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5.6\品管\部品検査成績書パソコン入力\Busbar・Half Busbar\NT3621-P50mek\"/>
    </mc:Choice>
  </mc:AlternateContent>
  <bookViews>
    <workbookView xWindow="0" yWindow="0" windowWidth="12600" windowHeight="10830" tabRatio="764" firstSheet="15" activeTab="16"/>
  </bookViews>
  <sheets>
    <sheet name="24120201(241212着)" sheetId="3" r:id="rId1"/>
    <sheet name="24120201(241213着)" sheetId="11" r:id="rId2"/>
    <sheet name="24120301(241213着)" sheetId="4" r:id="rId3"/>
    <sheet name="24120401(241213着)" sheetId="5" r:id="rId4"/>
    <sheet name="24120401(241216着)" sheetId="13" r:id="rId5"/>
    <sheet name="24120401(241216着) (2口目)" sheetId="15" r:id="rId6"/>
    <sheet name="24120501(241216着)" sheetId="6" r:id="rId7"/>
    <sheet name="24120501(241217着)" sheetId="16" r:id="rId8"/>
    <sheet name="24120601(241217着)" sheetId="7" r:id="rId9"/>
    <sheet name="24120901(241217着) " sheetId="17" r:id="rId10"/>
    <sheet name="24120901(241218着)" sheetId="8" r:id="rId11"/>
    <sheet name="24121001(241218着)" sheetId="10" r:id="rId12"/>
    <sheet name="24121002(Cav1のみ使用)" sheetId="9" r:id="rId13"/>
    <sheet name="24121101" sheetId="18" r:id="rId14"/>
    <sheet name="24121201" sheetId="19" r:id="rId15"/>
    <sheet name="24121202" sheetId="12" r:id="rId16"/>
    <sheet name="24121301" sheetId="20" r:id="rId17"/>
    <sheet name="24121302" sheetId="14" r:id="rId18"/>
    <sheet name="24121601" sheetId="21" r:id="rId19"/>
    <sheet name="24121702" sheetId="22" r:id="rId20"/>
    <sheet name="原紙(新社名反映済み)" sheetId="2" r:id="rId21"/>
  </sheets>
  <definedNames>
    <definedName name="_xlnm.Print_Area" localSheetId="0">'24120201(241212着)'!$A$1:$K$116</definedName>
    <definedName name="_xlnm.Print_Area" localSheetId="1">'24120201(241213着)'!$A$1:$K$116</definedName>
    <definedName name="_xlnm.Print_Area" localSheetId="2">'24120301(241213着)'!$A$1:$K$116</definedName>
    <definedName name="_xlnm.Print_Area" localSheetId="3">'24120401(241213着)'!$A$1:$K$116</definedName>
    <definedName name="_xlnm.Print_Area" localSheetId="4">'24120401(241216着)'!$A$1:$K$116</definedName>
    <definedName name="_xlnm.Print_Area" localSheetId="5">'24120401(241216着) (2口目)'!$A$1:$K$116</definedName>
    <definedName name="_xlnm.Print_Area" localSheetId="6">'24120501(241216着)'!$A$1:$K$116</definedName>
    <definedName name="_xlnm.Print_Area" localSheetId="7">'24120501(241217着)'!$A$1:$K$116</definedName>
    <definedName name="_xlnm.Print_Area" localSheetId="8">'24120601(241217着)'!$A$1:$K$116</definedName>
    <definedName name="_xlnm.Print_Area" localSheetId="9">'24120901(241217着) '!$A$1:$K$116</definedName>
    <definedName name="_xlnm.Print_Area" localSheetId="10">'24120901(241218着)'!$A$1:$K$116</definedName>
    <definedName name="_xlnm.Print_Area" localSheetId="11">'24121001(241218着)'!$A$1:$K$116</definedName>
    <definedName name="_xlnm.Print_Area" localSheetId="12">'24121002(Cav1のみ使用)'!$A$1:$K$116</definedName>
    <definedName name="_xlnm.Print_Area" localSheetId="13">'24121101'!$A$1:$K$116</definedName>
    <definedName name="_xlnm.Print_Area" localSheetId="14">'24121201'!$A$1:$K$116</definedName>
    <definedName name="_xlnm.Print_Area" localSheetId="15">'24121202'!$A$1:$K$116</definedName>
    <definedName name="_xlnm.Print_Area" localSheetId="16">'24121301'!$A$1:$K$116</definedName>
    <definedName name="_xlnm.Print_Area" localSheetId="17">'24121302'!$A$1:$K$116</definedName>
    <definedName name="_xlnm.Print_Area" localSheetId="18">'24121601'!$A$1:$K$116</definedName>
    <definedName name="_xlnm.Print_Area" localSheetId="19">'24121702'!$A$1:$K$116</definedName>
    <definedName name="_xlnm.Print_Area" localSheetId="20">'原紙(新社名反映済み)'!$A$1:$K$116</definedName>
    <definedName name="_xlnm.Print_Titles" localSheetId="0">'24120201(241212着)'!$A:$K,'24120201(241212着)'!$38:$41</definedName>
    <definedName name="_xlnm.Print_Titles" localSheetId="1">'24120201(241213着)'!$A:$K,'24120201(241213着)'!$38:$41</definedName>
    <definedName name="_xlnm.Print_Titles" localSheetId="2">'24120301(241213着)'!$A:$K,'24120301(241213着)'!$38:$41</definedName>
    <definedName name="_xlnm.Print_Titles" localSheetId="3">'24120401(241213着)'!$A:$K,'24120401(241213着)'!$38:$41</definedName>
    <definedName name="_xlnm.Print_Titles" localSheetId="4">'24120401(241216着)'!$A:$K,'24120401(241216着)'!$38:$41</definedName>
    <definedName name="_xlnm.Print_Titles" localSheetId="5">'24120401(241216着) (2口目)'!$A:$K,'24120401(241216着) (2口目)'!$38:$41</definedName>
    <definedName name="_xlnm.Print_Titles" localSheetId="6">'24120501(241216着)'!$A:$K,'24120501(241216着)'!$38:$41</definedName>
    <definedName name="_xlnm.Print_Titles" localSheetId="7">'24120501(241217着)'!$A:$K,'24120501(241217着)'!$38:$41</definedName>
    <definedName name="_xlnm.Print_Titles" localSheetId="8">'24120601(241217着)'!$A:$K,'24120601(241217着)'!$38:$41</definedName>
    <definedName name="_xlnm.Print_Titles" localSheetId="9">'24120901(241217着) '!$A:$K,'24120901(241217着) '!$38:$41</definedName>
    <definedName name="_xlnm.Print_Titles" localSheetId="10">'24120901(241218着)'!$A:$K,'24120901(241218着)'!$38:$41</definedName>
    <definedName name="_xlnm.Print_Titles" localSheetId="11">'24121001(241218着)'!$A:$K,'24121001(241218着)'!$38:$41</definedName>
    <definedName name="_xlnm.Print_Titles" localSheetId="12">'24121002(Cav1のみ使用)'!$A:$K,'24121002(Cav1のみ使用)'!$38:$41</definedName>
    <definedName name="_xlnm.Print_Titles" localSheetId="13">'24121101'!$A:$K,'24121101'!$38:$41</definedName>
    <definedName name="_xlnm.Print_Titles" localSheetId="14">'24121201'!$A:$K,'24121201'!$38:$41</definedName>
    <definedName name="_xlnm.Print_Titles" localSheetId="15">'24121202'!$A:$K,'24121202'!$38:$41</definedName>
    <definedName name="_xlnm.Print_Titles" localSheetId="16">'24121301'!$A:$K,'24121301'!$38:$41</definedName>
    <definedName name="_xlnm.Print_Titles" localSheetId="17">'24121302'!$A:$K,'24121302'!$38:$41</definedName>
    <definedName name="_xlnm.Print_Titles" localSheetId="18">'24121601'!$A:$K,'24121601'!$38:$41</definedName>
    <definedName name="_xlnm.Print_Titles" localSheetId="19">'24121702'!$A:$K,'24121702'!$38:$41</definedName>
    <definedName name="_xlnm.Print_Titles" localSheetId="20">'原紙(新社名反映済み)'!$A:$K,'原紙(新社名反映済み)'!$38:$41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75" i="22" l="1"/>
  <c r="S277" i="22"/>
  <c r="S279" i="22"/>
  <c r="V281" i="22"/>
  <c r="W281" i="22" s="1"/>
  <c r="Y283" i="22"/>
  <c r="Y285" i="22"/>
  <c r="Y287" i="22"/>
  <c r="U291" i="22"/>
  <c r="V293" i="22"/>
  <c r="W293" i="22" s="1"/>
  <c r="L295" i="22"/>
  <c r="Y297" i="22"/>
  <c r="V299" i="22"/>
  <c r="W299" i="22" s="1"/>
  <c r="S301" i="22"/>
  <c r="P303" i="22"/>
  <c r="R305" i="22"/>
  <c r="O307" i="22"/>
  <c r="L309" i="22"/>
  <c r="Y315" i="22"/>
  <c r="V317" i="22"/>
  <c r="W317" i="22" s="1"/>
  <c r="V321" i="22"/>
  <c r="P325" i="22"/>
  <c r="R327" i="22"/>
  <c r="R333" i="22"/>
  <c r="R273" i="22"/>
  <c r="S160" i="22"/>
  <c r="P162" i="22"/>
  <c r="S164" i="22"/>
  <c r="V166" i="22"/>
  <c r="W166" i="22" s="1"/>
  <c r="V168" i="22"/>
  <c r="W168" i="22" s="1"/>
  <c r="Y170" i="22"/>
  <c r="P172" i="22"/>
  <c r="V158" i="22"/>
  <c r="W158" i="22" s="1"/>
  <c r="S158" i="22"/>
  <c r="F344" i="22"/>
  <c r="N337" i="22"/>
  <c r="N335" i="22"/>
  <c r="L335" i="22"/>
  <c r="N333" i="22"/>
  <c r="Y331" i="22"/>
  <c r="N331" i="22"/>
  <c r="M331" i="22"/>
  <c r="N329" i="22"/>
  <c r="N327" i="22"/>
  <c r="N325" i="22"/>
  <c r="O323" i="22"/>
  <c r="N323" i="22"/>
  <c r="R321" i="22"/>
  <c r="N321" i="22"/>
  <c r="P319" i="22"/>
  <c r="N319" i="22"/>
  <c r="R317" i="22"/>
  <c r="N317" i="22"/>
  <c r="N315" i="22"/>
  <c r="N313" i="22"/>
  <c r="V311" i="22"/>
  <c r="W311" i="22" s="1"/>
  <c r="N311" i="22"/>
  <c r="N309" i="22"/>
  <c r="N307" i="22"/>
  <c r="N305" i="22"/>
  <c r="N303" i="22"/>
  <c r="L303" i="22"/>
  <c r="M302" i="22"/>
  <c r="M322" i="22" s="1"/>
  <c r="O301" i="22"/>
  <c r="N301" i="22"/>
  <c r="R299" i="22"/>
  <c r="N299" i="22"/>
  <c r="N297" i="22"/>
  <c r="N295" i="22"/>
  <c r="M294" i="22"/>
  <c r="M314" i="22" s="1"/>
  <c r="M334" i="22" s="1"/>
  <c r="R293" i="22"/>
  <c r="N293" i="22"/>
  <c r="M292" i="22"/>
  <c r="M312" i="22" s="1"/>
  <c r="M332" i="22" s="1"/>
  <c r="Y291" i="22"/>
  <c r="N291" i="22"/>
  <c r="M290" i="22"/>
  <c r="M310" i="22" s="1"/>
  <c r="M330" i="22" s="1"/>
  <c r="U289" i="22"/>
  <c r="O289" i="22"/>
  <c r="N289" i="22"/>
  <c r="M288" i="22"/>
  <c r="M308" i="22" s="1"/>
  <c r="M328" i="22" s="1"/>
  <c r="L288" i="22"/>
  <c r="V287" i="22"/>
  <c r="W287" i="22" s="1"/>
  <c r="R287" i="22"/>
  <c r="N287" i="22"/>
  <c r="M286" i="22"/>
  <c r="M306" i="22" s="1"/>
  <c r="M326" i="22" s="1"/>
  <c r="L286" i="22"/>
  <c r="V285" i="22"/>
  <c r="W285" i="22" s="1"/>
  <c r="R285" i="22"/>
  <c r="N285" i="22"/>
  <c r="M284" i="22"/>
  <c r="M304" i="22" s="1"/>
  <c r="M324" i="22" s="1"/>
  <c r="L284" i="22"/>
  <c r="V283" i="22"/>
  <c r="W283" i="22" s="1"/>
  <c r="R283" i="22"/>
  <c r="N283" i="22"/>
  <c r="M282" i="22"/>
  <c r="L282" i="22"/>
  <c r="S281" i="22"/>
  <c r="O281" i="22"/>
  <c r="N281" i="22"/>
  <c r="M280" i="22"/>
  <c r="M300" i="22" s="1"/>
  <c r="M320" i="22" s="1"/>
  <c r="L280" i="22"/>
  <c r="P279" i="22"/>
  <c r="N279" i="22"/>
  <c r="L279" i="22"/>
  <c r="M278" i="22"/>
  <c r="M298" i="22" s="1"/>
  <c r="M318" i="22" s="1"/>
  <c r="M338" i="22" s="1"/>
  <c r="L278" i="22"/>
  <c r="P277" i="22"/>
  <c r="N277" i="22"/>
  <c r="L277" i="22"/>
  <c r="M276" i="22"/>
  <c r="M296" i="22" s="1"/>
  <c r="M316" i="22" s="1"/>
  <c r="M336" i="22" s="1"/>
  <c r="L276" i="22"/>
  <c r="P275" i="22"/>
  <c r="N275" i="22"/>
  <c r="L275" i="22"/>
  <c r="M274" i="22"/>
  <c r="L274" i="22"/>
  <c r="Y273" i="22"/>
  <c r="S273" i="22"/>
  <c r="N273" i="22"/>
  <c r="F239" i="22"/>
  <c r="C344" i="22" s="1"/>
  <c r="J235" i="22"/>
  <c r="F229" i="22"/>
  <c r="O222" i="22"/>
  <c r="N222" i="22"/>
  <c r="N220" i="22"/>
  <c r="P218" i="22"/>
  <c r="N218" i="22"/>
  <c r="S216" i="22"/>
  <c r="N216" i="22"/>
  <c r="Y214" i="22"/>
  <c r="U214" i="22"/>
  <c r="N214" i="22"/>
  <c r="M214" i="22"/>
  <c r="N212" i="22"/>
  <c r="N210" i="22"/>
  <c r="Y208" i="22"/>
  <c r="N208" i="22"/>
  <c r="M208" i="22"/>
  <c r="O206" i="22"/>
  <c r="N206" i="22"/>
  <c r="N204" i="22"/>
  <c r="U202" i="22"/>
  <c r="N202" i="22"/>
  <c r="S200" i="22"/>
  <c r="N200" i="22"/>
  <c r="V198" i="22"/>
  <c r="N198" i="22"/>
  <c r="Y196" i="22"/>
  <c r="U196" i="22"/>
  <c r="N196" i="22"/>
  <c r="M196" i="22"/>
  <c r="Y194" i="22"/>
  <c r="N194" i="22"/>
  <c r="M194" i="22"/>
  <c r="P192" i="22"/>
  <c r="N192" i="22"/>
  <c r="S190" i="22"/>
  <c r="O190" i="22"/>
  <c r="N190" i="22"/>
  <c r="M189" i="22"/>
  <c r="M209" i="22" s="1"/>
  <c r="S188" i="22"/>
  <c r="N188" i="22"/>
  <c r="N186" i="22"/>
  <c r="M185" i="22"/>
  <c r="M205" i="22" s="1"/>
  <c r="O184" i="22"/>
  <c r="N184" i="22"/>
  <c r="M183" i="22"/>
  <c r="M203" i="22" s="1"/>
  <c r="M223" i="22" s="1"/>
  <c r="S182" i="22"/>
  <c r="O182" i="22"/>
  <c r="N182" i="22"/>
  <c r="V180" i="22"/>
  <c r="W180" i="22" s="1"/>
  <c r="R180" i="22"/>
  <c r="N180" i="22"/>
  <c r="U178" i="22"/>
  <c r="N178" i="22"/>
  <c r="M177" i="22"/>
  <c r="M197" i="22" s="1"/>
  <c r="M217" i="22" s="1"/>
  <c r="Y176" i="22"/>
  <c r="S176" i="22"/>
  <c r="N176" i="22"/>
  <c r="M176" i="22"/>
  <c r="M175" i="22"/>
  <c r="M195" i="22" s="1"/>
  <c r="M215" i="22" s="1"/>
  <c r="S174" i="22"/>
  <c r="O174" i="22"/>
  <c r="N174" i="22"/>
  <c r="M173" i="22"/>
  <c r="M193" i="22" s="1"/>
  <c r="M213" i="22" s="1"/>
  <c r="L173" i="22"/>
  <c r="Y172" i="22"/>
  <c r="V172" i="22"/>
  <c r="W172" i="22" s="1"/>
  <c r="U172" i="22"/>
  <c r="X172" i="22" s="1"/>
  <c r="Z172" i="22" s="1"/>
  <c r="R172" i="22"/>
  <c r="N172" i="22"/>
  <c r="M172" i="22"/>
  <c r="M171" i="22"/>
  <c r="M191" i="22" s="1"/>
  <c r="M211" i="22" s="1"/>
  <c r="L171" i="22"/>
  <c r="V170" i="22"/>
  <c r="W170" i="22" s="1"/>
  <c r="S170" i="22"/>
  <c r="R170" i="22"/>
  <c r="T170" i="22" s="1"/>
  <c r="O170" i="22"/>
  <c r="N170" i="22"/>
  <c r="M169" i="22"/>
  <c r="L169" i="22"/>
  <c r="S168" i="22"/>
  <c r="P168" i="22"/>
  <c r="O168" i="22"/>
  <c r="Q168" i="22" s="1"/>
  <c r="N168" i="22"/>
  <c r="L168" i="22"/>
  <c r="M167" i="22"/>
  <c r="M187" i="22" s="1"/>
  <c r="M207" i="22" s="1"/>
  <c r="L167" i="22"/>
  <c r="S166" i="22"/>
  <c r="P166" i="22"/>
  <c r="O166" i="22"/>
  <c r="N166" i="22"/>
  <c r="L166" i="22"/>
  <c r="M165" i="22"/>
  <c r="L165" i="22"/>
  <c r="Y164" i="22"/>
  <c r="U164" i="22"/>
  <c r="P164" i="22"/>
  <c r="N164" i="22"/>
  <c r="M164" i="22"/>
  <c r="L164" i="22"/>
  <c r="M163" i="22"/>
  <c r="L163" i="22"/>
  <c r="Y162" i="22"/>
  <c r="V162" i="22"/>
  <c r="W162" i="22" s="1"/>
  <c r="U162" i="22"/>
  <c r="R162" i="22"/>
  <c r="N162" i="22"/>
  <c r="M162" i="22"/>
  <c r="L162" i="22"/>
  <c r="M161" i="22"/>
  <c r="M181" i="22" s="1"/>
  <c r="M201" i="22" s="1"/>
  <c r="M221" i="22" s="1"/>
  <c r="L161" i="22"/>
  <c r="Y160" i="22"/>
  <c r="V160" i="22"/>
  <c r="W160" i="22" s="1"/>
  <c r="U160" i="22"/>
  <c r="R160" i="22"/>
  <c r="P160" i="22"/>
  <c r="N160" i="22"/>
  <c r="M160" i="22"/>
  <c r="L160" i="22"/>
  <c r="M159" i="22"/>
  <c r="M179" i="22" s="1"/>
  <c r="M199" i="22" s="1"/>
  <c r="M219" i="22" s="1"/>
  <c r="L159" i="22"/>
  <c r="R158" i="22"/>
  <c r="N158" i="22"/>
  <c r="F124" i="22"/>
  <c r="C229" i="22" s="1"/>
  <c r="J120" i="22"/>
  <c r="F113" i="22"/>
  <c r="C113" i="22"/>
  <c r="Y106" i="22"/>
  <c r="V106" i="22"/>
  <c r="W106" i="22" s="1"/>
  <c r="U106" i="22"/>
  <c r="S106" i="22"/>
  <c r="R106" i="22"/>
  <c r="T106" i="22" s="1"/>
  <c r="P106" i="22"/>
  <c r="O106" i="22"/>
  <c r="N106" i="22"/>
  <c r="M106" i="22"/>
  <c r="L106" i="22"/>
  <c r="Y104" i="22"/>
  <c r="V104" i="22"/>
  <c r="U104" i="22"/>
  <c r="X104" i="22" s="1"/>
  <c r="Z104" i="22" s="1"/>
  <c r="S104" i="22"/>
  <c r="R104" i="22"/>
  <c r="T104" i="22" s="1"/>
  <c r="P104" i="22"/>
  <c r="O104" i="22"/>
  <c r="Q104" i="22" s="1"/>
  <c r="N104" i="22"/>
  <c r="M104" i="22"/>
  <c r="L104" i="22"/>
  <c r="Y102" i="22"/>
  <c r="W102" i="22"/>
  <c r="V102" i="22"/>
  <c r="U102" i="22"/>
  <c r="S102" i="22"/>
  <c r="T102" i="22" s="1"/>
  <c r="R102" i="22"/>
  <c r="P102" i="22"/>
  <c r="O102" i="22"/>
  <c r="Q102" i="22" s="1"/>
  <c r="N102" i="22"/>
  <c r="M102" i="22"/>
  <c r="L102" i="22"/>
  <c r="Y100" i="22"/>
  <c r="V100" i="22"/>
  <c r="W100" i="22" s="1"/>
  <c r="U100" i="22"/>
  <c r="X100" i="22" s="1"/>
  <c r="Z100" i="22" s="1"/>
  <c r="S100" i="22"/>
  <c r="R100" i="22"/>
  <c r="T100" i="22" s="1"/>
  <c r="P100" i="22"/>
  <c r="O100" i="22"/>
  <c r="Q100" i="22" s="1"/>
  <c r="N100" i="22"/>
  <c r="M100" i="22"/>
  <c r="L100" i="22"/>
  <c r="Y98" i="22"/>
  <c r="V98" i="22"/>
  <c r="W98" i="22" s="1"/>
  <c r="U98" i="22"/>
  <c r="X98" i="22" s="1"/>
  <c r="Z98" i="22" s="1"/>
  <c r="S98" i="22"/>
  <c r="R98" i="22"/>
  <c r="T98" i="22" s="1"/>
  <c r="P98" i="22"/>
  <c r="O98" i="22"/>
  <c r="Q98" i="22" s="1"/>
  <c r="N98" i="22"/>
  <c r="M98" i="22"/>
  <c r="L98" i="22"/>
  <c r="Y96" i="22"/>
  <c r="V96" i="22"/>
  <c r="W96" i="22" s="1"/>
  <c r="U96" i="22"/>
  <c r="X96" i="22" s="1"/>
  <c r="Z96" i="22" s="1"/>
  <c r="S96" i="22"/>
  <c r="R96" i="22"/>
  <c r="T96" i="22" s="1"/>
  <c r="P96" i="22"/>
  <c r="O96" i="22"/>
  <c r="Q96" i="22" s="1"/>
  <c r="N96" i="22"/>
  <c r="M96" i="22"/>
  <c r="L96" i="22"/>
  <c r="Y94" i="22"/>
  <c r="V94" i="22"/>
  <c r="W94" i="22" s="1"/>
  <c r="U94" i="22"/>
  <c r="X94" i="22" s="1"/>
  <c r="Z94" i="22" s="1"/>
  <c r="S94" i="22"/>
  <c r="R94" i="22"/>
  <c r="T94" i="22" s="1"/>
  <c r="P94" i="22"/>
  <c r="O94" i="22"/>
  <c r="Q94" i="22" s="1"/>
  <c r="N94" i="22"/>
  <c r="M94" i="22"/>
  <c r="L94" i="22"/>
  <c r="Y92" i="22"/>
  <c r="W92" i="22"/>
  <c r="V92" i="22"/>
  <c r="U92" i="22"/>
  <c r="S92" i="22"/>
  <c r="R92" i="22"/>
  <c r="P92" i="22"/>
  <c r="O92" i="22"/>
  <c r="Q92" i="22" s="1"/>
  <c r="N92" i="22"/>
  <c r="M92" i="22"/>
  <c r="L92" i="22"/>
  <c r="Y90" i="22"/>
  <c r="V90" i="22"/>
  <c r="W90" i="22" s="1"/>
  <c r="X90" i="22" s="1"/>
  <c r="Z90" i="22" s="1"/>
  <c r="U90" i="22"/>
  <c r="S90" i="22"/>
  <c r="T90" i="22" s="1"/>
  <c r="R90" i="22"/>
  <c r="P90" i="22"/>
  <c r="O90" i="22"/>
  <c r="N90" i="22"/>
  <c r="M90" i="22"/>
  <c r="L90" i="22"/>
  <c r="Y88" i="22"/>
  <c r="V88" i="22"/>
  <c r="W88" i="22" s="1"/>
  <c r="U88" i="22"/>
  <c r="S88" i="22"/>
  <c r="R88" i="22"/>
  <c r="Q88" i="22"/>
  <c r="P88" i="22"/>
  <c r="O88" i="22"/>
  <c r="N88" i="22"/>
  <c r="M88" i="22"/>
  <c r="L88" i="22"/>
  <c r="Y86" i="22"/>
  <c r="V86" i="22"/>
  <c r="W86" i="22" s="1"/>
  <c r="X86" i="22" s="1"/>
  <c r="Z86" i="22" s="1"/>
  <c r="U86" i="22"/>
  <c r="S86" i="22"/>
  <c r="T86" i="22" s="1"/>
  <c r="R86" i="22"/>
  <c r="P86" i="22"/>
  <c r="O86" i="22"/>
  <c r="N86" i="22"/>
  <c r="M86" i="22"/>
  <c r="L86" i="22"/>
  <c r="Y84" i="22"/>
  <c r="V84" i="22"/>
  <c r="W84" i="22" s="1"/>
  <c r="U84" i="22"/>
  <c r="S84" i="22"/>
  <c r="R84" i="22"/>
  <c r="P84" i="22"/>
  <c r="O84" i="22"/>
  <c r="Q84" i="22" s="1"/>
  <c r="N84" i="22"/>
  <c r="M84" i="22"/>
  <c r="L84" i="22"/>
  <c r="Y82" i="22"/>
  <c r="W82" i="22"/>
  <c r="V82" i="22"/>
  <c r="U82" i="22"/>
  <c r="X82" i="22" s="1"/>
  <c r="Z82" i="22" s="1"/>
  <c r="S82" i="22"/>
  <c r="R82" i="22"/>
  <c r="T82" i="22" s="1"/>
  <c r="P82" i="22"/>
  <c r="Q82" i="22" s="1"/>
  <c r="O82" i="22"/>
  <c r="N82" i="22"/>
  <c r="M82" i="22"/>
  <c r="L82" i="22"/>
  <c r="Y80" i="22"/>
  <c r="W80" i="22"/>
  <c r="V80" i="22"/>
  <c r="U80" i="22"/>
  <c r="S80" i="22"/>
  <c r="R80" i="22"/>
  <c r="P80" i="22"/>
  <c r="O80" i="22"/>
  <c r="Q80" i="22" s="1"/>
  <c r="N80" i="22"/>
  <c r="M80" i="22"/>
  <c r="L80" i="22"/>
  <c r="Y78" i="22"/>
  <c r="V78" i="22"/>
  <c r="W78" i="22" s="1"/>
  <c r="U78" i="22"/>
  <c r="S78" i="22"/>
  <c r="R78" i="22"/>
  <c r="P78" i="22"/>
  <c r="O78" i="22"/>
  <c r="N78" i="22"/>
  <c r="M78" i="22"/>
  <c r="L78" i="22"/>
  <c r="Y76" i="22"/>
  <c r="V76" i="22"/>
  <c r="W76" i="22" s="1"/>
  <c r="U76" i="22"/>
  <c r="X76" i="22" s="1"/>
  <c r="Z76" i="22" s="1"/>
  <c r="S76" i="22"/>
  <c r="R76" i="22"/>
  <c r="T76" i="22" s="1"/>
  <c r="P76" i="22"/>
  <c r="O76" i="22"/>
  <c r="Q76" i="22" s="1"/>
  <c r="N76" i="22"/>
  <c r="M76" i="22"/>
  <c r="L76" i="22"/>
  <c r="Y74" i="22"/>
  <c r="V74" i="22"/>
  <c r="U74" i="22"/>
  <c r="X74" i="22" s="1"/>
  <c r="Z74" i="22" s="1"/>
  <c r="S74" i="22"/>
  <c r="R74" i="22"/>
  <c r="T74" i="22" s="1"/>
  <c r="P74" i="22"/>
  <c r="O74" i="22"/>
  <c r="Q74" i="22" s="1"/>
  <c r="N74" i="22"/>
  <c r="M74" i="22"/>
  <c r="L74" i="22"/>
  <c r="Y72" i="22"/>
  <c r="V72" i="22"/>
  <c r="U72" i="22"/>
  <c r="X72" i="22" s="1"/>
  <c r="Z72" i="22" s="1"/>
  <c r="S72" i="22"/>
  <c r="R72" i="22"/>
  <c r="T72" i="22" s="1"/>
  <c r="P72" i="22"/>
  <c r="O72" i="22"/>
  <c r="Q72" i="22" s="1"/>
  <c r="N72" i="22"/>
  <c r="M72" i="22"/>
  <c r="L72" i="22"/>
  <c r="M71" i="22"/>
  <c r="M91" i="22" s="1"/>
  <c r="Y70" i="22"/>
  <c r="V70" i="22"/>
  <c r="W70" i="22" s="1"/>
  <c r="U70" i="22"/>
  <c r="S70" i="22"/>
  <c r="R70" i="22"/>
  <c r="P70" i="22"/>
  <c r="O70" i="22"/>
  <c r="N70" i="22"/>
  <c r="M70" i="22"/>
  <c r="L70" i="22"/>
  <c r="Y68" i="22"/>
  <c r="V68" i="22"/>
  <c r="W68" i="22" s="1"/>
  <c r="U68" i="22"/>
  <c r="S68" i="22"/>
  <c r="R68" i="22"/>
  <c r="P68" i="22"/>
  <c r="O68" i="22"/>
  <c r="Q68" i="22" s="1"/>
  <c r="N68" i="22"/>
  <c r="M68" i="22"/>
  <c r="L68" i="22"/>
  <c r="Y66" i="22"/>
  <c r="W66" i="22"/>
  <c r="V66" i="22"/>
  <c r="U66" i="22"/>
  <c r="X66" i="22" s="1"/>
  <c r="Z66" i="22" s="1"/>
  <c r="S66" i="22"/>
  <c r="R66" i="22"/>
  <c r="T66" i="22" s="1"/>
  <c r="P66" i="22"/>
  <c r="Q66" i="22" s="1"/>
  <c r="O66" i="22"/>
  <c r="N66" i="22"/>
  <c r="M66" i="22"/>
  <c r="L66" i="22"/>
  <c r="M65" i="22"/>
  <c r="M85" i="22" s="1"/>
  <c r="M105" i="22" s="1"/>
  <c r="Y64" i="22"/>
  <c r="V64" i="22"/>
  <c r="W64" i="22" s="1"/>
  <c r="X64" i="22" s="1"/>
  <c r="Z64" i="22" s="1"/>
  <c r="U64" i="22"/>
  <c r="S64" i="22"/>
  <c r="T64" i="22" s="1"/>
  <c r="R64" i="22"/>
  <c r="P64" i="22"/>
  <c r="O64" i="22"/>
  <c r="N64" i="22"/>
  <c r="M64" i="22"/>
  <c r="L64" i="22"/>
  <c r="M63" i="22"/>
  <c r="M83" i="22" s="1"/>
  <c r="M103" i="22" s="1"/>
  <c r="Y62" i="22"/>
  <c r="V62" i="22"/>
  <c r="W62" i="22" s="1"/>
  <c r="U62" i="22"/>
  <c r="X62" i="22" s="1"/>
  <c r="Z62" i="22" s="1"/>
  <c r="S62" i="22"/>
  <c r="R62" i="22"/>
  <c r="T62" i="22" s="1"/>
  <c r="P62" i="22"/>
  <c r="O62" i="22"/>
  <c r="Q62" i="22" s="1"/>
  <c r="N62" i="22"/>
  <c r="M62" i="22"/>
  <c r="L62" i="22"/>
  <c r="M61" i="22"/>
  <c r="M81" i="22" s="1"/>
  <c r="M101" i="22" s="1"/>
  <c r="Y60" i="22"/>
  <c r="V60" i="22"/>
  <c r="W60" i="22" s="1"/>
  <c r="U60" i="22"/>
  <c r="S60" i="22"/>
  <c r="R60" i="22"/>
  <c r="P60" i="22"/>
  <c r="O60" i="22"/>
  <c r="Q60" i="22" s="1"/>
  <c r="N60" i="22"/>
  <c r="M60" i="22"/>
  <c r="L60" i="22"/>
  <c r="M59" i="22"/>
  <c r="M79" i="22" s="1"/>
  <c r="M99" i="22" s="1"/>
  <c r="Y58" i="22"/>
  <c r="V58" i="22"/>
  <c r="W58" i="22" s="1"/>
  <c r="U58" i="22"/>
  <c r="S58" i="22"/>
  <c r="R58" i="22"/>
  <c r="P58" i="22"/>
  <c r="O58" i="22"/>
  <c r="Q58" i="22" s="1"/>
  <c r="N58" i="22"/>
  <c r="M58" i="22"/>
  <c r="L58" i="22"/>
  <c r="M57" i="22"/>
  <c r="M77" i="22" s="1"/>
  <c r="M97" i="22" s="1"/>
  <c r="L57" i="22"/>
  <c r="Y56" i="22"/>
  <c r="V56" i="22"/>
  <c r="W56" i="22" s="1"/>
  <c r="U56" i="22"/>
  <c r="X56" i="22" s="1"/>
  <c r="Z56" i="22" s="1"/>
  <c r="S56" i="22"/>
  <c r="R56" i="22"/>
  <c r="T56" i="22" s="1"/>
  <c r="P56" i="22"/>
  <c r="O56" i="22"/>
  <c r="Q56" i="22" s="1"/>
  <c r="N56" i="22"/>
  <c r="M56" i="22"/>
  <c r="L56" i="22"/>
  <c r="M55" i="22"/>
  <c r="M75" i="22" s="1"/>
  <c r="M95" i="22" s="1"/>
  <c r="L55" i="22"/>
  <c r="Y54" i="22"/>
  <c r="V54" i="22"/>
  <c r="W54" i="22" s="1"/>
  <c r="U54" i="22"/>
  <c r="X54" i="22" s="1"/>
  <c r="Z54" i="22" s="1"/>
  <c r="S54" i="22"/>
  <c r="R54" i="22"/>
  <c r="T54" i="22" s="1"/>
  <c r="P54" i="22"/>
  <c r="O54" i="22"/>
  <c r="Q54" i="22" s="1"/>
  <c r="N54" i="22"/>
  <c r="M54" i="22"/>
  <c r="L54" i="22"/>
  <c r="M53" i="22"/>
  <c r="M73" i="22" s="1"/>
  <c r="M93" i="22" s="1"/>
  <c r="L53" i="22"/>
  <c r="Y52" i="22"/>
  <c r="V52" i="22"/>
  <c r="W52" i="22" s="1"/>
  <c r="X52" i="22" s="1"/>
  <c r="Z52" i="22" s="1"/>
  <c r="U52" i="22"/>
  <c r="S52" i="22"/>
  <c r="T52" i="22" s="1"/>
  <c r="R52" i="22"/>
  <c r="P52" i="22"/>
  <c r="O52" i="22"/>
  <c r="N52" i="22"/>
  <c r="M52" i="22"/>
  <c r="L52" i="22"/>
  <c r="M51" i="22"/>
  <c r="L51" i="22"/>
  <c r="Y50" i="22"/>
  <c r="V50" i="22"/>
  <c r="W50" i="22" s="1"/>
  <c r="X50" i="22" s="1"/>
  <c r="Z50" i="22" s="1"/>
  <c r="U50" i="22"/>
  <c r="T50" i="22"/>
  <c r="S50" i="22"/>
  <c r="R50" i="22"/>
  <c r="P50" i="22"/>
  <c r="O50" i="22"/>
  <c r="N50" i="22"/>
  <c r="M50" i="22"/>
  <c r="L50" i="22"/>
  <c r="M49" i="22"/>
  <c r="M69" i="22" s="1"/>
  <c r="M89" i="22" s="1"/>
  <c r="L49" i="22"/>
  <c r="Y48" i="22"/>
  <c r="W48" i="22"/>
  <c r="V48" i="22"/>
  <c r="U48" i="22"/>
  <c r="X48" i="22" s="1"/>
  <c r="Z48" i="22" s="1"/>
  <c r="S48" i="22"/>
  <c r="T48" i="22" s="1"/>
  <c r="R48" i="22"/>
  <c r="P48" i="22"/>
  <c r="O48" i="22"/>
  <c r="N48" i="22"/>
  <c r="M48" i="22"/>
  <c r="L48" i="22"/>
  <c r="M47" i="22"/>
  <c r="M67" i="22" s="1"/>
  <c r="M87" i="22" s="1"/>
  <c r="M107" i="22" s="1"/>
  <c r="L47" i="22"/>
  <c r="Y46" i="22"/>
  <c r="V46" i="22"/>
  <c r="W46" i="22" s="1"/>
  <c r="X46" i="22" s="1"/>
  <c r="Z46" i="22" s="1"/>
  <c r="U46" i="22"/>
  <c r="S46" i="22"/>
  <c r="R46" i="22"/>
  <c r="T46" i="22" s="1"/>
  <c r="P46" i="22"/>
  <c r="O46" i="22"/>
  <c r="N46" i="22"/>
  <c r="M46" i="22"/>
  <c r="L46" i="22"/>
  <c r="M45" i="22"/>
  <c r="L45" i="22"/>
  <c r="Y44" i="22"/>
  <c r="V44" i="22"/>
  <c r="W44" i="22" s="1"/>
  <c r="U44" i="22"/>
  <c r="X44" i="22" s="1"/>
  <c r="Z44" i="22" s="1"/>
  <c r="S44" i="22"/>
  <c r="R44" i="22"/>
  <c r="T44" i="22" s="1"/>
  <c r="P44" i="22"/>
  <c r="O44" i="22"/>
  <c r="Q44" i="22" s="1"/>
  <c r="N44" i="22"/>
  <c r="M44" i="22"/>
  <c r="L44" i="22"/>
  <c r="M43" i="22"/>
  <c r="L43" i="22"/>
  <c r="Y42" i="22"/>
  <c r="V42" i="22"/>
  <c r="W42" i="22" s="1"/>
  <c r="U42" i="22"/>
  <c r="S42" i="22"/>
  <c r="R42" i="22"/>
  <c r="P42" i="22"/>
  <c r="O42" i="22"/>
  <c r="Q42" i="22" s="1"/>
  <c r="N42" i="22"/>
  <c r="M42" i="22"/>
  <c r="L42" i="22"/>
  <c r="J4" i="22"/>
  <c r="X42" i="22" l="1"/>
  <c r="Z42" i="22" s="1"/>
  <c r="Q50" i="22"/>
  <c r="X58" i="22"/>
  <c r="Z58" i="22" s="1"/>
  <c r="X60" i="22"/>
  <c r="Z60" i="22" s="1"/>
  <c r="X68" i="22"/>
  <c r="Z68" i="22" s="1"/>
  <c r="T70" i="22"/>
  <c r="W74" i="22"/>
  <c r="Q78" i="22"/>
  <c r="X78" i="22"/>
  <c r="Z78" i="22" s="1"/>
  <c r="X84" i="22"/>
  <c r="Z84" i="22" s="1"/>
  <c r="T88" i="22"/>
  <c r="Q90" i="22"/>
  <c r="Q48" i="22"/>
  <c r="X80" i="22"/>
  <c r="Z80" i="22" s="1"/>
  <c r="X92" i="22"/>
  <c r="Z92" i="22" s="1"/>
  <c r="X102" i="22"/>
  <c r="Z102" i="22" s="1"/>
  <c r="Q106" i="22"/>
  <c r="X106" i="22"/>
  <c r="Z106" i="22" s="1"/>
  <c r="L67" i="22"/>
  <c r="T42" i="22"/>
  <c r="L65" i="22"/>
  <c r="Q46" i="22"/>
  <c r="Q52" i="22"/>
  <c r="T58" i="22"/>
  <c r="T60" i="22"/>
  <c r="Q64" i="22"/>
  <c r="T68" i="22"/>
  <c r="Q70" i="22"/>
  <c r="W72" i="22"/>
  <c r="T78" i="22"/>
  <c r="T80" i="22"/>
  <c r="T84" i="22"/>
  <c r="Q86" i="22"/>
  <c r="T92" i="22"/>
  <c r="T273" i="22"/>
  <c r="S335" i="22"/>
  <c r="O335" i="22"/>
  <c r="V335" i="22"/>
  <c r="R335" i="22"/>
  <c r="Y335" i="22"/>
  <c r="U335" i="22"/>
  <c r="M335" i="22"/>
  <c r="V323" i="22"/>
  <c r="W323" i="22" s="1"/>
  <c r="R323" i="22"/>
  <c r="Y323" i="22"/>
  <c r="U323" i="22"/>
  <c r="X323" i="22" s="1"/>
  <c r="Z323" i="22" s="1"/>
  <c r="M323" i="22"/>
  <c r="P323" i="22"/>
  <c r="Q323" i="22" s="1"/>
  <c r="L323" i="22"/>
  <c r="M275" i="22"/>
  <c r="U275" i="22"/>
  <c r="Y275" i="22"/>
  <c r="M277" i="22"/>
  <c r="U277" i="22"/>
  <c r="Y277" i="22"/>
  <c r="M279" i="22"/>
  <c r="U279" i="22"/>
  <c r="Y279" i="22"/>
  <c r="L281" i="22"/>
  <c r="P281" i="22"/>
  <c r="Q281" i="22" s="1"/>
  <c r="O283" i="22"/>
  <c r="S283" i="22"/>
  <c r="T283" i="22" s="1"/>
  <c r="O285" i="22"/>
  <c r="S285" i="22"/>
  <c r="T285" i="22" s="1"/>
  <c r="O287" i="22"/>
  <c r="S287" i="22"/>
  <c r="T287" i="22" s="1"/>
  <c r="V289" i="22"/>
  <c r="W289" i="22" s="1"/>
  <c r="X289" i="22" s="1"/>
  <c r="Z289" i="22" s="1"/>
  <c r="R291" i="22"/>
  <c r="S293" i="22"/>
  <c r="U297" i="22"/>
  <c r="L313" i="22"/>
  <c r="U315" i="22"/>
  <c r="S323" i="22"/>
  <c r="P329" i="22"/>
  <c r="T293" i="22"/>
  <c r="Y337" i="22"/>
  <c r="U337" i="22"/>
  <c r="M337" i="22"/>
  <c r="P337" i="22"/>
  <c r="L337" i="22"/>
  <c r="S337" i="22"/>
  <c r="O337" i="22"/>
  <c r="Q337" i="22" s="1"/>
  <c r="P331" i="22"/>
  <c r="L331" i="22"/>
  <c r="S331" i="22"/>
  <c r="O331" i="22"/>
  <c r="Q331" i="22" s="1"/>
  <c r="V331" i="22"/>
  <c r="W331" i="22" s="1"/>
  <c r="R331" i="22"/>
  <c r="Y327" i="22"/>
  <c r="U327" i="22"/>
  <c r="M327" i="22"/>
  <c r="P327" i="22"/>
  <c r="L327" i="22"/>
  <c r="S327" i="22"/>
  <c r="T327" i="22" s="1"/>
  <c r="O327" i="22"/>
  <c r="S319" i="22"/>
  <c r="O319" i="22"/>
  <c r="Q319" i="22" s="1"/>
  <c r="V319" i="22"/>
  <c r="W319" i="22" s="1"/>
  <c r="R319" i="22"/>
  <c r="Y319" i="22"/>
  <c r="U319" i="22"/>
  <c r="M319" i="22"/>
  <c r="Y317" i="22"/>
  <c r="U317" i="22"/>
  <c r="X317" i="22" s="1"/>
  <c r="Z317" i="22" s="1"/>
  <c r="M317" i="22"/>
  <c r="P317" i="22"/>
  <c r="L317" i="22"/>
  <c r="S317" i="22"/>
  <c r="O317" i="22"/>
  <c r="S313" i="22"/>
  <c r="O313" i="22"/>
  <c r="V313" i="22"/>
  <c r="W313" i="22" s="1"/>
  <c r="R313" i="22"/>
  <c r="T313" i="22" s="1"/>
  <c r="Y313" i="22"/>
  <c r="U313" i="22"/>
  <c r="M313" i="22"/>
  <c r="Y299" i="22"/>
  <c r="U299" i="22"/>
  <c r="X299" i="22" s="1"/>
  <c r="Z299" i="22" s="1"/>
  <c r="M299" i="22"/>
  <c r="P299" i="22"/>
  <c r="L299" i="22"/>
  <c r="S299" i="22"/>
  <c r="T299" i="22" s="1"/>
  <c r="O299" i="22"/>
  <c r="R275" i="22"/>
  <c r="T275" i="22" s="1"/>
  <c r="V275" i="22"/>
  <c r="W275" i="22" s="1"/>
  <c r="R277" i="22"/>
  <c r="T277" i="22" s="1"/>
  <c r="V277" i="22"/>
  <c r="W277" i="22" s="1"/>
  <c r="R279" i="22"/>
  <c r="T279" i="22" s="1"/>
  <c r="V279" i="22"/>
  <c r="W279" i="22" s="1"/>
  <c r="M281" i="22"/>
  <c r="U281" i="22"/>
  <c r="X281" i="22" s="1"/>
  <c r="Z281" i="22" s="1"/>
  <c r="Y281" i="22"/>
  <c r="L283" i="22"/>
  <c r="L298" i="22" s="1"/>
  <c r="P283" i="22"/>
  <c r="L285" i="22"/>
  <c r="P285" i="22"/>
  <c r="L287" i="22"/>
  <c r="P287" i="22"/>
  <c r="M289" i="22"/>
  <c r="R289" i="22"/>
  <c r="M291" i="22"/>
  <c r="M297" i="22"/>
  <c r="M315" i="22"/>
  <c r="L319" i="22"/>
  <c r="V327" i="22"/>
  <c r="W327" i="22" s="1"/>
  <c r="P335" i="22"/>
  <c r="R337" i="22"/>
  <c r="T317" i="22"/>
  <c r="Y333" i="22"/>
  <c r="U333" i="22"/>
  <c r="M333" i="22"/>
  <c r="P333" i="22"/>
  <c r="L333" i="22"/>
  <c r="S333" i="22"/>
  <c r="T333" i="22" s="1"/>
  <c r="O333" i="22"/>
  <c r="W329" i="22"/>
  <c r="X329" i="22" s="1"/>
  <c r="Z329" i="22" s="1"/>
  <c r="S329" i="22"/>
  <c r="O329" i="22"/>
  <c r="V329" i="22"/>
  <c r="R329" i="22"/>
  <c r="T329" i="22" s="1"/>
  <c r="Y329" i="22"/>
  <c r="U329" i="22"/>
  <c r="M329" i="22"/>
  <c r="S325" i="22"/>
  <c r="O325" i="22"/>
  <c r="Q325" i="22" s="1"/>
  <c r="V325" i="22"/>
  <c r="W325" i="22" s="1"/>
  <c r="R325" i="22"/>
  <c r="Y325" i="22"/>
  <c r="U325" i="22"/>
  <c r="X325" i="22" s="1"/>
  <c r="Z325" i="22" s="1"/>
  <c r="M325" i="22"/>
  <c r="Y321" i="22"/>
  <c r="U321" i="22"/>
  <c r="M321" i="22"/>
  <c r="P321" i="22"/>
  <c r="L321" i="22"/>
  <c r="W321" i="22"/>
  <c r="X321" i="22" s="1"/>
  <c r="Z321" i="22" s="1"/>
  <c r="S321" i="22"/>
  <c r="T321" i="22" s="1"/>
  <c r="O321" i="22"/>
  <c r="Q321" i="22" s="1"/>
  <c r="P315" i="22"/>
  <c r="L315" i="22"/>
  <c r="S315" i="22"/>
  <c r="O315" i="22"/>
  <c r="V315" i="22"/>
  <c r="W315" i="22" s="1"/>
  <c r="R315" i="22"/>
  <c r="T315" i="22" s="1"/>
  <c r="Y311" i="22"/>
  <c r="U311" i="22"/>
  <c r="X311" i="22" s="1"/>
  <c r="Z311" i="22" s="1"/>
  <c r="M311" i="22"/>
  <c r="P311" i="22"/>
  <c r="L311" i="22"/>
  <c r="S311" i="22"/>
  <c r="O311" i="22"/>
  <c r="S309" i="22"/>
  <c r="O309" i="22"/>
  <c r="V309" i="22"/>
  <c r="W309" i="22" s="1"/>
  <c r="R309" i="22"/>
  <c r="Y309" i="22"/>
  <c r="U309" i="22"/>
  <c r="M309" i="22"/>
  <c r="V307" i="22"/>
  <c r="W307" i="22" s="1"/>
  <c r="R307" i="22"/>
  <c r="Y307" i="22"/>
  <c r="U307" i="22"/>
  <c r="X307" i="22" s="1"/>
  <c r="Z307" i="22" s="1"/>
  <c r="M307" i="22"/>
  <c r="P307" i="22"/>
  <c r="Q307" i="22" s="1"/>
  <c r="L307" i="22"/>
  <c r="Y305" i="22"/>
  <c r="U305" i="22"/>
  <c r="M305" i="22"/>
  <c r="P305" i="22"/>
  <c r="L305" i="22"/>
  <c r="S305" i="22"/>
  <c r="T305" i="22" s="1"/>
  <c r="O305" i="22"/>
  <c r="Q305" i="22" s="1"/>
  <c r="S303" i="22"/>
  <c r="O303" i="22"/>
  <c r="Q303" i="22" s="1"/>
  <c r="V303" i="22"/>
  <c r="R303" i="22"/>
  <c r="T303" i="22" s="1"/>
  <c r="Y303" i="22"/>
  <c r="U303" i="22"/>
  <c r="M303" i="22"/>
  <c r="V301" i="22"/>
  <c r="W301" i="22" s="1"/>
  <c r="R301" i="22"/>
  <c r="T301" i="22" s="1"/>
  <c r="Y301" i="22"/>
  <c r="U301" i="22"/>
  <c r="M301" i="22"/>
  <c r="P301" i="22"/>
  <c r="Q301" i="22" s="1"/>
  <c r="L301" i="22"/>
  <c r="P297" i="22"/>
  <c r="L297" i="22"/>
  <c r="S297" i="22"/>
  <c r="O297" i="22"/>
  <c r="Q297" i="22" s="1"/>
  <c r="V297" i="22"/>
  <c r="W297" i="22" s="1"/>
  <c r="R297" i="22"/>
  <c r="S295" i="22"/>
  <c r="O295" i="22"/>
  <c r="V295" i="22"/>
  <c r="W295" i="22" s="1"/>
  <c r="R295" i="22"/>
  <c r="Y295" i="22"/>
  <c r="U295" i="22"/>
  <c r="M295" i="22"/>
  <c r="Y293" i="22"/>
  <c r="U293" i="22"/>
  <c r="X293" i="22" s="1"/>
  <c r="Z293" i="22" s="1"/>
  <c r="M293" i="22"/>
  <c r="P293" i="22"/>
  <c r="L293" i="22"/>
  <c r="P291" i="22"/>
  <c r="L291" i="22"/>
  <c r="S291" i="22"/>
  <c r="O291" i="22"/>
  <c r="P289" i="22"/>
  <c r="Q289" i="22" s="1"/>
  <c r="L289" i="22"/>
  <c r="O275" i="22"/>
  <c r="Q275" i="22" s="1"/>
  <c r="O277" i="22"/>
  <c r="Q277" i="22" s="1"/>
  <c r="O279" i="22"/>
  <c r="Q279" i="22" s="1"/>
  <c r="R281" i="22"/>
  <c r="T281" i="22" s="1"/>
  <c r="M283" i="22"/>
  <c r="U283" i="22"/>
  <c r="X283" i="22" s="1"/>
  <c r="Z283" i="22" s="1"/>
  <c r="M285" i="22"/>
  <c r="U285" i="22"/>
  <c r="X285" i="22" s="1"/>
  <c r="Z285" i="22" s="1"/>
  <c r="M287" i="22"/>
  <c r="U287" i="22"/>
  <c r="X287" i="22" s="1"/>
  <c r="Z287" i="22" s="1"/>
  <c r="S289" i="22"/>
  <c r="Y289" i="22"/>
  <c r="V291" i="22"/>
  <c r="W291" i="22" s="1"/>
  <c r="X291" i="22" s="1"/>
  <c r="Z291" i="22" s="1"/>
  <c r="O293" i="22"/>
  <c r="P295" i="22"/>
  <c r="V305" i="22"/>
  <c r="X305" i="22" s="1"/>
  <c r="Z305" i="22" s="1"/>
  <c r="S307" i="22"/>
  <c r="P309" i="22"/>
  <c r="R311" i="22"/>
  <c r="T311" i="22" s="1"/>
  <c r="P313" i="22"/>
  <c r="L325" i="22"/>
  <c r="L329" i="22"/>
  <c r="U331" i="22"/>
  <c r="X331" i="22" s="1"/>
  <c r="Z331" i="22" s="1"/>
  <c r="V333" i="22"/>
  <c r="W333" i="22" s="1"/>
  <c r="V337" i="22"/>
  <c r="O273" i="22"/>
  <c r="U273" i="22"/>
  <c r="L273" i="22"/>
  <c r="L292" i="22" s="1"/>
  <c r="P273" i="22"/>
  <c r="V273" i="22"/>
  <c r="W273" i="22" s="1"/>
  <c r="M273" i="22"/>
  <c r="X70" i="22"/>
  <c r="Z70" i="22" s="1"/>
  <c r="X88" i="22"/>
  <c r="Z88" i="22" s="1"/>
  <c r="L59" i="22"/>
  <c r="L73" i="22" s="1"/>
  <c r="L91" i="22" s="1"/>
  <c r="L61" i="22"/>
  <c r="L79" i="22" s="1"/>
  <c r="W104" i="22"/>
  <c r="L69" i="22"/>
  <c r="L63" i="22"/>
  <c r="L87" i="22"/>
  <c r="X160" i="22"/>
  <c r="Z160" i="22" s="1"/>
  <c r="T160" i="22"/>
  <c r="X162" i="22"/>
  <c r="Z162" i="22" s="1"/>
  <c r="V222" i="22"/>
  <c r="R222" i="22"/>
  <c r="Y222" i="22"/>
  <c r="U222" i="22"/>
  <c r="M222" i="22"/>
  <c r="P222" i="22"/>
  <c r="Q222" i="22" s="1"/>
  <c r="L222" i="22"/>
  <c r="P220" i="22"/>
  <c r="L220" i="22"/>
  <c r="S220" i="22"/>
  <c r="O220" i="22"/>
  <c r="V220" i="22"/>
  <c r="R220" i="22"/>
  <c r="S218" i="22"/>
  <c r="O218" i="22"/>
  <c r="Q218" i="22" s="1"/>
  <c r="V218" i="22"/>
  <c r="W218" i="22" s="1"/>
  <c r="R218" i="22"/>
  <c r="Y218" i="22"/>
  <c r="U218" i="22"/>
  <c r="M218" i="22"/>
  <c r="V216" i="22"/>
  <c r="W216" i="22" s="1"/>
  <c r="R216" i="22"/>
  <c r="T216" i="22" s="1"/>
  <c r="Y216" i="22"/>
  <c r="U216" i="22"/>
  <c r="M216" i="22"/>
  <c r="P216" i="22"/>
  <c r="L216" i="22"/>
  <c r="P214" i="22"/>
  <c r="L214" i="22"/>
  <c r="S214" i="22"/>
  <c r="T214" i="22" s="1"/>
  <c r="O214" i="22"/>
  <c r="Q214" i="22" s="1"/>
  <c r="V214" i="22"/>
  <c r="W214" i="22" s="1"/>
  <c r="X214" i="22" s="1"/>
  <c r="Z214" i="22" s="1"/>
  <c r="R214" i="22"/>
  <c r="V212" i="22"/>
  <c r="W212" i="22" s="1"/>
  <c r="R212" i="22"/>
  <c r="Y212" i="22"/>
  <c r="U212" i="22"/>
  <c r="M212" i="22"/>
  <c r="P212" i="22"/>
  <c r="L212" i="22"/>
  <c r="Y210" i="22"/>
  <c r="U210" i="22"/>
  <c r="M210" i="22"/>
  <c r="P210" i="22"/>
  <c r="L210" i="22"/>
  <c r="S210" i="22"/>
  <c r="O210" i="22"/>
  <c r="Q210" i="22" s="1"/>
  <c r="P208" i="22"/>
  <c r="L208" i="22"/>
  <c r="S208" i="22"/>
  <c r="O208" i="22"/>
  <c r="Q208" i="22" s="1"/>
  <c r="V208" i="22"/>
  <c r="W208" i="22" s="1"/>
  <c r="R208" i="22"/>
  <c r="V206" i="22"/>
  <c r="W206" i="22" s="1"/>
  <c r="R206" i="22"/>
  <c r="T206" i="22" s="1"/>
  <c r="Y206" i="22"/>
  <c r="U206" i="22"/>
  <c r="M206" i="22"/>
  <c r="P206" i="22"/>
  <c r="Q206" i="22" s="1"/>
  <c r="L206" i="22"/>
  <c r="P204" i="22"/>
  <c r="L204" i="22"/>
  <c r="S204" i="22"/>
  <c r="O204" i="22"/>
  <c r="Q204" i="22" s="1"/>
  <c r="V204" i="22"/>
  <c r="W204" i="22" s="1"/>
  <c r="R204" i="22"/>
  <c r="P202" i="22"/>
  <c r="L202" i="22"/>
  <c r="S202" i="22"/>
  <c r="O202" i="22"/>
  <c r="V202" i="22"/>
  <c r="W202" i="22" s="1"/>
  <c r="X202" i="22" s="1"/>
  <c r="Z202" i="22" s="1"/>
  <c r="R202" i="22"/>
  <c r="T202" i="22" s="1"/>
  <c r="V200" i="22"/>
  <c r="W200" i="22" s="1"/>
  <c r="R200" i="22"/>
  <c r="T200" i="22" s="1"/>
  <c r="Y200" i="22"/>
  <c r="U200" i="22"/>
  <c r="X200" i="22" s="1"/>
  <c r="Z200" i="22" s="1"/>
  <c r="M200" i="22"/>
  <c r="P200" i="22"/>
  <c r="L200" i="22"/>
  <c r="Y198" i="22"/>
  <c r="U198" i="22"/>
  <c r="M198" i="22"/>
  <c r="P198" i="22"/>
  <c r="L198" i="22"/>
  <c r="W198" i="22"/>
  <c r="X198" i="22" s="1"/>
  <c r="Z198" i="22" s="1"/>
  <c r="S198" i="22"/>
  <c r="O198" i="22"/>
  <c r="Q198" i="22" s="1"/>
  <c r="P196" i="22"/>
  <c r="L196" i="22"/>
  <c r="S196" i="22"/>
  <c r="O196" i="22"/>
  <c r="V196" i="22"/>
  <c r="W196" i="22" s="1"/>
  <c r="X196" i="22" s="1"/>
  <c r="Z196" i="22" s="1"/>
  <c r="R196" i="22"/>
  <c r="P194" i="22"/>
  <c r="L194" i="22"/>
  <c r="S194" i="22"/>
  <c r="O194" i="22"/>
  <c r="V194" i="22"/>
  <c r="W194" i="22" s="1"/>
  <c r="R194" i="22"/>
  <c r="S192" i="22"/>
  <c r="O192" i="22"/>
  <c r="Q192" i="22" s="1"/>
  <c r="V192" i="22"/>
  <c r="W192" i="22" s="1"/>
  <c r="R192" i="22"/>
  <c r="Y192" i="22"/>
  <c r="U192" i="22"/>
  <c r="M192" i="22"/>
  <c r="V190" i="22"/>
  <c r="W190" i="22" s="1"/>
  <c r="R190" i="22"/>
  <c r="T190" i="22" s="1"/>
  <c r="Y190" i="22"/>
  <c r="U190" i="22"/>
  <c r="X190" i="22" s="1"/>
  <c r="Z190" i="22" s="1"/>
  <c r="M190" i="22"/>
  <c r="P190" i="22"/>
  <c r="Q190" i="22" s="1"/>
  <c r="L190" i="22"/>
  <c r="V188" i="22"/>
  <c r="R188" i="22"/>
  <c r="T188" i="22" s="1"/>
  <c r="Y188" i="22"/>
  <c r="U188" i="22"/>
  <c r="M188" i="22"/>
  <c r="P188" i="22"/>
  <c r="L188" i="22"/>
  <c r="V186" i="22"/>
  <c r="W186" i="22" s="1"/>
  <c r="R186" i="22"/>
  <c r="T186" i="22" s="1"/>
  <c r="Y186" i="22"/>
  <c r="U186" i="22"/>
  <c r="M186" i="22"/>
  <c r="P186" i="22"/>
  <c r="L186" i="22"/>
  <c r="V184" i="22"/>
  <c r="W184" i="22" s="1"/>
  <c r="R184" i="22"/>
  <c r="Y184" i="22"/>
  <c r="U184" i="22"/>
  <c r="M184" i="22"/>
  <c r="P184" i="22"/>
  <c r="L184" i="22"/>
  <c r="V182" i="22"/>
  <c r="R182" i="22"/>
  <c r="Y182" i="22"/>
  <c r="U182" i="22"/>
  <c r="M182" i="22"/>
  <c r="T182" i="22"/>
  <c r="P182" i="22"/>
  <c r="Q182" i="22" s="1"/>
  <c r="L182" i="22"/>
  <c r="Y180" i="22"/>
  <c r="U180" i="22"/>
  <c r="X180" i="22" s="1"/>
  <c r="Z180" i="22" s="1"/>
  <c r="M180" i="22"/>
  <c r="P180" i="22"/>
  <c r="L180" i="22"/>
  <c r="S180" i="22"/>
  <c r="O180" i="22"/>
  <c r="P178" i="22"/>
  <c r="L178" i="22"/>
  <c r="S178" i="22"/>
  <c r="O178" i="22"/>
  <c r="V178" i="22"/>
  <c r="W178" i="22" s="1"/>
  <c r="X178" i="22" s="1"/>
  <c r="Z178" i="22" s="1"/>
  <c r="R178" i="22"/>
  <c r="P176" i="22"/>
  <c r="L176" i="22"/>
  <c r="V176" i="22"/>
  <c r="W176" i="22" s="1"/>
  <c r="R176" i="22"/>
  <c r="T176" i="22" s="1"/>
  <c r="Y174" i="22"/>
  <c r="U174" i="22"/>
  <c r="M174" i="22"/>
  <c r="O160" i="22"/>
  <c r="Q160" i="22" s="1"/>
  <c r="O162" i="22"/>
  <c r="Q162" i="22" s="1"/>
  <c r="S162" i="22"/>
  <c r="T162" i="22" s="1"/>
  <c r="R164" i="22"/>
  <c r="T164" i="22" s="1"/>
  <c r="V164" i="22"/>
  <c r="W164" i="22" s="1"/>
  <c r="X164" i="22" s="1"/>
  <c r="Z164" i="22" s="1"/>
  <c r="M166" i="22"/>
  <c r="Q166" i="22"/>
  <c r="U166" i="22"/>
  <c r="X166" i="22" s="1"/>
  <c r="Z166" i="22" s="1"/>
  <c r="Y166" i="22"/>
  <c r="M168" i="22"/>
  <c r="U168" i="22"/>
  <c r="X168" i="22" s="1"/>
  <c r="Z168" i="22" s="1"/>
  <c r="Y168" i="22"/>
  <c r="L170" i="22"/>
  <c r="P170" i="22"/>
  <c r="Q170" i="22" s="1"/>
  <c r="O172" i="22"/>
  <c r="Q172" i="22" s="1"/>
  <c r="S172" i="22"/>
  <c r="T172" i="22" s="1"/>
  <c r="P174" i="22"/>
  <c r="Q174" i="22" s="1"/>
  <c r="V174" i="22"/>
  <c r="W174" i="22" s="1"/>
  <c r="X174" i="22" s="1"/>
  <c r="Z174" i="22" s="1"/>
  <c r="U176" i="22"/>
  <c r="M178" i="22"/>
  <c r="Y178" i="22"/>
  <c r="W182" i="22"/>
  <c r="S184" i="22"/>
  <c r="O186" i="22"/>
  <c r="M202" i="22"/>
  <c r="Y202" i="22"/>
  <c r="U204" i="22"/>
  <c r="X204" i="22" s="1"/>
  <c r="Z204" i="22" s="1"/>
  <c r="S206" i="22"/>
  <c r="R210" i="22"/>
  <c r="O212" i="22"/>
  <c r="L218" i="22"/>
  <c r="U220" i="22"/>
  <c r="S222" i="22"/>
  <c r="T222" i="22" s="1"/>
  <c r="L183" i="22"/>
  <c r="T180" i="22"/>
  <c r="Q184" i="22"/>
  <c r="L179" i="22"/>
  <c r="O164" i="22"/>
  <c r="Q164" i="22" s="1"/>
  <c r="R166" i="22"/>
  <c r="T166" i="22" s="1"/>
  <c r="R168" i="22"/>
  <c r="T168" i="22" s="1"/>
  <c r="M170" i="22"/>
  <c r="U170" i="22"/>
  <c r="X170" i="22" s="1"/>
  <c r="Z170" i="22" s="1"/>
  <c r="L172" i="22"/>
  <c r="L174" i="22"/>
  <c r="R174" i="22"/>
  <c r="T174" i="22" s="1"/>
  <c r="O176" i="22"/>
  <c r="Q176" i="22" s="1"/>
  <c r="S186" i="22"/>
  <c r="O188" i="22"/>
  <c r="Q188" i="22" s="1"/>
  <c r="L192" i="22"/>
  <c r="U194" i="22"/>
  <c r="R198" i="22"/>
  <c r="T198" i="22" s="1"/>
  <c r="O200" i="22"/>
  <c r="Q200" i="22" s="1"/>
  <c r="M204" i="22"/>
  <c r="Y204" i="22"/>
  <c r="U208" i="22"/>
  <c r="X208" i="22" s="1"/>
  <c r="Z208" i="22" s="1"/>
  <c r="V210" i="22"/>
  <c r="W210" i="22" s="1"/>
  <c r="S212" i="22"/>
  <c r="O216" i="22"/>
  <c r="M220" i="22"/>
  <c r="Y220" i="22"/>
  <c r="O158" i="22"/>
  <c r="Y158" i="22"/>
  <c r="L158" i="22"/>
  <c r="L177" i="22" s="1"/>
  <c r="P158" i="22"/>
  <c r="U158" i="22"/>
  <c r="X158" i="22" s="1"/>
  <c r="Z158" i="22" s="1"/>
  <c r="T158" i="22"/>
  <c r="M158" i="22"/>
  <c r="E11" i="22"/>
  <c r="L290" i="22"/>
  <c r="F344" i="21"/>
  <c r="Y337" i="21"/>
  <c r="X337" i="21"/>
  <c r="Z337" i="21" s="1"/>
  <c r="W337" i="21"/>
  <c r="V337" i="21"/>
  <c r="U337" i="21"/>
  <c r="T337" i="21"/>
  <c r="S337" i="21"/>
  <c r="R337" i="21"/>
  <c r="Q337" i="21"/>
  <c r="P337" i="21"/>
  <c r="O337" i="21"/>
  <c r="N337" i="21"/>
  <c r="M337" i="21"/>
  <c r="L337" i="21"/>
  <c r="Y335" i="21"/>
  <c r="X335" i="21"/>
  <c r="Z335" i="21" s="1"/>
  <c r="W335" i="21"/>
  <c r="V335" i="21"/>
  <c r="U335" i="21"/>
  <c r="T335" i="21"/>
  <c r="S335" i="21"/>
  <c r="R335" i="21"/>
  <c r="Q335" i="21"/>
  <c r="P335" i="21"/>
  <c r="O335" i="21"/>
  <c r="N335" i="21"/>
  <c r="M335" i="21"/>
  <c r="L335" i="21"/>
  <c r="Y333" i="21"/>
  <c r="X333" i="21"/>
  <c r="Z333" i="21" s="1"/>
  <c r="W333" i="21"/>
  <c r="V333" i="21"/>
  <c r="U333" i="21"/>
  <c r="T333" i="21"/>
  <c r="S333" i="21"/>
  <c r="R333" i="21"/>
  <c r="Q333" i="21"/>
  <c r="P333" i="21"/>
  <c r="O333" i="21"/>
  <c r="N333" i="21"/>
  <c r="M333" i="21"/>
  <c r="L333" i="21"/>
  <c r="Z331" i="21"/>
  <c r="Y331" i="21"/>
  <c r="X331" i="21"/>
  <c r="W331" i="21"/>
  <c r="V331" i="21"/>
  <c r="U331" i="21"/>
  <c r="T331" i="21"/>
  <c r="S331" i="21"/>
  <c r="R331" i="21"/>
  <c r="Q331" i="21"/>
  <c r="P331" i="21"/>
  <c r="O331" i="21"/>
  <c r="N331" i="21"/>
  <c r="M331" i="21"/>
  <c r="L331" i="21"/>
  <c r="Y329" i="21"/>
  <c r="X329" i="21"/>
  <c r="Z329" i="21" s="1"/>
  <c r="W329" i="21"/>
  <c r="V329" i="21"/>
  <c r="U329" i="21"/>
  <c r="T329" i="21"/>
  <c r="S329" i="21"/>
  <c r="R329" i="21"/>
  <c r="Q329" i="21"/>
  <c r="P329" i="21"/>
  <c r="O329" i="21"/>
  <c r="N329" i="21"/>
  <c r="M329" i="21"/>
  <c r="L329" i="21"/>
  <c r="Y327" i="21"/>
  <c r="X327" i="21"/>
  <c r="Z327" i="21" s="1"/>
  <c r="W327" i="21"/>
  <c r="V327" i="21"/>
  <c r="U327" i="21"/>
  <c r="T327" i="21"/>
  <c r="S327" i="21"/>
  <c r="R327" i="21"/>
  <c r="Q327" i="21"/>
  <c r="P327" i="21"/>
  <c r="O327" i="21"/>
  <c r="N327" i="21"/>
  <c r="M327" i="21"/>
  <c r="L327" i="21"/>
  <c r="Z325" i="21"/>
  <c r="Y325" i="21"/>
  <c r="X325" i="21"/>
  <c r="W325" i="21"/>
  <c r="V325" i="21"/>
  <c r="U325" i="21"/>
  <c r="T325" i="21"/>
  <c r="S325" i="21"/>
  <c r="R325" i="21"/>
  <c r="Q325" i="21"/>
  <c r="P325" i="21"/>
  <c r="O325" i="21"/>
  <c r="N325" i="21"/>
  <c r="M325" i="21"/>
  <c r="L325" i="21"/>
  <c r="Z323" i="21"/>
  <c r="Y323" i="21"/>
  <c r="X323" i="21"/>
  <c r="W323" i="21"/>
  <c r="V323" i="21"/>
  <c r="U323" i="21"/>
  <c r="T323" i="21"/>
  <c r="S323" i="21"/>
  <c r="R323" i="21"/>
  <c r="Q323" i="21"/>
  <c r="P323" i="21"/>
  <c r="O323" i="21"/>
  <c r="N323" i="21"/>
  <c r="M323" i="21"/>
  <c r="L323" i="21"/>
  <c r="Y321" i="21"/>
  <c r="X321" i="21"/>
  <c r="Z321" i="21" s="1"/>
  <c r="W321" i="21"/>
  <c r="V321" i="21"/>
  <c r="U321" i="21"/>
  <c r="T321" i="21"/>
  <c r="S321" i="21"/>
  <c r="R321" i="21"/>
  <c r="Q321" i="21"/>
  <c r="P321" i="21"/>
  <c r="O321" i="21"/>
  <c r="N321" i="21"/>
  <c r="M321" i="21"/>
  <c r="L321" i="21"/>
  <c r="Y319" i="21"/>
  <c r="X319" i="21"/>
  <c r="Z319" i="21" s="1"/>
  <c r="W319" i="21"/>
  <c r="V319" i="21"/>
  <c r="U319" i="21"/>
  <c r="T319" i="21"/>
  <c r="S319" i="21"/>
  <c r="R319" i="21"/>
  <c r="Q319" i="21"/>
  <c r="P319" i="21"/>
  <c r="O319" i="21"/>
  <c r="N319" i="21"/>
  <c r="M319" i="21"/>
  <c r="L319" i="21"/>
  <c r="L338" i="21" s="1"/>
  <c r="Z317" i="21"/>
  <c r="Y317" i="21"/>
  <c r="X317" i="21"/>
  <c r="W317" i="21"/>
  <c r="V317" i="21"/>
  <c r="U317" i="21"/>
  <c r="T317" i="21"/>
  <c r="S317" i="21"/>
  <c r="R317" i="21"/>
  <c r="Q317" i="21"/>
  <c r="P317" i="21"/>
  <c r="O317" i="21"/>
  <c r="N317" i="21"/>
  <c r="M317" i="21"/>
  <c r="L317" i="21"/>
  <c r="L336" i="21" s="1"/>
  <c r="Z315" i="21"/>
  <c r="Y315" i="21"/>
  <c r="X315" i="21"/>
  <c r="W315" i="21"/>
  <c r="V315" i="21"/>
  <c r="U315" i="21"/>
  <c r="T315" i="21"/>
  <c r="S315" i="21"/>
  <c r="R315" i="21"/>
  <c r="Q315" i="21"/>
  <c r="P315" i="21"/>
  <c r="O315" i="21"/>
  <c r="N315" i="21"/>
  <c r="M315" i="21"/>
  <c r="L315" i="21"/>
  <c r="L334" i="21" s="1"/>
  <c r="Y313" i="21"/>
  <c r="X313" i="21"/>
  <c r="Z313" i="21" s="1"/>
  <c r="W313" i="21"/>
  <c r="V313" i="21"/>
  <c r="U313" i="21"/>
  <c r="T313" i="21"/>
  <c r="S313" i="21"/>
  <c r="R313" i="21"/>
  <c r="Q313" i="21"/>
  <c r="P313" i="21"/>
  <c r="O313" i="21"/>
  <c r="N313" i="21"/>
  <c r="M313" i="21"/>
  <c r="L313" i="21"/>
  <c r="L332" i="21" s="1"/>
  <c r="M312" i="21"/>
  <c r="M332" i="21" s="1"/>
  <c r="Y311" i="21"/>
  <c r="X311" i="21"/>
  <c r="Z311" i="21" s="1"/>
  <c r="W311" i="21"/>
  <c r="V311" i="21"/>
  <c r="U311" i="21"/>
  <c r="T311" i="21"/>
  <c r="S311" i="21"/>
  <c r="R311" i="21"/>
  <c r="Q311" i="21"/>
  <c r="P311" i="21"/>
  <c r="O311" i="21"/>
  <c r="N311" i="21"/>
  <c r="M311" i="21"/>
  <c r="L311" i="21"/>
  <c r="L330" i="21" s="1"/>
  <c r="Z309" i="21"/>
  <c r="Y309" i="21"/>
  <c r="X309" i="21"/>
  <c r="W309" i="21"/>
  <c r="V309" i="21"/>
  <c r="U309" i="21"/>
  <c r="T309" i="21"/>
  <c r="S309" i="21"/>
  <c r="R309" i="21"/>
  <c r="Q309" i="21"/>
  <c r="P309" i="21"/>
  <c r="O309" i="21"/>
  <c r="N309" i="21"/>
  <c r="M309" i="21"/>
  <c r="L309" i="21"/>
  <c r="L328" i="21" s="1"/>
  <c r="Z307" i="21"/>
  <c r="Y307" i="21"/>
  <c r="X307" i="21"/>
  <c r="W307" i="21"/>
  <c r="V307" i="21"/>
  <c r="U307" i="21"/>
  <c r="T307" i="21"/>
  <c r="S307" i="21"/>
  <c r="R307" i="21"/>
  <c r="Q307" i="21"/>
  <c r="P307" i="21"/>
  <c r="O307" i="21"/>
  <c r="N307" i="21"/>
  <c r="M307" i="21"/>
  <c r="L307" i="21"/>
  <c r="L326" i="21" s="1"/>
  <c r="Y305" i="21"/>
  <c r="X305" i="21"/>
  <c r="Z305" i="21" s="1"/>
  <c r="W305" i="21"/>
  <c r="V305" i="21"/>
  <c r="U305" i="21"/>
  <c r="T305" i="21"/>
  <c r="S305" i="21"/>
  <c r="R305" i="21"/>
  <c r="Q305" i="21"/>
  <c r="P305" i="21"/>
  <c r="O305" i="21"/>
  <c r="N305" i="21"/>
  <c r="M305" i="21"/>
  <c r="L305" i="21"/>
  <c r="L324" i="21" s="1"/>
  <c r="M304" i="21"/>
  <c r="M324" i="21" s="1"/>
  <c r="Y303" i="21"/>
  <c r="X303" i="21"/>
  <c r="Z303" i="21" s="1"/>
  <c r="W303" i="21"/>
  <c r="V303" i="21"/>
  <c r="U303" i="21"/>
  <c r="T303" i="21"/>
  <c r="S303" i="21"/>
  <c r="R303" i="21"/>
  <c r="Q303" i="21"/>
  <c r="P303" i="21"/>
  <c r="O303" i="21"/>
  <c r="N303" i="21"/>
  <c r="M303" i="21"/>
  <c r="L303" i="21"/>
  <c r="L322" i="21" s="1"/>
  <c r="Z301" i="21"/>
  <c r="Y301" i="21"/>
  <c r="X301" i="21"/>
  <c r="W301" i="21"/>
  <c r="V301" i="21"/>
  <c r="U301" i="21"/>
  <c r="T301" i="21"/>
  <c r="S301" i="21"/>
  <c r="R301" i="21"/>
  <c r="Q301" i="21"/>
  <c r="P301" i="21"/>
  <c r="O301" i="21"/>
  <c r="N301" i="21"/>
  <c r="M301" i="21"/>
  <c r="L301" i="21"/>
  <c r="L320" i="21" s="1"/>
  <c r="Z299" i="21"/>
  <c r="Y299" i="21"/>
  <c r="X299" i="21"/>
  <c r="W299" i="21"/>
  <c r="V299" i="21"/>
  <c r="U299" i="21"/>
  <c r="T299" i="21"/>
  <c r="S299" i="21"/>
  <c r="R299" i="21"/>
  <c r="Q299" i="21"/>
  <c r="P299" i="21"/>
  <c r="O299" i="21"/>
  <c r="N299" i="21"/>
  <c r="M299" i="21"/>
  <c r="L299" i="21"/>
  <c r="L318" i="21" s="1"/>
  <c r="Y297" i="21"/>
  <c r="X297" i="21"/>
  <c r="Z297" i="21" s="1"/>
  <c r="W297" i="21"/>
  <c r="V297" i="21"/>
  <c r="U297" i="21"/>
  <c r="T297" i="21"/>
  <c r="S297" i="21"/>
  <c r="R297" i="21"/>
  <c r="Q297" i="21"/>
  <c r="P297" i="21"/>
  <c r="O297" i="21"/>
  <c r="N297" i="21"/>
  <c r="M297" i="21"/>
  <c r="L297" i="21"/>
  <c r="L316" i="21" s="1"/>
  <c r="M296" i="21"/>
  <c r="M316" i="21" s="1"/>
  <c r="M336" i="21" s="1"/>
  <c r="Y295" i="21"/>
  <c r="X295" i="21"/>
  <c r="Z295" i="21" s="1"/>
  <c r="W295" i="21"/>
  <c r="V295" i="21"/>
  <c r="U295" i="21"/>
  <c r="T295" i="21"/>
  <c r="S295" i="21"/>
  <c r="R295" i="21"/>
  <c r="Q295" i="21"/>
  <c r="P295" i="21"/>
  <c r="O295" i="21"/>
  <c r="N295" i="21"/>
  <c r="M295" i="21"/>
  <c r="L295" i="21"/>
  <c r="L314" i="21" s="1"/>
  <c r="Y293" i="21"/>
  <c r="X293" i="21"/>
  <c r="Z293" i="21" s="1"/>
  <c r="W293" i="21"/>
  <c r="V293" i="21"/>
  <c r="U293" i="21"/>
  <c r="T293" i="21"/>
  <c r="S293" i="21"/>
  <c r="R293" i="21"/>
  <c r="Q293" i="21"/>
  <c r="P293" i="21"/>
  <c r="O293" i="21"/>
  <c r="N293" i="21"/>
  <c r="M293" i="21"/>
  <c r="L293" i="21"/>
  <c r="L312" i="21" s="1"/>
  <c r="M292" i="21"/>
  <c r="Z291" i="21"/>
  <c r="Y291" i="21"/>
  <c r="X291" i="21"/>
  <c r="W291" i="21"/>
  <c r="V291" i="21"/>
  <c r="U291" i="21"/>
  <c r="T291" i="21"/>
  <c r="S291" i="21"/>
  <c r="R291" i="21"/>
  <c r="Q291" i="21"/>
  <c r="P291" i="21"/>
  <c r="O291" i="21"/>
  <c r="N291" i="21"/>
  <c r="M291" i="21"/>
  <c r="L291" i="21"/>
  <c r="L310" i="21" s="1"/>
  <c r="M290" i="21"/>
  <c r="M310" i="21" s="1"/>
  <c r="M330" i="21" s="1"/>
  <c r="Y289" i="21"/>
  <c r="X289" i="21"/>
  <c r="Z289" i="21" s="1"/>
  <c r="W289" i="21"/>
  <c r="V289" i="21"/>
  <c r="U289" i="21"/>
  <c r="T289" i="21"/>
  <c r="S289" i="21"/>
  <c r="R289" i="21"/>
  <c r="Q289" i="21"/>
  <c r="P289" i="21"/>
  <c r="O289" i="21"/>
  <c r="N289" i="21"/>
  <c r="M289" i="21"/>
  <c r="L289" i="21"/>
  <c r="L308" i="21" s="1"/>
  <c r="M288" i="21"/>
  <c r="M308" i="21" s="1"/>
  <c r="M328" i="21" s="1"/>
  <c r="L288" i="21"/>
  <c r="Y287" i="21"/>
  <c r="X287" i="21"/>
  <c r="Z287" i="21" s="1"/>
  <c r="W287" i="21"/>
  <c r="V287" i="21"/>
  <c r="U287" i="21"/>
  <c r="T287" i="21"/>
  <c r="S287" i="21"/>
  <c r="R287" i="21"/>
  <c r="Q287" i="21"/>
  <c r="P287" i="21"/>
  <c r="O287" i="21"/>
  <c r="N287" i="21"/>
  <c r="M287" i="21"/>
  <c r="L287" i="21"/>
  <c r="L306" i="21" s="1"/>
  <c r="M286" i="21"/>
  <c r="M306" i="21" s="1"/>
  <c r="M326" i="21" s="1"/>
  <c r="L286" i="21"/>
  <c r="Y285" i="21"/>
  <c r="X285" i="21"/>
  <c r="Z285" i="21" s="1"/>
  <c r="W285" i="21"/>
  <c r="V285" i="21"/>
  <c r="U285" i="21"/>
  <c r="T285" i="21"/>
  <c r="S285" i="21"/>
  <c r="R285" i="21"/>
  <c r="Q285" i="21"/>
  <c r="P285" i="21"/>
  <c r="O285" i="21"/>
  <c r="N285" i="21"/>
  <c r="M285" i="21"/>
  <c r="L285" i="21"/>
  <c r="L304" i="21" s="1"/>
  <c r="M284" i="21"/>
  <c r="L284" i="21"/>
  <c r="Z283" i="21"/>
  <c r="Y283" i="21"/>
  <c r="X283" i="21"/>
  <c r="W283" i="21"/>
  <c r="V283" i="21"/>
  <c r="U283" i="21"/>
  <c r="T283" i="21"/>
  <c r="S283" i="21"/>
  <c r="R283" i="21"/>
  <c r="Q283" i="21"/>
  <c r="P283" i="21"/>
  <c r="O283" i="21"/>
  <c r="N283" i="21"/>
  <c r="M283" i="21"/>
  <c r="L283" i="21"/>
  <c r="L302" i="21" s="1"/>
  <c r="M282" i="21"/>
  <c r="M302" i="21" s="1"/>
  <c r="M322" i="21" s="1"/>
  <c r="L282" i="21"/>
  <c r="Y281" i="21"/>
  <c r="X281" i="21"/>
  <c r="Z281" i="21" s="1"/>
  <c r="W281" i="21"/>
  <c r="V281" i="21"/>
  <c r="U281" i="21"/>
  <c r="T281" i="21"/>
  <c r="S281" i="21"/>
  <c r="R281" i="21"/>
  <c r="Q281" i="21"/>
  <c r="P281" i="21"/>
  <c r="O281" i="21"/>
  <c r="N281" i="21"/>
  <c r="M281" i="21"/>
  <c r="L281" i="21"/>
  <c r="L300" i="21" s="1"/>
  <c r="M280" i="21"/>
  <c r="M300" i="21" s="1"/>
  <c r="M320" i="21" s="1"/>
  <c r="L280" i="21"/>
  <c r="Y279" i="21"/>
  <c r="X279" i="21"/>
  <c r="Z279" i="21" s="1"/>
  <c r="W279" i="21"/>
  <c r="V279" i="21"/>
  <c r="U279" i="21"/>
  <c r="T279" i="21"/>
  <c r="S279" i="21"/>
  <c r="R279" i="21"/>
  <c r="Q279" i="21"/>
  <c r="P279" i="21"/>
  <c r="O279" i="21"/>
  <c r="N279" i="21"/>
  <c r="M279" i="21"/>
  <c r="L279" i="21"/>
  <c r="L298" i="21" s="1"/>
  <c r="M278" i="21"/>
  <c r="M298" i="21" s="1"/>
  <c r="M318" i="21" s="1"/>
  <c r="M338" i="21" s="1"/>
  <c r="L278" i="21"/>
  <c r="Y277" i="21"/>
  <c r="X277" i="21"/>
  <c r="Z277" i="21" s="1"/>
  <c r="W277" i="21"/>
  <c r="V277" i="21"/>
  <c r="U277" i="21"/>
  <c r="T277" i="21"/>
  <c r="S277" i="21"/>
  <c r="R277" i="21"/>
  <c r="Q277" i="21"/>
  <c r="P277" i="21"/>
  <c r="O277" i="21"/>
  <c r="N277" i="21"/>
  <c r="M277" i="21"/>
  <c r="L277" i="21"/>
  <c r="L296" i="21" s="1"/>
  <c r="M276" i="21"/>
  <c r="L276" i="21"/>
  <c r="Z275" i="21"/>
  <c r="Y275" i="21"/>
  <c r="X275" i="21"/>
  <c r="W275" i="21"/>
  <c r="V275" i="21"/>
  <c r="U275" i="21"/>
  <c r="T275" i="21"/>
  <c r="S275" i="21"/>
  <c r="R275" i="21"/>
  <c r="Q275" i="21"/>
  <c r="P275" i="21"/>
  <c r="O275" i="21"/>
  <c r="N275" i="21"/>
  <c r="M275" i="21"/>
  <c r="L275" i="21"/>
  <c r="L294" i="21" s="1"/>
  <c r="M274" i="21"/>
  <c r="M294" i="21" s="1"/>
  <c r="L274" i="21"/>
  <c r="L290" i="21" s="1"/>
  <c r="Z273" i="21"/>
  <c r="Y273" i="21"/>
  <c r="X273" i="21"/>
  <c r="W273" i="21"/>
  <c r="V273" i="21"/>
  <c r="U273" i="21"/>
  <c r="T273" i="21"/>
  <c r="S273" i="21"/>
  <c r="R273" i="21"/>
  <c r="Q273" i="21"/>
  <c r="P273" i="21"/>
  <c r="O273" i="21"/>
  <c r="N273" i="21"/>
  <c r="M273" i="21"/>
  <c r="L273" i="21"/>
  <c r="L292" i="21" s="1"/>
  <c r="F239" i="21"/>
  <c r="C344" i="21" s="1"/>
  <c r="J235" i="21"/>
  <c r="F229" i="21"/>
  <c r="Y222" i="21"/>
  <c r="X222" i="21"/>
  <c r="Z222" i="21" s="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Z220" i="21"/>
  <c r="Y220" i="21"/>
  <c r="X220" i="21"/>
  <c r="W220" i="21"/>
  <c r="V220" i="21"/>
  <c r="U220" i="21"/>
  <c r="T220" i="21"/>
  <c r="S220" i="21"/>
  <c r="R220" i="21"/>
  <c r="Q220" i="21"/>
  <c r="P220" i="21"/>
  <c r="O220" i="21"/>
  <c r="N220" i="21"/>
  <c r="M220" i="21"/>
  <c r="L220" i="21"/>
  <c r="Y218" i="21"/>
  <c r="X218" i="21"/>
  <c r="Z218" i="21" s="1"/>
  <c r="W218" i="21"/>
  <c r="V218" i="21"/>
  <c r="U218" i="21"/>
  <c r="T218" i="21"/>
  <c r="S218" i="21"/>
  <c r="R218" i="21"/>
  <c r="Q218" i="21"/>
  <c r="P218" i="21"/>
  <c r="O218" i="21"/>
  <c r="N218" i="21"/>
  <c r="M218" i="21"/>
  <c r="L218" i="21"/>
  <c r="Y216" i="21"/>
  <c r="X216" i="21"/>
  <c r="Z216" i="21" s="1"/>
  <c r="W216" i="21"/>
  <c r="V216" i="21"/>
  <c r="U216" i="21"/>
  <c r="T216" i="21"/>
  <c r="S216" i="21"/>
  <c r="R216" i="21"/>
  <c r="Q216" i="21"/>
  <c r="P216" i="21"/>
  <c r="O216" i="21"/>
  <c r="N216" i="21"/>
  <c r="M216" i="21"/>
  <c r="L216" i="21"/>
  <c r="Y214" i="21"/>
  <c r="X214" i="21"/>
  <c r="Z214" i="21" s="1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Z212" i="21"/>
  <c r="Y212" i="21"/>
  <c r="X212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Y210" i="21"/>
  <c r="X210" i="21"/>
  <c r="Z210" i="21" s="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Y208" i="21"/>
  <c r="X208" i="21"/>
  <c r="Z208" i="21" s="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Y206" i="21"/>
  <c r="X206" i="21"/>
  <c r="Z206" i="21" s="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L223" i="21" s="1"/>
  <c r="Y202" i="21"/>
  <c r="X202" i="21"/>
  <c r="Z202" i="21" s="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L221" i="21" s="1"/>
  <c r="Y200" i="21"/>
  <c r="X200" i="21"/>
  <c r="Z200" i="21" s="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L219" i="21" s="1"/>
  <c r="Y198" i="21"/>
  <c r="X198" i="21"/>
  <c r="Z198" i="21" s="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L217" i="21" s="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L215" i="21" s="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L213" i="21" s="1"/>
  <c r="M193" i="21"/>
  <c r="M213" i="21" s="1"/>
  <c r="Y192" i="21"/>
  <c r="X192" i="21"/>
  <c r="Z192" i="21" s="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L211" i="21" s="1"/>
  <c r="Y190" i="21"/>
  <c r="X190" i="21"/>
  <c r="Z190" i="21" s="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L209" i="21" s="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L207" i="21" s="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L205" i="21" s="1"/>
  <c r="M185" i="21"/>
  <c r="M205" i="21" s="1"/>
  <c r="Y184" i="21"/>
  <c r="X184" i="21"/>
  <c r="Z184" i="21" s="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L203" i="21" s="1"/>
  <c r="Y182" i="21"/>
  <c r="X182" i="21"/>
  <c r="Z182" i="21" s="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L201" i="21" s="1"/>
  <c r="Z180" i="21"/>
  <c r="Y180" i="21"/>
  <c r="X180" i="21"/>
  <c r="W180" i="21"/>
  <c r="V180" i="21"/>
  <c r="U180" i="21"/>
  <c r="T180" i="21"/>
  <c r="S180" i="21"/>
  <c r="R180" i="21"/>
  <c r="Q180" i="21"/>
  <c r="P180" i="21"/>
  <c r="O180" i="21"/>
  <c r="N180" i="21"/>
  <c r="M180" i="21"/>
  <c r="L180" i="21"/>
  <c r="L199" i="21" s="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L197" i="21" s="1"/>
  <c r="M177" i="21"/>
  <c r="M197" i="21" s="1"/>
  <c r="M217" i="21" s="1"/>
  <c r="Y176" i="21"/>
  <c r="X176" i="21"/>
  <c r="Z176" i="21" s="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L195" i="21" s="1"/>
  <c r="M175" i="21"/>
  <c r="M195" i="21" s="1"/>
  <c r="M215" i="21" s="1"/>
  <c r="Y174" i="21"/>
  <c r="X174" i="21"/>
  <c r="Z174" i="21" s="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L193" i="21" s="1"/>
  <c r="M173" i="21"/>
  <c r="L173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L191" i="21" s="1"/>
  <c r="M171" i="21"/>
  <c r="M191" i="21" s="1"/>
  <c r="M211" i="21" s="1"/>
  <c r="L171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L189" i="21" s="1"/>
  <c r="M169" i="21"/>
  <c r="M189" i="21" s="1"/>
  <c r="M209" i="21" s="1"/>
  <c r="L169" i="21"/>
  <c r="Y168" i="21"/>
  <c r="X168" i="21"/>
  <c r="Z168" i="21" s="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L187" i="21" s="1"/>
  <c r="M167" i="21"/>
  <c r="M187" i="21" s="1"/>
  <c r="M207" i="21" s="1"/>
  <c r="L167" i="21"/>
  <c r="Y166" i="21"/>
  <c r="X166" i="21"/>
  <c r="Z166" i="21" s="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L185" i="21" s="1"/>
  <c r="M165" i="21"/>
  <c r="L165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L183" i="21" s="1"/>
  <c r="M163" i="21"/>
  <c r="M183" i="21" s="1"/>
  <c r="M203" i="21" s="1"/>
  <c r="M223" i="21" s="1"/>
  <c r="L163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L181" i="21" s="1"/>
  <c r="M161" i="21"/>
  <c r="M181" i="21" s="1"/>
  <c r="M201" i="21" s="1"/>
  <c r="M221" i="21" s="1"/>
  <c r="L161" i="21"/>
  <c r="Y160" i="21"/>
  <c r="X160" i="21"/>
  <c r="Z160" i="21" s="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L179" i="21" s="1"/>
  <c r="M159" i="21"/>
  <c r="M179" i="21" s="1"/>
  <c r="M199" i="21" s="1"/>
  <c r="M219" i="21" s="1"/>
  <c r="L159" i="21"/>
  <c r="Y158" i="21"/>
  <c r="X158" i="21"/>
  <c r="Z158" i="21" s="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L177" i="21" s="1"/>
  <c r="F124" i="21"/>
  <c r="C229" i="21" s="1"/>
  <c r="J120" i="21"/>
  <c r="F113" i="21"/>
  <c r="C113" i="21"/>
  <c r="Z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Y104" i="21"/>
  <c r="X104" i="21"/>
  <c r="Z104" i="21" s="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Y102" i="21"/>
  <c r="X102" i="21"/>
  <c r="Z102" i="21" s="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Z100" i="21"/>
  <c r="Y100" i="21"/>
  <c r="X100" i="21"/>
  <c r="W100" i="21"/>
  <c r="V100" i="21"/>
  <c r="U100" i="21"/>
  <c r="T100" i="21"/>
  <c r="S100" i="21"/>
  <c r="R100" i="21"/>
  <c r="Q100" i="21"/>
  <c r="P100" i="21"/>
  <c r="O100" i="21"/>
  <c r="N100" i="21"/>
  <c r="M100" i="21"/>
  <c r="L100" i="21"/>
  <c r="Y98" i="21"/>
  <c r="X98" i="21"/>
  <c r="Z98" i="21" s="1"/>
  <c r="W98" i="21"/>
  <c r="V98" i="21"/>
  <c r="U98" i="21"/>
  <c r="T98" i="21"/>
  <c r="S98" i="21"/>
  <c r="R98" i="21"/>
  <c r="Q98" i="21"/>
  <c r="P98" i="21"/>
  <c r="O98" i="21"/>
  <c r="N98" i="21"/>
  <c r="M98" i="21"/>
  <c r="L98" i="21"/>
  <c r="Y96" i="21"/>
  <c r="X96" i="21"/>
  <c r="Z96" i="21" s="1"/>
  <c r="W96" i="21"/>
  <c r="V96" i="21"/>
  <c r="U96" i="21"/>
  <c r="T96" i="21"/>
  <c r="S96" i="21"/>
  <c r="R96" i="21"/>
  <c r="Q96" i="21"/>
  <c r="P96" i="21"/>
  <c r="O96" i="21"/>
  <c r="N96" i="21"/>
  <c r="M96" i="21"/>
  <c r="L96" i="21"/>
  <c r="Y94" i="21"/>
  <c r="X94" i="21"/>
  <c r="Z94" i="21" s="1"/>
  <c r="W94" i="21"/>
  <c r="V94" i="21"/>
  <c r="U94" i="21"/>
  <c r="T94" i="21"/>
  <c r="S94" i="21"/>
  <c r="R94" i="21"/>
  <c r="Q94" i="21"/>
  <c r="P94" i="21"/>
  <c r="O94" i="21"/>
  <c r="N94" i="21"/>
  <c r="M94" i="21"/>
  <c r="L94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N92" i="21"/>
  <c r="M92" i="21"/>
  <c r="L92" i="21"/>
  <c r="Y90" i="21"/>
  <c r="X90" i="21"/>
  <c r="Z90" i="21" s="1"/>
  <c r="W90" i="21"/>
  <c r="V90" i="21"/>
  <c r="U90" i="21"/>
  <c r="T90" i="21"/>
  <c r="S90" i="21"/>
  <c r="R90" i="21"/>
  <c r="Q90" i="21"/>
  <c r="P90" i="21"/>
  <c r="O90" i="21"/>
  <c r="N90" i="21"/>
  <c r="M90" i="21"/>
  <c r="L90" i="21"/>
  <c r="Y88" i="21"/>
  <c r="X88" i="21"/>
  <c r="Z88" i="21" s="1"/>
  <c r="W88" i="21"/>
  <c r="V88" i="21"/>
  <c r="U88" i="21"/>
  <c r="T88" i="21"/>
  <c r="S88" i="21"/>
  <c r="R88" i="21"/>
  <c r="Q88" i="21"/>
  <c r="P88" i="21"/>
  <c r="O88" i="21"/>
  <c r="N88" i="21"/>
  <c r="M88" i="21"/>
  <c r="L88" i="21"/>
  <c r="L107" i="21" s="1"/>
  <c r="Y86" i="21"/>
  <c r="X86" i="21"/>
  <c r="Z86" i="21" s="1"/>
  <c r="W86" i="21"/>
  <c r="V86" i="21"/>
  <c r="U86" i="21"/>
  <c r="T86" i="21"/>
  <c r="S86" i="21"/>
  <c r="R86" i="21"/>
  <c r="Q86" i="21"/>
  <c r="P86" i="21"/>
  <c r="O86" i="21"/>
  <c r="N86" i="21"/>
  <c r="M86" i="21"/>
  <c r="L86" i="21"/>
  <c r="L105" i="21" s="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L103" i="21" s="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L101" i="21" s="1"/>
  <c r="M81" i="21"/>
  <c r="M101" i="21" s="1"/>
  <c r="Y80" i="21"/>
  <c r="X80" i="21"/>
  <c r="Z80" i="21" s="1"/>
  <c r="W80" i="21"/>
  <c r="V80" i="21"/>
  <c r="U80" i="21"/>
  <c r="T80" i="21"/>
  <c r="S80" i="21"/>
  <c r="R80" i="21"/>
  <c r="Q80" i="21"/>
  <c r="P80" i="21"/>
  <c r="O80" i="21"/>
  <c r="N80" i="21"/>
  <c r="M80" i="21"/>
  <c r="L80" i="21"/>
  <c r="L99" i="21" s="1"/>
  <c r="Y78" i="21"/>
  <c r="X78" i="21"/>
  <c r="Z78" i="21" s="1"/>
  <c r="W78" i="21"/>
  <c r="V78" i="21"/>
  <c r="U78" i="21"/>
  <c r="T78" i="21"/>
  <c r="S78" i="21"/>
  <c r="R78" i="21"/>
  <c r="Q78" i="21"/>
  <c r="P78" i="21"/>
  <c r="O78" i="21"/>
  <c r="N78" i="21"/>
  <c r="M78" i="21"/>
  <c r="L78" i="21"/>
  <c r="L97" i="21" s="1"/>
  <c r="Z76" i="21"/>
  <c r="Y76" i="21"/>
  <c r="X76" i="21"/>
  <c r="W76" i="21"/>
  <c r="V76" i="21"/>
  <c r="U76" i="21"/>
  <c r="T76" i="21"/>
  <c r="S76" i="21"/>
  <c r="R76" i="21"/>
  <c r="Q76" i="21"/>
  <c r="P76" i="21"/>
  <c r="O76" i="21"/>
  <c r="N76" i="21"/>
  <c r="M76" i="21"/>
  <c r="L76" i="21"/>
  <c r="L95" i="21" s="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L93" i="21" s="1"/>
  <c r="M73" i="21"/>
  <c r="M93" i="21" s="1"/>
  <c r="Y72" i="21"/>
  <c r="X72" i="21"/>
  <c r="Z72" i="21" s="1"/>
  <c r="W72" i="21"/>
  <c r="V72" i="21"/>
  <c r="U72" i="21"/>
  <c r="T72" i="21"/>
  <c r="S72" i="21"/>
  <c r="R72" i="21"/>
  <c r="Q72" i="21"/>
  <c r="P72" i="21"/>
  <c r="O72" i="21"/>
  <c r="N72" i="21"/>
  <c r="M72" i="21"/>
  <c r="L72" i="21"/>
  <c r="L91" i="21" s="1"/>
  <c r="Y70" i="21"/>
  <c r="X70" i="21"/>
  <c r="Z70" i="21" s="1"/>
  <c r="W70" i="21"/>
  <c r="V70" i="21"/>
  <c r="U70" i="21"/>
  <c r="T70" i="21"/>
  <c r="S70" i="21"/>
  <c r="R70" i="21"/>
  <c r="Q70" i="21"/>
  <c r="P70" i="21"/>
  <c r="O70" i="21"/>
  <c r="N70" i="21"/>
  <c r="M70" i="21"/>
  <c r="L70" i="21"/>
  <c r="L89" i="21" s="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L87" i="21" s="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L85" i="21" s="1"/>
  <c r="M65" i="21"/>
  <c r="M85" i="21" s="1"/>
  <c r="M105" i="21" s="1"/>
  <c r="Y64" i="21"/>
  <c r="X64" i="21"/>
  <c r="Z64" i="21" s="1"/>
  <c r="W64" i="21"/>
  <c r="V64" i="21"/>
  <c r="U64" i="21"/>
  <c r="T64" i="21"/>
  <c r="S64" i="21"/>
  <c r="R64" i="21"/>
  <c r="Q64" i="21"/>
  <c r="P64" i="21"/>
  <c r="O64" i="21"/>
  <c r="N64" i="21"/>
  <c r="M64" i="21"/>
  <c r="L64" i="21"/>
  <c r="L83" i="21" s="1"/>
  <c r="Y62" i="21"/>
  <c r="X62" i="21"/>
  <c r="Z62" i="21" s="1"/>
  <c r="W62" i="21"/>
  <c r="V62" i="21"/>
  <c r="U62" i="21"/>
  <c r="T62" i="21"/>
  <c r="S62" i="21"/>
  <c r="R62" i="21"/>
  <c r="Q62" i="21"/>
  <c r="P62" i="21"/>
  <c r="O62" i="21"/>
  <c r="N62" i="21"/>
  <c r="M62" i="21"/>
  <c r="L62" i="21"/>
  <c r="L81" i="21" s="1"/>
  <c r="M61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L79" i="21" s="1"/>
  <c r="M59" i="21"/>
  <c r="M79" i="21" s="1"/>
  <c r="M99" i="21" s="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L77" i="21" s="1"/>
  <c r="M57" i="21"/>
  <c r="M77" i="21" s="1"/>
  <c r="M97" i="21" s="1"/>
  <c r="L57" i="21"/>
  <c r="Y56" i="21"/>
  <c r="X56" i="21"/>
  <c r="Z56" i="21" s="1"/>
  <c r="W56" i="21"/>
  <c r="V56" i="21"/>
  <c r="U56" i="21"/>
  <c r="T56" i="21"/>
  <c r="S56" i="21"/>
  <c r="R56" i="21"/>
  <c r="Q56" i="21"/>
  <c r="P56" i="21"/>
  <c r="O56" i="21"/>
  <c r="N56" i="21"/>
  <c r="M56" i="21"/>
  <c r="L56" i="21"/>
  <c r="L75" i="21" s="1"/>
  <c r="M55" i="21"/>
  <c r="M75" i="21" s="1"/>
  <c r="M95" i="21" s="1"/>
  <c r="L55" i="21"/>
  <c r="Y54" i="21"/>
  <c r="X54" i="21"/>
  <c r="Z54" i="21" s="1"/>
  <c r="W54" i="21"/>
  <c r="V54" i="21"/>
  <c r="U54" i="21"/>
  <c r="T54" i="21"/>
  <c r="S54" i="21"/>
  <c r="R54" i="21"/>
  <c r="Q54" i="21"/>
  <c r="P54" i="21"/>
  <c r="O54" i="21"/>
  <c r="N54" i="21"/>
  <c r="M54" i="21"/>
  <c r="L54" i="21"/>
  <c r="L73" i="21" s="1"/>
  <c r="M53" i="21"/>
  <c r="L53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L71" i="21" s="1"/>
  <c r="M51" i="21"/>
  <c r="M71" i="21" s="1"/>
  <c r="M91" i="21" s="1"/>
  <c r="L51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L69" i="21" s="1"/>
  <c r="M49" i="21"/>
  <c r="M69" i="21" s="1"/>
  <c r="M89" i="21" s="1"/>
  <c r="L49" i="21"/>
  <c r="Y48" i="21"/>
  <c r="X48" i="21"/>
  <c r="Z48" i="21" s="1"/>
  <c r="W48" i="21"/>
  <c r="V48" i="21"/>
  <c r="U48" i="21"/>
  <c r="T48" i="21"/>
  <c r="S48" i="21"/>
  <c r="R48" i="21"/>
  <c r="Q48" i="21"/>
  <c r="P48" i="21"/>
  <c r="O48" i="21"/>
  <c r="N48" i="21"/>
  <c r="M48" i="21"/>
  <c r="L48" i="21"/>
  <c r="L67" i="21" s="1"/>
  <c r="M47" i="21"/>
  <c r="M67" i="21" s="1"/>
  <c r="M87" i="21" s="1"/>
  <c r="M107" i="21" s="1"/>
  <c r="L47" i="21"/>
  <c r="Y46" i="21"/>
  <c r="X46" i="21"/>
  <c r="Z46" i="21" s="1"/>
  <c r="W46" i="21"/>
  <c r="V46" i="21"/>
  <c r="U46" i="21"/>
  <c r="T46" i="21"/>
  <c r="S46" i="21"/>
  <c r="R46" i="21"/>
  <c r="Q46" i="21"/>
  <c r="P46" i="21"/>
  <c r="O46" i="21"/>
  <c r="N46" i="21"/>
  <c r="M46" i="21"/>
  <c r="L46" i="21"/>
  <c r="L65" i="21" s="1"/>
  <c r="M45" i="21"/>
  <c r="L45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L63" i="21" s="1"/>
  <c r="M43" i="21"/>
  <c r="M63" i="21" s="1"/>
  <c r="L43" i="21"/>
  <c r="L59" i="21" s="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L61" i="21" s="1"/>
  <c r="J4" i="21"/>
  <c r="F344" i="20"/>
  <c r="Y337" i="20"/>
  <c r="X337" i="20"/>
  <c r="Z337" i="20" s="1"/>
  <c r="W337" i="20"/>
  <c r="V337" i="20"/>
  <c r="U337" i="20"/>
  <c r="T337" i="20"/>
  <c r="S337" i="20"/>
  <c r="R337" i="20"/>
  <c r="Q337" i="20"/>
  <c r="P337" i="20"/>
  <c r="O337" i="20"/>
  <c r="N337" i="20"/>
  <c r="M337" i="20"/>
  <c r="L337" i="20"/>
  <c r="Y335" i="20"/>
  <c r="X335" i="20"/>
  <c r="Z335" i="20" s="1"/>
  <c r="W335" i="20"/>
  <c r="V335" i="20"/>
  <c r="U335" i="20"/>
  <c r="T335" i="20"/>
  <c r="S335" i="20"/>
  <c r="R335" i="20"/>
  <c r="Q335" i="20"/>
  <c r="P335" i="20"/>
  <c r="O335" i="20"/>
  <c r="N335" i="20"/>
  <c r="M335" i="20"/>
  <c r="L335" i="20"/>
  <c r="Z333" i="20"/>
  <c r="Y333" i="20"/>
  <c r="X333" i="20"/>
  <c r="W333" i="20"/>
  <c r="V333" i="20"/>
  <c r="U333" i="20"/>
  <c r="T333" i="20"/>
  <c r="S333" i="20"/>
  <c r="R333" i="20"/>
  <c r="Q333" i="20"/>
  <c r="P333" i="20"/>
  <c r="O333" i="20"/>
  <c r="N333" i="20"/>
  <c r="M333" i="20"/>
  <c r="L333" i="20"/>
  <c r="Z331" i="20"/>
  <c r="Y331" i="20"/>
  <c r="X331" i="20"/>
  <c r="W331" i="20"/>
  <c r="V331" i="20"/>
  <c r="U331" i="20"/>
  <c r="T331" i="20"/>
  <c r="S331" i="20"/>
  <c r="R331" i="20"/>
  <c r="Q331" i="20"/>
  <c r="P331" i="20"/>
  <c r="O331" i="20"/>
  <c r="N331" i="20"/>
  <c r="M331" i="20"/>
  <c r="L331" i="20"/>
  <c r="Y329" i="20"/>
  <c r="X329" i="20"/>
  <c r="Z329" i="20" s="1"/>
  <c r="W329" i="20"/>
  <c r="V329" i="20"/>
  <c r="U329" i="20"/>
  <c r="T329" i="20"/>
  <c r="S329" i="20"/>
  <c r="R329" i="20"/>
  <c r="Q329" i="20"/>
  <c r="P329" i="20"/>
  <c r="O329" i="20"/>
  <c r="N329" i="20"/>
  <c r="M329" i="20"/>
  <c r="L329" i="20"/>
  <c r="Y327" i="20"/>
  <c r="X327" i="20"/>
  <c r="Z327" i="20" s="1"/>
  <c r="W327" i="20"/>
  <c r="V327" i="20"/>
  <c r="U327" i="20"/>
  <c r="T327" i="20"/>
  <c r="S327" i="20"/>
  <c r="R327" i="20"/>
  <c r="Q327" i="20"/>
  <c r="P327" i="20"/>
  <c r="O327" i="20"/>
  <c r="N327" i="20"/>
  <c r="M327" i="20"/>
  <c r="L327" i="20"/>
  <c r="Z325" i="20"/>
  <c r="Y325" i="20"/>
  <c r="X325" i="20"/>
  <c r="W325" i="20"/>
  <c r="V325" i="20"/>
  <c r="U325" i="20"/>
  <c r="T325" i="20"/>
  <c r="S325" i="20"/>
  <c r="R325" i="20"/>
  <c r="Q325" i="20"/>
  <c r="P325" i="20"/>
  <c r="O325" i="20"/>
  <c r="N325" i="20"/>
  <c r="M325" i="20"/>
  <c r="L325" i="20"/>
  <c r="Z323" i="20"/>
  <c r="Y323" i="20"/>
  <c r="X323" i="20"/>
  <c r="W323" i="20"/>
  <c r="V323" i="20"/>
  <c r="U323" i="20"/>
  <c r="T323" i="20"/>
  <c r="S323" i="20"/>
  <c r="R323" i="20"/>
  <c r="Q323" i="20"/>
  <c r="P323" i="20"/>
  <c r="O323" i="20"/>
  <c r="N323" i="20"/>
  <c r="M323" i="20"/>
  <c r="L323" i="20"/>
  <c r="Y321" i="20"/>
  <c r="X321" i="20"/>
  <c r="Z321" i="20" s="1"/>
  <c r="W321" i="20"/>
  <c r="V321" i="20"/>
  <c r="U321" i="20"/>
  <c r="T321" i="20"/>
  <c r="S321" i="20"/>
  <c r="R321" i="20"/>
  <c r="Q321" i="20"/>
  <c r="P321" i="20"/>
  <c r="O321" i="20"/>
  <c r="N321" i="20"/>
  <c r="M321" i="20"/>
  <c r="L321" i="20"/>
  <c r="Y319" i="20"/>
  <c r="X319" i="20"/>
  <c r="Z319" i="20" s="1"/>
  <c r="W319" i="20"/>
  <c r="V319" i="20"/>
  <c r="U319" i="20"/>
  <c r="T319" i="20"/>
  <c r="S319" i="20"/>
  <c r="R319" i="20"/>
  <c r="Q319" i="20"/>
  <c r="P319" i="20"/>
  <c r="O319" i="20"/>
  <c r="N319" i="20"/>
  <c r="M319" i="20"/>
  <c r="L319" i="20"/>
  <c r="L338" i="20" s="1"/>
  <c r="Z317" i="20"/>
  <c r="Y317" i="20"/>
  <c r="X317" i="20"/>
  <c r="W317" i="20"/>
  <c r="V317" i="20"/>
  <c r="U317" i="20"/>
  <c r="T317" i="20"/>
  <c r="S317" i="20"/>
  <c r="R317" i="20"/>
  <c r="Q317" i="20"/>
  <c r="P317" i="20"/>
  <c r="O317" i="20"/>
  <c r="N317" i="20"/>
  <c r="M317" i="20"/>
  <c r="L317" i="20"/>
  <c r="L336" i="20" s="1"/>
  <c r="Z315" i="20"/>
  <c r="Y315" i="20"/>
  <c r="X315" i="20"/>
  <c r="W315" i="20"/>
  <c r="V315" i="20"/>
  <c r="U315" i="20"/>
  <c r="T315" i="20"/>
  <c r="S315" i="20"/>
  <c r="R315" i="20"/>
  <c r="Q315" i="20"/>
  <c r="P315" i="20"/>
  <c r="O315" i="20"/>
  <c r="N315" i="20"/>
  <c r="M315" i="20"/>
  <c r="L315" i="20"/>
  <c r="L334" i="20" s="1"/>
  <c r="Y313" i="20"/>
  <c r="X313" i="20"/>
  <c r="Z313" i="20" s="1"/>
  <c r="W313" i="20"/>
  <c r="V313" i="20"/>
  <c r="U313" i="20"/>
  <c r="T313" i="20"/>
  <c r="S313" i="20"/>
  <c r="R313" i="20"/>
  <c r="Q313" i="20"/>
  <c r="P313" i="20"/>
  <c r="O313" i="20"/>
  <c r="N313" i="20"/>
  <c r="M313" i="20"/>
  <c r="L313" i="20"/>
  <c r="L332" i="20" s="1"/>
  <c r="M312" i="20"/>
  <c r="M332" i="20" s="1"/>
  <c r="Y311" i="20"/>
  <c r="X311" i="20"/>
  <c r="Z311" i="20" s="1"/>
  <c r="W311" i="20"/>
  <c r="V311" i="20"/>
  <c r="U311" i="20"/>
  <c r="T311" i="20"/>
  <c r="S311" i="20"/>
  <c r="R311" i="20"/>
  <c r="Q311" i="20"/>
  <c r="P311" i="20"/>
  <c r="O311" i="20"/>
  <c r="N311" i="20"/>
  <c r="M311" i="20"/>
  <c r="L311" i="20"/>
  <c r="L330" i="20" s="1"/>
  <c r="Z309" i="20"/>
  <c r="Y309" i="20"/>
  <c r="X309" i="20"/>
  <c r="W309" i="20"/>
  <c r="V309" i="20"/>
  <c r="U309" i="20"/>
  <c r="T309" i="20"/>
  <c r="S309" i="20"/>
  <c r="R309" i="20"/>
  <c r="Q309" i="20"/>
  <c r="P309" i="20"/>
  <c r="O309" i="20"/>
  <c r="N309" i="20"/>
  <c r="M309" i="20"/>
  <c r="L309" i="20"/>
  <c r="L328" i="20" s="1"/>
  <c r="Z307" i="20"/>
  <c r="Y307" i="20"/>
  <c r="X307" i="20"/>
  <c r="W307" i="20"/>
  <c r="V307" i="20"/>
  <c r="U307" i="20"/>
  <c r="T307" i="20"/>
  <c r="S307" i="20"/>
  <c r="R307" i="20"/>
  <c r="Q307" i="20"/>
  <c r="P307" i="20"/>
  <c r="O307" i="20"/>
  <c r="N307" i="20"/>
  <c r="M307" i="20"/>
  <c r="L307" i="20"/>
  <c r="L326" i="20" s="1"/>
  <c r="M306" i="20"/>
  <c r="M326" i="20" s="1"/>
  <c r="Y305" i="20"/>
  <c r="X305" i="20"/>
  <c r="Z305" i="20" s="1"/>
  <c r="W305" i="20"/>
  <c r="V305" i="20"/>
  <c r="U305" i="20"/>
  <c r="T305" i="20"/>
  <c r="S305" i="20"/>
  <c r="R305" i="20"/>
  <c r="Q305" i="20"/>
  <c r="P305" i="20"/>
  <c r="O305" i="20"/>
  <c r="N305" i="20"/>
  <c r="M305" i="20"/>
  <c r="L305" i="20"/>
  <c r="L324" i="20" s="1"/>
  <c r="M304" i="20"/>
  <c r="M324" i="20" s="1"/>
  <c r="Y303" i="20"/>
  <c r="X303" i="20"/>
  <c r="Z303" i="20" s="1"/>
  <c r="W303" i="20"/>
  <c r="V303" i="20"/>
  <c r="U303" i="20"/>
  <c r="T303" i="20"/>
  <c r="S303" i="20"/>
  <c r="R303" i="20"/>
  <c r="Q303" i="20"/>
  <c r="P303" i="20"/>
  <c r="O303" i="20"/>
  <c r="N303" i="20"/>
  <c r="M303" i="20"/>
  <c r="L303" i="20"/>
  <c r="L322" i="20" s="1"/>
  <c r="Z301" i="20"/>
  <c r="Y301" i="20"/>
  <c r="X301" i="20"/>
  <c r="W301" i="20"/>
  <c r="V301" i="20"/>
  <c r="U301" i="20"/>
  <c r="T301" i="20"/>
  <c r="S301" i="20"/>
  <c r="R301" i="20"/>
  <c r="Q301" i="20"/>
  <c r="P301" i="20"/>
  <c r="O301" i="20"/>
  <c r="N301" i="20"/>
  <c r="M301" i="20"/>
  <c r="L301" i="20"/>
  <c r="L320" i="20" s="1"/>
  <c r="Z299" i="20"/>
  <c r="Y299" i="20"/>
  <c r="X299" i="20"/>
  <c r="W299" i="20"/>
  <c r="V299" i="20"/>
  <c r="U299" i="20"/>
  <c r="T299" i="20"/>
  <c r="S299" i="20"/>
  <c r="R299" i="20"/>
  <c r="Q299" i="20"/>
  <c r="P299" i="20"/>
  <c r="O299" i="20"/>
  <c r="N299" i="20"/>
  <c r="M299" i="20"/>
  <c r="L299" i="20"/>
  <c r="L318" i="20" s="1"/>
  <c r="M298" i="20"/>
  <c r="M318" i="20" s="1"/>
  <c r="M338" i="20" s="1"/>
  <c r="Y297" i="20"/>
  <c r="X297" i="20"/>
  <c r="Z297" i="20" s="1"/>
  <c r="W297" i="20"/>
  <c r="V297" i="20"/>
  <c r="U297" i="20"/>
  <c r="T297" i="20"/>
  <c r="S297" i="20"/>
  <c r="R297" i="20"/>
  <c r="Q297" i="20"/>
  <c r="P297" i="20"/>
  <c r="O297" i="20"/>
  <c r="N297" i="20"/>
  <c r="M297" i="20"/>
  <c r="L297" i="20"/>
  <c r="L316" i="20" s="1"/>
  <c r="M296" i="20"/>
  <c r="M316" i="20" s="1"/>
  <c r="M336" i="20" s="1"/>
  <c r="Y295" i="20"/>
  <c r="X295" i="20"/>
  <c r="Z295" i="20" s="1"/>
  <c r="W295" i="20"/>
  <c r="V295" i="20"/>
  <c r="U295" i="20"/>
  <c r="T295" i="20"/>
  <c r="S295" i="20"/>
  <c r="R295" i="20"/>
  <c r="Q295" i="20"/>
  <c r="P295" i="20"/>
  <c r="O295" i="20"/>
  <c r="N295" i="20"/>
  <c r="M295" i="20"/>
  <c r="L295" i="20"/>
  <c r="L314" i="20" s="1"/>
  <c r="Z293" i="20"/>
  <c r="Y293" i="20"/>
  <c r="X293" i="20"/>
  <c r="W293" i="20"/>
  <c r="V293" i="20"/>
  <c r="U293" i="20"/>
  <c r="T293" i="20"/>
  <c r="S293" i="20"/>
  <c r="R293" i="20"/>
  <c r="Q293" i="20"/>
  <c r="P293" i="20"/>
  <c r="O293" i="20"/>
  <c r="N293" i="20"/>
  <c r="M293" i="20"/>
  <c r="L293" i="20"/>
  <c r="L312" i="20" s="1"/>
  <c r="M292" i="20"/>
  <c r="Z291" i="20"/>
  <c r="Y291" i="20"/>
  <c r="X291" i="20"/>
  <c r="W291" i="20"/>
  <c r="V291" i="20"/>
  <c r="U291" i="20"/>
  <c r="T291" i="20"/>
  <c r="S291" i="20"/>
  <c r="R291" i="20"/>
  <c r="Q291" i="20"/>
  <c r="P291" i="20"/>
  <c r="O291" i="20"/>
  <c r="N291" i="20"/>
  <c r="M291" i="20"/>
  <c r="L291" i="20"/>
  <c r="L310" i="20" s="1"/>
  <c r="M290" i="20"/>
  <c r="M310" i="20" s="1"/>
  <c r="M330" i="20" s="1"/>
  <c r="Y289" i="20"/>
  <c r="X289" i="20"/>
  <c r="Z289" i="20" s="1"/>
  <c r="W289" i="20"/>
  <c r="V289" i="20"/>
  <c r="U289" i="20"/>
  <c r="T289" i="20"/>
  <c r="S289" i="20"/>
  <c r="R289" i="20"/>
  <c r="Q289" i="20"/>
  <c r="P289" i="20"/>
  <c r="O289" i="20"/>
  <c r="N289" i="20"/>
  <c r="M289" i="20"/>
  <c r="L289" i="20"/>
  <c r="L308" i="20" s="1"/>
  <c r="M288" i="20"/>
  <c r="M308" i="20" s="1"/>
  <c r="M328" i="20" s="1"/>
  <c r="L288" i="20"/>
  <c r="Y287" i="20"/>
  <c r="X287" i="20"/>
  <c r="Z287" i="20" s="1"/>
  <c r="W287" i="20"/>
  <c r="V287" i="20"/>
  <c r="U287" i="20"/>
  <c r="T287" i="20"/>
  <c r="S287" i="20"/>
  <c r="R287" i="20"/>
  <c r="Q287" i="20"/>
  <c r="P287" i="20"/>
  <c r="O287" i="20"/>
  <c r="N287" i="20"/>
  <c r="M287" i="20"/>
  <c r="L287" i="20"/>
  <c r="L306" i="20" s="1"/>
  <c r="M286" i="20"/>
  <c r="L286" i="20"/>
  <c r="Z285" i="20"/>
  <c r="Y285" i="20"/>
  <c r="X285" i="20"/>
  <c r="W285" i="20"/>
  <c r="V285" i="20"/>
  <c r="U285" i="20"/>
  <c r="T285" i="20"/>
  <c r="S285" i="20"/>
  <c r="R285" i="20"/>
  <c r="Q285" i="20"/>
  <c r="P285" i="20"/>
  <c r="O285" i="20"/>
  <c r="N285" i="20"/>
  <c r="M285" i="20"/>
  <c r="L285" i="20"/>
  <c r="L304" i="20" s="1"/>
  <c r="M284" i="20"/>
  <c r="L284" i="20"/>
  <c r="Z283" i="20"/>
  <c r="Y283" i="20"/>
  <c r="X283" i="20"/>
  <c r="W283" i="20"/>
  <c r="V283" i="20"/>
  <c r="U283" i="20"/>
  <c r="T283" i="20"/>
  <c r="S283" i="20"/>
  <c r="R283" i="20"/>
  <c r="Q283" i="20"/>
  <c r="P283" i="20"/>
  <c r="O283" i="20"/>
  <c r="N283" i="20"/>
  <c r="M283" i="20"/>
  <c r="L283" i="20"/>
  <c r="L302" i="20" s="1"/>
  <c r="M282" i="20"/>
  <c r="M302" i="20" s="1"/>
  <c r="M322" i="20" s="1"/>
  <c r="L282" i="20"/>
  <c r="Y281" i="20"/>
  <c r="X281" i="20"/>
  <c r="Z281" i="20" s="1"/>
  <c r="W281" i="20"/>
  <c r="V281" i="20"/>
  <c r="U281" i="20"/>
  <c r="T281" i="20"/>
  <c r="S281" i="20"/>
  <c r="R281" i="20"/>
  <c r="Q281" i="20"/>
  <c r="P281" i="20"/>
  <c r="O281" i="20"/>
  <c r="N281" i="20"/>
  <c r="M281" i="20"/>
  <c r="L281" i="20"/>
  <c r="L300" i="20" s="1"/>
  <c r="M280" i="20"/>
  <c r="M300" i="20" s="1"/>
  <c r="M320" i="20" s="1"/>
  <c r="L280" i="20"/>
  <c r="Y279" i="20"/>
  <c r="X279" i="20"/>
  <c r="Z279" i="20" s="1"/>
  <c r="W279" i="20"/>
  <c r="V279" i="20"/>
  <c r="U279" i="20"/>
  <c r="T279" i="20"/>
  <c r="S279" i="20"/>
  <c r="R279" i="20"/>
  <c r="Q279" i="20"/>
  <c r="P279" i="20"/>
  <c r="O279" i="20"/>
  <c r="N279" i="20"/>
  <c r="M279" i="20"/>
  <c r="L279" i="20"/>
  <c r="L298" i="20" s="1"/>
  <c r="M278" i="20"/>
  <c r="L278" i="20"/>
  <c r="Z277" i="20"/>
  <c r="Y277" i="20"/>
  <c r="X277" i="20"/>
  <c r="W277" i="20"/>
  <c r="V277" i="20"/>
  <c r="U277" i="20"/>
  <c r="T277" i="20"/>
  <c r="S277" i="20"/>
  <c r="R277" i="20"/>
  <c r="Q277" i="20"/>
  <c r="P277" i="20"/>
  <c r="O277" i="20"/>
  <c r="N277" i="20"/>
  <c r="M277" i="20"/>
  <c r="L277" i="20"/>
  <c r="L296" i="20" s="1"/>
  <c r="M276" i="20"/>
  <c r="L276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L294" i="20" s="1"/>
  <c r="M274" i="20"/>
  <c r="M294" i="20" s="1"/>
  <c r="L274" i="20"/>
  <c r="L290" i="20" s="1"/>
  <c r="Y273" i="20"/>
  <c r="X273" i="20"/>
  <c r="Z273" i="20" s="1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L292" i="20" s="1"/>
  <c r="F239" i="20"/>
  <c r="C344" i="20" s="1"/>
  <c r="J235" i="20"/>
  <c r="F229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Z220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Y218" i="20"/>
  <c r="X218" i="20"/>
  <c r="Z218" i="20" s="1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Y216" i="20"/>
  <c r="X216" i="20"/>
  <c r="Z216" i="20" s="1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Z214" i="20"/>
  <c r="Y214" i="20"/>
  <c r="X214" i="20"/>
  <c r="W214" i="20"/>
  <c r="V214" i="20"/>
  <c r="U214" i="20"/>
  <c r="T214" i="20"/>
  <c r="S214" i="20"/>
  <c r="R214" i="20"/>
  <c r="Q214" i="20"/>
  <c r="P214" i="20"/>
  <c r="O214" i="20"/>
  <c r="N214" i="20"/>
  <c r="M214" i="20"/>
  <c r="L214" i="20"/>
  <c r="Z212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Y210" i="20"/>
  <c r="X210" i="20"/>
  <c r="Z210" i="20" s="1"/>
  <c r="W210" i="20"/>
  <c r="V210" i="20"/>
  <c r="U210" i="20"/>
  <c r="T210" i="20"/>
  <c r="S210" i="20"/>
  <c r="R210" i="20"/>
  <c r="Q210" i="20"/>
  <c r="P210" i="20"/>
  <c r="O210" i="20"/>
  <c r="N210" i="20"/>
  <c r="M210" i="20"/>
  <c r="L210" i="20"/>
  <c r="Y208" i="20"/>
  <c r="X208" i="20"/>
  <c r="Z208" i="20" s="1"/>
  <c r="W208" i="20"/>
  <c r="V208" i="20"/>
  <c r="U208" i="20"/>
  <c r="T208" i="20"/>
  <c r="S208" i="20"/>
  <c r="R208" i="20"/>
  <c r="Q208" i="20"/>
  <c r="P208" i="20"/>
  <c r="O208" i="20"/>
  <c r="N208" i="20"/>
  <c r="M208" i="20"/>
  <c r="L208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/>
  <c r="L223" i="20" s="1"/>
  <c r="Y202" i="20"/>
  <c r="X202" i="20"/>
  <c r="Z202" i="20" s="1"/>
  <c r="W202" i="20"/>
  <c r="V202" i="20"/>
  <c r="U202" i="20"/>
  <c r="T202" i="20"/>
  <c r="S202" i="20"/>
  <c r="R202" i="20"/>
  <c r="Q202" i="20"/>
  <c r="P202" i="20"/>
  <c r="O202" i="20"/>
  <c r="N202" i="20"/>
  <c r="M202" i="20"/>
  <c r="L202" i="20"/>
  <c r="L221" i="20" s="1"/>
  <c r="M201" i="20"/>
  <c r="M221" i="20" s="1"/>
  <c r="Y200" i="20"/>
  <c r="X200" i="20"/>
  <c r="Z200" i="20" s="1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L219" i="20" s="1"/>
  <c r="Z198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L217" i="20" s="1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L215" i="20" s="1"/>
  <c r="M195" i="20"/>
  <c r="M215" i="20" s="1"/>
  <c r="Y194" i="20"/>
  <c r="X194" i="20"/>
  <c r="Z194" i="20" s="1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L213" i="20" s="1"/>
  <c r="M193" i="20"/>
  <c r="M213" i="20" s="1"/>
  <c r="Y192" i="20"/>
  <c r="X192" i="20"/>
  <c r="Z192" i="20" s="1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L211" i="20" s="1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L209" i="20" s="1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L207" i="20" s="1"/>
  <c r="M187" i="20"/>
  <c r="M207" i="20" s="1"/>
  <c r="Y186" i="20"/>
  <c r="X186" i="20"/>
  <c r="Z186" i="20" s="1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L205" i="20" s="1"/>
  <c r="M185" i="20"/>
  <c r="M205" i="20" s="1"/>
  <c r="Y184" i="20"/>
  <c r="X184" i="20"/>
  <c r="Z184" i="20" s="1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L203" i="20" s="1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L201" i="20" s="1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L199" i="20" s="1"/>
  <c r="M179" i="20"/>
  <c r="M199" i="20" s="1"/>
  <c r="M219" i="20" s="1"/>
  <c r="Y178" i="20"/>
  <c r="X178" i="20"/>
  <c r="Z178" i="20" s="1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L197" i="20" s="1"/>
  <c r="M177" i="20"/>
  <c r="M197" i="20" s="1"/>
  <c r="M217" i="20" s="1"/>
  <c r="Y176" i="20"/>
  <c r="X176" i="20"/>
  <c r="Z176" i="20" s="1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L195" i="20" s="1"/>
  <c r="M175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L193" i="20" s="1"/>
  <c r="M173" i="20"/>
  <c r="L173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L191" i="20" s="1"/>
  <c r="M171" i="20"/>
  <c r="M191" i="20" s="1"/>
  <c r="M211" i="20" s="1"/>
  <c r="L171" i="20"/>
  <c r="Y170" i="20"/>
  <c r="X170" i="20"/>
  <c r="Z170" i="20" s="1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L189" i="20" s="1"/>
  <c r="M169" i="20"/>
  <c r="M189" i="20" s="1"/>
  <c r="M209" i="20" s="1"/>
  <c r="L169" i="20"/>
  <c r="Y168" i="20"/>
  <c r="X168" i="20"/>
  <c r="Z168" i="20" s="1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L187" i="20" s="1"/>
  <c r="M167" i="20"/>
  <c r="L167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L185" i="20" s="1"/>
  <c r="M165" i="20"/>
  <c r="L165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L183" i="20" s="1"/>
  <c r="M163" i="20"/>
  <c r="M183" i="20" s="1"/>
  <c r="M203" i="20" s="1"/>
  <c r="M223" i="20" s="1"/>
  <c r="L163" i="20"/>
  <c r="Y162" i="20"/>
  <c r="X162" i="20"/>
  <c r="Z162" i="20" s="1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L181" i="20" s="1"/>
  <c r="M161" i="20"/>
  <c r="M181" i="20" s="1"/>
  <c r="L161" i="20"/>
  <c r="Y160" i="20"/>
  <c r="X160" i="20"/>
  <c r="Z160" i="20" s="1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L179" i="20" s="1"/>
  <c r="M159" i="20"/>
  <c r="L159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E127" i="20" s="1"/>
  <c r="L158" i="20"/>
  <c r="L177" i="20" s="1"/>
  <c r="F124" i="20"/>
  <c r="C229" i="20" s="1"/>
  <c r="J120" i="20"/>
  <c r="F113" i="20"/>
  <c r="C113" i="20"/>
  <c r="Y106" i="20"/>
  <c r="X106" i="20"/>
  <c r="Z106" i="20" s="1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Y104" i="20"/>
  <c r="X104" i="20"/>
  <c r="Z104" i="20" s="1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Y98" i="20"/>
  <c r="X98" i="20"/>
  <c r="Z98" i="20" s="1"/>
  <c r="W98" i="20"/>
  <c r="V98" i="20"/>
  <c r="U98" i="20"/>
  <c r="T98" i="20"/>
  <c r="S98" i="20"/>
  <c r="R98" i="20"/>
  <c r="Q98" i="20"/>
  <c r="P98" i="20"/>
  <c r="O98" i="20"/>
  <c r="N98" i="20"/>
  <c r="M98" i="20"/>
  <c r="L98" i="20"/>
  <c r="Y96" i="20"/>
  <c r="X96" i="20"/>
  <c r="Z96" i="20" s="1"/>
  <c r="W96" i="20"/>
  <c r="V96" i="20"/>
  <c r="U96" i="20"/>
  <c r="T96" i="20"/>
  <c r="S96" i="20"/>
  <c r="R96" i="20"/>
  <c r="Q96" i="20"/>
  <c r="P96" i="20"/>
  <c r="O96" i="20"/>
  <c r="N96" i="20"/>
  <c r="M96" i="20"/>
  <c r="L96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Y90" i="20"/>
  <c r="X90" i="20"/>
  <c r="Z90" i="20" s="1"/>
  <c r="W90" i="20"/>
  <c r="V90" i="20"/>
  <c r="U90" i="20"/>
  <c r="T90" i="20"/>
  <c r="S90" i="20"/>
  <c r="R90" i="20"/>
  <c r="Q90" i="20"/>
  <c r="P90" i="20"/>
  <c r="O90" i="20"/>
  <c r="N90" i="20"/>
  <c r="M90" i="20"/>
  <c r="L90" i="20"/>
  <c r="Y88" i="20"/>
  <c r="X88" i="20"/>
  <c r="Z88" i="20" s="1"/>
  <c r="W88" i="20"/>
  <c r="V88" i="20"/>
  <c r="U88" i="20"/>
  <c r="T88" i="20"/>
  <c r="S88" i="20"/>
  <c r="R88" i="20"/>
  <c r="Q88" i="20"/>
  <c r="P88" i="20"/>
  <c r="O88" i="20"/>
  <c r="N88" i="20"/>
  <c r="M88" i="20"/>
  <c r="L88" i="20"/>
  <c r="L107" i="20" s="1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L105" i="20" s="1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L103" i="20" s="1"/>
  <c r="Y82" i="20"/>
  <c r="X82" i="20"/>
  <c r="Z82" i="20" s="1"/>
  <c r="W82" i="20"/>
  <c r="V82" i="20"/>
  <c r="U82" i="20"/>
  <c r="T82" i="20"/>
  <c r="S82" i="20"/>
  <c r="R82" i="20"/>
  <c r="Q82" i="20"/>
  <c r="P82" i="20"/>
  <c r="O82" i="20"/>
  <c r="N82" i="20"/>
  <c r="M82" i="20"/>
  <c r="L82" i="20"/>
  <c r="L101" i="20" s="1"/>
  <c r="M81" i="20"/>
  <c r="M101" i="20" s="1"/>
  <c r="Y80" i="20"/>
  <c r="X80" i="20"/>
  <c r="Z80" i="20" s="1"/>
  <c r="W80" i="20"/>
  <c r="V80" i="20"/>
  <c r="U80" i="20"/>
  <c r="T80" i="20"/>
  <c r="S80" i="20"/>
  <c r="R80" i="20"/>
  <c r="Q80" i="20"/>
  <c r="P80" i="20"/>
  <c r="O80" i="20"/>
  <c r="N80" i="20"/>
  <c r="M80" i="20"/>
  <c r="L80" i="20"/>
  <c r="L99" i="20" s="1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L97" i="20" s="1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L95" i="20" s="1"/>
  <c r="M75" i="20"/>
  <c r="M95" i="20" s="1"/>
  <c r="Y74" i="20"/>
  <c r="X74" i="20"/>
  <c r="Z74" i="20" s="1"/>
  <c r="W74" i="20"/>
  <c r="V74" i="20"/>
  <c r="U74" i="20"/>
  <c r="T74" i="20"/>
  <c r="S74" i="20"/>
  <c r="R74" i="20"/>
  <c r="Q74" i="20"/>
  <c r="P74" i="20"/>
  <c r="O74" i="20"/>
  <c r="N74" i="20"/>
  <c r="M74" i="20"/>
  <c r="L74" i="20"/>
  <c r="L93" i="20" s="1"/>
  <c r="M73" i="20"/>
  <c r="M93" i="20" s="1"/>
  <c r="Y72" i="20"/>
  <c r="X72" i="20"/>
  <c r="Z72" i="20" s="1"/>
  <c r="W72" i="20"/>
  <c r="V72" i="20"/>
  <c r="U72" i="20"/>
  <c r="T72" i="20"/>
  <c r="S72" i="20"/>
  <c r="R72" i="20"/>
  <c r="Q72" i="20"/>
  <c r="P72" i="20"/>
  <c r="O72" i="20"/>
  <c r="N72" i="20"/>
  <c r="M72" i="20"/>
  <c r="L72" i="20"/>
  <c r="L91" i="20" s="1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L89" i="20" s="1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L87" i="20" s="1"/>
  <c r="M67" i="20"/>
  <c r="M87" i="20" s="1"/>
  <c r="M107" i="20" s="1"/>
  <c r="L67" i="20"/>
  <c r="Y66" i="20"/>
  <c r="X66" i="20"/>
  <c r="Z66" i="20" s="1"/>
  <c r="W66" i="20"/>
  <c r="V66" i="20"/>
  <c r="U66" i="20"/>
  <c r="T66" i="20"/>
  <c r="S66" i="20"/>
  <c r="R66" i="20"/>
  <c r="Q66" i="20"/>
  <c r="P66" i="20"/>
  <c r="O66" i="20"/>
  <c r="N66" i="20"/>
  <c r="M66" i="20"/>
  <c r="L66" i="20"/>
  <c r="L85" i="20" s="1"/>
  <c r="M65" i="20"/>
  <c r="M85" i="20" s="1"/>
  <c r="M105" i="20" s="1"/>
  <c r="Y64" i="20"/>
  <c r="X64" i="20"/>
  <c r="Z64" i="20" s="1"/>
  <c r="W64" i="20"/>
  <c r="V64" i="20"/>
  <c r="U64" i="20"/>
  <c r="T64" i="20"/>
  <c r="S64" i="20"/>
  <c r="R64" i="20"/>
  <c r="Q64" i="20"/>
  <c r="P64" i="20"/>
  <c r="O64" i="20"/>
  <c r="N64" i="20"/>
  <c r="M64" i="20"/>
  <c r="L64" i="20"/>
  <c r="L83" i="20" s="1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L81" i="20" s="1"/>
  <c r="M61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L79" i="20" s="1"/>
  <c r="M59" i="20"/>
  <c r="M79" i="20" s="1"/>
  <c r="M99" i="20" s="1"/>
  <c r="Y58" i="20"/>
  <c r="X58" i="20"/>
  <c r="Z58" i="20" s="1"/>
  <c r="W58" i="20"/>
  <c r="V58" i="20"/>
  <c r="U58" i="20"/>
  <c r="T58" i="20"/>
  <c r="S58" i="20"/>
  <c r="R58" i="20"/>
  <c r="Q58" i="20"/>
  <c r="P58" i="20"/>
  <c r="O58" i="20"/>
  <c r="N58" i="20"/>
  <c r="M58" i="20"/>
  <c r="L58" i="20"/>
  <c r="L77" i="20" s="1"/>
  <c r="M57" i="20"/>
  <c r="M77" i="20" s="1"/>
  <c r="M97" i="20" s="1"/>
  <c r="L57" i="20"/>
  <c r="Y56" i="20"/>
  <c r="X56" i="20"/>
  <c r="Z56" i="20" s="1"/>
  <c r="W56" i="20"/>
  <c r="V56" i="20"/>
  <c r="U56" i="20"/>
  <c r="T56" i="20"/>
  <c r="S56" i="20"/>
  <c r="R56" i="20"/>
  <c r="Q56" i="20"/>
  <c r="P56" i="20"/>
  <c r="O56" i="20"/>
  <c r="N56" i="20"/>
  <c r="M56" i="20"/>
  <c r="L56" i="20"/>
  <c r="L75" i="20" s="1"/>
  <c r="M55" i="20"/>
  <c r="L55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L73" i="20" s="1"/>
  <c r="M53" i="20"/>
  <c r="L53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L71" i="20" s="1"/>
  <c r="M51" i="20"/>
  <c r="M71" i="20" s="1"/>
  <c r="M91" i="20" s="1"/>
  <c r="L51" i="20"/>
  <c r="Y50" i="20"/>
  <c r="X50" i="20"/>
  <c r="Z50" i="20" s="1"/>
  <c r="W50" i="20"/>
  <c r="V50" i="20"/>
  <c r="U50" i="20"/>
  <c r="T50" i="20"/>
  <c r="S50" i="20"/>
  <c r="R50" i="20"/>
  <c r="Q50" i="20"/>
  <c r="P50" i="20"/>
  <c r="O50" i="20"/>
  <c r="N50" i="20"/>
  <c r="M50" i="20"/>
  <c r="L50" i="20"/>
  <c r="L69" i="20" s="1"/>
  <c r="M49" i="20"/>
  <c r="M69" i="20" s="1"/>
  <c r="M89" i="20" s="1"/>
  <c r="L49" i="20"/>
  <c r="Y48" i="20"/>
  <c r="X48" i="20"/>
  <c r="Z48" i="20" s="1"/>
  <c r="W48" i="20"/>
  <c r="V48" i="20"/>
  <c r="U48" i="20"/>
  <c r="T48" i="20"/>
  <c r="S48" i="20"/>
  <c r="R48" i="20"/>
  <c r="Q48" i="20"/>
  <c r="P48" i="20"/>
  <c r="O48" i="20"/>
  <c r="N48" i="20"/>
  <c r="M48" i="20"/>
  <c r="L48" i="20"/>
  <c r="M47" i="20"/>
  <c r="L47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L65" i="20" s="1"/>
  <c r="M45" i="20"/>
  <c r="L45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L63" i="20" s="1"/>
  <c r="M43" i="20"/>
  <c r="M63" i="20" s="1"/>
  <c r="M83" i="20" s="1"/>
  <c r="M103" i="20" s="1"/>
  <c r="L43" i="20"/>
  <c r="L59" i="20" s="1"/>
  <c r="Y42" i="20"/>
  <c r="X42" i="20"/>
  <c r="Z42" i="20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L61" i="20" s="1"/>
  <c r="J4" i="20"/>
  <c r="V273" i="19"/>
  <c r="W273" i="19" s="1"/>
  <c r="F344" i="19"/>
  <c r="N337" i="19"/>
  <c r="N335" i="19"/>
  <c r="N333" i="19"/>
  <c r="Y331" i="19"/>
  <c r="V331" i="19"/>
  <c r="W331" i="19" s="1"/>
  <c r="U331" i="19"/>
  <c r="S331" i="19"/>
  <c r="R331" i="19"/>
  <c r="P331" i="19"/>
  <c r="O331" i="19"/>
  <c r="Q331" i="19" s="1"/>
  <c r="N331" i="19"/>
  <c r="M331" i="19"/>
  <c r="L331" i="19"/>
  <c r="N329" i="19"/>
  <c r="N327" i="19"/>
  <c r="U325" i="19"/>
  <c r="N325" i="19"/>
  <c r="Y323" i="19"/>
  <c r="V323" i="19"/>
  <c r="W323" i="19" s="1"/>
  <c r="X323" i="19" s="1"/>
  <c r="Z323" i="19" s="1"/>
  <c r="U323" i="19"/>
  <c r="T323" i="19"/>
  <c r="S323" i="19"/>
  <c r="R323" i="19"/>
  <c r="P323" i="19"/>
  <c r="O323" i="19"/>
  <c r="Q323" i="19" s="1"/>
  <c r="N323" i="19"/>
  <c r="M323" i="19"/>
  <c r="L323" i="19"/>
  <c r="N321" i="19"/>
  <c r="N319" i="19"/>
  <c r="N317" i="19"/>
  <c r="Y315" i="19"/>
  <c r="V315" i="19"/>
  <c r="W315" i="19" s="1"/>
  <c r="X315" i="19" s="1"/>
  <c r="Z315" i="19" s="1"/>
  <c r="U315" i="19"/>
  <c r="S315" i="19"/>
  <c r="R315" i="19"/>
  <c r="P315" i="19"/>
  <c r="Q315" i="19" s="1"/>
  <c r="O315" i="19"/>
  <c r="N315" i="19"/>
  <c r="M315" i="19"/>
  <c r="L315" i="19"/>
  <c r="N313" i="19"/>
  <c r="N311" i="19"/>
  <c r="N309" i="19"/>
  <c r="Y307" i="19"/>
  <c r="V307" i="19"/>
  <c r="W307" i="19" s="1"/>
  <c r="U307" i="19"/>
  <c r="S307" i="19"/>
  <c r="T307" i="19" s="1"/>
  <c r="R307" i="19"/>
  <c r="P307" i="19"/>
  <c r="O307" i="19"/>
  <c r="Q307" i="19" s="1"/>
  <c r="N307" i="19"/>
  <c r="M307" i="19"/>
  <c r="L307" i="19"/>
  <c r="N305" i="19"/>
  <c r="M304" i="19"/>
  <c r="M324" i="19" s="1"/>
  <c r="S303" i="19"/>
  <c r="N303" i="19"/>
  <c r="N301" i="19"/>
  <c r="Y299" i="19"/>
  <c r="V299" i="19"/>
  <c r="W299" i="19" s="1"/>
  <c r="X299" i="19" s="1"/>
  <c r="Z299" i="19" s="1"/>
  <c r="U299" i="19"/>
  <c r="T299" i="19"/>
  <c r="S299" i="19"/>
  <c r="R299" i="19"/>
  <c r="P299" i="19"/>
  <c r="O299" i="19"/>
  <c r="Q299" i="19" s="1"/>
  <c r="N299" i="19"/>
  <c r="M299" i="19"/>
  <c r="L299" i="19"/>
  <c r="N297" i="19"/>
  <c r="M296" i="19"/>
  <c r="M316" i="19" s="1"/>
  <c r="M336" i="19" s="1"/>
  <c r="N295" i="19"/>
  <c r="N293" i="19"/>
  <c r="M292" i="19"/>
  <c r="M312" i="19" s="1"/>
  <c r="M332" i="19" s="1"/>
  <c r="Y291" i="19"/>
  <c r="V291" i="19"/>
  <c r="W291" i="19" s="1"/>
  <c r="X291" i="19" s="1"/>
  <c r="Z291" i="19" s="1"/>
  <c r="U291" i="19"/>
  <c r="T291" i="19"/>
  <c r="S291" i="19"/>
  <c r="R291" i="19"/>
  <c r="P291" i="19"/>
  <c r="O291" i="19"/>
  <c r="Q291" i="19" s="1"/>
  <c r="N291" i="19"/>
  <c r="M291" i="19"/>
  <c r="L291" i="19"/>
  <c r="M290" i="19"/>
  <c r="M310" i="19" s="1"/>
  <c r="M330" i="19" s="1"/>
  <c r="N289" i="19"/>
  <c r="M288" i="19"/>
  <c r="M308" i="19" s="1"/>
  <c r="M328" i="19" s="1"/>
  <c r="L288" i="19"/>
  <c r="N287" i="19"/>
  <c r="M286" i="19"/>
  <c r="M306" i="19" s="1"/>
  <c r="M326" i="19" s="1"/>
  <c r="L286" i="19"/>
  <c r="N285" i="19"/>
  <c r="M284" i="19"/>
  <c r="L284" i="19"/>
  <c r="Y283" i="19"/>
  <c r="V283" i="19"/>
  <c r="W283" i="19" s="1"/>
  <c r="U283" i="19"/>
  <c r="X283" i="19" s="1"/>
  <c r="Z283" i="19" s="1"/>
  <c r="S283" i="19"/>
  <c r="R283" i="19"/>
  <c r="T283" i="19" s="1"/>
  <c r="P283" i="19"/>
  <c r="Q283" i="19" s="1"/>
  <c r="O283" i="19"/>
  <c r="N283" i="19"/>
  <c r="M283" i="19"/>
  <c r="L283" i="19"/>
  <c r="M282" i="19"/>
  <c r="M302" i="19" s="1"/>
  <c r="M322" i="19" s="1"/>
  <c r="L282" i="19"/>
  <c r="N281" i="19"/>
  <c r="M280" i="19"/>
  <c r="M300" i="19" s="1"/>
  <c r="M320" i="19" s="1"/>
  <c r="L280" i="19"/>
  <c r="N279" i="19"/>
  <c r="M279" i="19"/>
  <c r="M278" i="19"/>
  <c r="M298" i="19" s="1"/>
  <c r="M318" i="19" s="1"/>
  <c r="M338" i="19" s="1"/>
  <c r="L278" i="19"/>
  <c r="V277" i="19"/>
  <c r="N277" i="19"/>
  <c r="M276" i="19"/>
  <c r="L276" i="19"/>
  <c r="Y275" i="19"/>
  <c r="V275" i="19"/>
  <c r="W275" i="19" s="1"/>
  <c r="U275" i="19"/>
  <c r="S275" i="19"/>
  <c r="R275" i="19"/>
  <c r="T275" i="19" s="1"/>
  <c r="P275" i="19"/>
  <c r="O275" i="19"/>
  <c r="Q275" i="19" s="1"/>
  <c r="N275" i="19"/>
  <c r="M275" i="19"/>
  <c r="L275" i="19"/>
  <c r="M274" i="19"/>
  <c r="M294" i="19" s="1"/>
  <c r="L274" i="19"/>
  <c r="Y273" i="19"/>
  <c r="U273" i="19"/>
  <c r="S273" i="19"/>
  <c r="R273" i="19"/>
  <c r="P273" i="19"/>
  <c r="O273" i="19"/>
  <c r="N273" i="19"/>
  <c r="M273" i="19"/>
  <c r="L273" i="19"/>
  <c r="F239" i="19"/>
  <c r="C344" i="19" s="1"/>
  <c r="J235" i="19"/>
  <c r="F229" i="19"/>
  <c r="S222" i="19"/>
  <c r="O222" i="19"/>
  <c r="N222" i="19"/>
  <c r="Y220" i="19"/>
  <c r="V220" i="19"/>
  <c r="U220" i="19"/>
  <c r="S220" i="19"/>
  <c r="R220" i="19"/>
  <c r="T220" i="19" s="1"/>
  <c r="P220" i="19"/>
  <c r="O220" i="19"/>
  <c r="Q220" i="19" s="1"/>
  <c r="N220" i="19"/>
  <c r="M220" i="19"/>
  <c r="L220" i="19"/>
  <c r="Y218" i="19"/>
  <c r="V218" i="19"/>
  <c r="W218" i="19" s="1"/>
  <c r="U218" i="19"/>
  <c r="S218" i="19"/>
  <c r="R218" i="19"/>
  <c r="T218" i="19" s="1"/>
  <c r="P218" i="19"/>
  <c r="O218" i="19"/>
  <c r="Q218" i="19" s="1"/>
  <c r="N218" i="19"/>
  <c r="M218" i="19"/>
  <c r="L218" i="19"/>
  <c r="Y216" i="19"/>
  <c r="W216" i="19"/>
  <c r="V216" i="19"/>
  <c r="U216" i="19"/>
  <c r="S216" i="19"/>
  <c r="R216" i="19"/>
  <c r="T216" i="19" s="1"/>
  <c r="P216" i="19"/>
  <c r="O216" i="19"/>
  <c r="Q216" i="19" s="1"/>
  <c r="N216" i="19"/>
  <c r="M216" i="19"/>
  <c r="L216" i="19"/>
  <c r="Y214" i="19"/>
  <c r="V214" i="19"/>
  <c r="W214" i="19" s="1"/>
  <c r="U214" i="19"/>
  <c r="S214" i="19"/>
  <c r="R214" i="19"/>
  <c r="T214" i="19" s="1"/>
  <c r="Q214" i="19"/>
  <c r="P214" i="19"/>
  <c r="O214" i="19"/>
  <c r="N214" i="19"/>
  <c r="M214" i="19"/>
  <c r="L214" i="19"/>
  <c r="Y212" i="19"/>
  <c r="W212" i="19"/>
  <c r="X212" i="19" s="1"/>
  <c r="Z212" i="19" s="1"/>
  <c r="V212" i="19"/>
  <c r="U212" i="19"/>
  <c r="S212" i="19"/>
  <c r="T212" i="19" s="1"/>
  <c r="R212" i="19"/>
  <c r="P212" i="19"/>
  <c r="O212" i="19"/>
  <c r="Q212" i="19" s="1"/>
  <c r="N212" i="19"/>
  <c r="M212" i="19"/>
  <c r="L212" i="19"/>
  <c r="Y210" i="19"/>
  <c r="W210" i="19"/>
  <c r="V210" i="19"/>
  <c r="U210" i="19"/>
  <c r="S210" i="19"/>
  <c r="R210" i="19"/>
  <c r="T210" i="19" s="1"/>
  <c r="P210" i="19"/>
  <c r="O210" i="19"/>
  <c r="Q210" i="19" s="1"/>
  <c r="N210" i="19"/>
  <c r="M210" i="19"/>
  <c r="L210" i="19"/>
  <c r="Y208" i="19"/>
  <c r="V208" i="19"/>
  <c r="W208" i="19" s="1"/>
  <c r="U208" i="19"/>
  <c r="S208" i="19"/>
  <c r="R208" i="19"/>
  <c r="T208" i="19" s="1"/>
  <c r="Q208" i="19"/>
  <c r="P208" i="19"/>
  <c r="O208" i="19"/>
  <c r="N208" i="19"/>
  <c r="M208" i="19"/>
  <c r="L208" i="19"/>
  <c r="Y206" i="19"/>
  <c r="V206" i="19"/>
  <c r="W206" i="19" s="1"/>
  <c r="U206" i="19"/>
  <c r="S206" i="19"/>
  <c r="R206" i="19"/>
  <c r="T206" i="19" s="1"/>
  <c r="P206" i="19"/>
  <c r="O206" i="19"/>
  <c r="N206" i="19"/>
  <c r="M206" i="19"/>
  <c r="L206" i="19"/>
  <c r="Y204" i="19"/>
  <c r="V204" i="19"/>
  <c r="W204" i="19" s="1"/>
  <c r="U204" i="19"/>
  <c r="X204" i="19" s="1"/>
  <c r="Z204" i="19" s="1"/>
  <c r="S204" i="19"/>
  <c r="R204" i="19"/>
  <c r="P204" i="19"/>
  <c r="O204" i="19"/>
  <c r="Q204" i="19" s="1"/>
  <c r="N204" i="19"/>
  <c r="M204" i="19"/>
  <c r="L204" i="19"/>
  <c r="Y202" i="19"/>
  <c r="V202" i="19"/>
  <c r="W202" i="19" s="1"/>
  <c r="U202" i="19"/>
  <c r="T202" i="19"/>
  <c r="S202" i="19"/>
  <c r="R202" i="19"/>
  <c r="P202" i="19"/>
  <c r="Q202" i="19" s="1"/>
  <c r="O202" i="19"/>
  <c r="N202" i="19"/>
  <c r="M202" i="19"/>
  <c r="L202" i="19"/>
  <c r="Y200" i="19"/>
  <c r="V200" i="19"/>
  <c r="W200" i="19" s="1"/>
  <c r="U200" i="19"/>
  <c r="S200" i="19"/>
  <c r="R200" i="19"/>
  <c r="T200" i="19" s="1"/>
  <c r="P200" i="19"/>
  <c r="O200" i="19"/>
  <c r="Q200" i="19" s="1"/>
  <c r="N200" i="19"/>
  <c r="M200" i="19"/>
  <c r="L200" i="19"/>
  <c r="Y198" i="19"/>
  <c r="V198" i="19"/>
  <c r="W198" i="19" s="1"/>
  <c r="U198" i="19"/>
  <c r="T198" i="19"/>
  <c r="S198" i="19"/>
  <c r="R198" i="19"/>
  <c r="P198" i="19"/>
  <c r="Q198" i="19" s="1"/>
  <c r="O198" i="19"/>
  <c r="N198" i="19"/>
  <c r="M198" i="19"/>
  <c r="L198" i="19"/>
  <c r="Y196" i="19"/>
  <c r="V196" i="19"/>
  <c r="W196" i="19" s="1"/>
  <c r="X196" i="19" s="1"/>
  <c r="Z196" i="19" s="1"/>
  <c r="U196" i="19"/>
  <c r="S196" i="19"/>
  <c r="R196" i="19"/>
  <c r="T196" i="19" s="1"/>
  <c r="P196" i="19"/>
  <c r="O196" i="19"/>
  <c r="Q196" i="19" s="1"/>
  <c r="N196" i="19"/>
  <c r="M196" i="19"/>
  <c r="L196" i="19"/>
  <c r="Y194" i="19"/>
  <c r="V194" i="19"/>
  <c r="W194" i="19" s="1"/>
  <c r="U194" i="19"/>
  <c r="S194" i="19"/>
  <c r="R194" i="19"/>
  <c r="T194" i="19" s="1"/>
  <c r="P194" i="19"/>
  <c r="O194" i="19"/>
  <c r="N194" i="19"/>
  <c r="M194" i="19"/>
  <c r="L194" i="19"/>
  <c r="Y192" i="19"/>
  <c r="V192" i="19"/>
  <c r="W192" i="19" s="1"/>
  <c r="U192" i="19"/>
  <c r="S192" i="19"/>
  <c r="T192" i="19" s="1"/>
  <c r="R192" i="19"/>
  <c r="P192" i="19"/>
  <c r="Q192" i="19" s="1"/>
  <c r="O192" i="19"/>
  <c r="N192" i="19"/>
  <c r="M192" i="19"/>
  <c r="L192" i="19"/>
  <c r="Y190" i="19"/>
  <c r="V190" i="19"/>
  <c r="U190" i="19"/>
  <c r="X190" i="19" s="1"/>
  <c r="Z190" i="19" s="1"/>
  <c r="S190" i="19"/>
  <c r="R190" i="19"/>
  <c r="P190" i="19"/>
  <c r="O190" i="19"/>
  <c r="Q190" i="19" s="1"/>
  <c r="N190" i="19"/>
  <c r="M190" i="19"/>
  <c r="L190" i="19"/>
  <c r="Y188" i="19"/>
  <c r="V188" i="19"/>
  <c r="X188" i="19" s="1"/>
  <c r="Z188" i="19" s="1"/>
  <c r="U188" i="19"/>
  <c r="W188" i="19" s="1"/>
  <c r="S188" i="19"/>
  <c r="R188" i="19"/>
  <c r="T188" i="19" s="1"/>
  <c r="P188" i="19"/>
  <c r="Q188" i="19" s="1"/>
  <c r="O188" i="19"/>
  <c r="N188" i="19"/>
  <c r="M188" i="19"/>
  <c r="L188" i="19"/>
  <c r="Y186" i="19"/>
  <c r="V186" i="19"/>
  <c r="W186" i="19" s="1"/>
  <c r="U186" i="19"/>
  <c r="S186" i="19"/>
  <c r="R186" i="19"/>
  <c r="Q186" i="19"/>
  <c r="P186" i="19"/>
  <c r="O186" i="19"/>
  <c r="N186" i="19"/>
  <c r="M186" i="19"/>
  <c r="L186" i="19"/>
  <c r="M185" i="19"/>
  <c r="M205" i="19" s="1"/>
  <c r="Y184" i="19"/>
  <c r="V184" i="19"/>
  <c r="W184" i="19" s="1"/>
  <c r="X184" i="19" s="1"/>
  <c r="Z184" i="19" s="1"/>
  <c r="U184" i="19"/>
  <c r="S184" i="19"/>
  <c r="R184" i="19"/>
  <c r="T184" i="19" s="1"/>
  <c r="P184" i="19"/>
  <c r="O184" i="19"/>
  <c r="N184" i="19"/>
  <c r="M184" i="19"/>
  <c r="L184" i="19"/>
  <c r="Y182" i="19"/>
  <c r="V182" i="19"/>
  <c r="W182" i="19" s="1"/>
  <c r="U182" i="19"/>
  <c r="S182" i="19"/>
  <c r="R182" i="19"/>
  <c r="P182" i="19"/>
  <c r="O182" i="19"/>
  <c r="N182" i="19"/>
  <c r="M182" i="19"/>
  <c r="L182" i="19"/>
  <c r="Y180" i="19"/>
  <c r="V180" i="19"/>
  <c r="W180" i="19" s="1"/>
  <c r="U180" i="19"/>
  <c r="S180" i="19"/>
  <c r="T180" i="19" s="1"/>
  <c r="R180" i="19"/>
  <c r="P180" i="19"/>
  <c r="O180" i="19"/>
  <c r="Q180" i="19" s="1"/>
  <c r="N180" i="19"/>
  <c r="M180" i="19"/>
  <c r="L180" i="19"/>
  <c r="Y178" i="19"/>
  <c r="V178" i="19"/>
  <c r="W178" i="19" s="1"/>
  <c r="X178" i="19" s="1"/>
  <c r="Z178" i="19" s="1"/>
  <c r="U178" i="19"/>
  <c r="S178" i="19"/>
  <c r="T178" i="19" s="1"/>
  <c r="R178" i="19"/>
  <c r="P178" i="19"/>
  <c r="O178" i="19"/>
  <c r="Q178" i="19" s="1"/>
  <c r="N178" i="19"/>
  <c r="M178" i="19"/>
  <c r="L178" i="19"/>
  <c r="M177" i="19"/>
  <c r="M197" i="19" s="1"/>
  <c r="M217" i="19" s="1"/>
  <c r="Y176" i="19"/>
  <c r="W176" i="19"/>
  <c r="V176" i="19"/>
  <c r="U176" i="19"/>
  <c r="X176" i="19" s="1"/>
  <c r="Z176" i="19" s="1"/>
  <c r="S176" i="19"/>
  <c r="R176" i="19"/>
  <c r="P176" i="19"/>
  <c r="O176" i="19"/>
  <c r="Q176" i="19" s="1"/>
  <c r="N176" i="19"/>
  <c r="M176" i="19"/>
  <c r="L176" i="19"/>
  <c r="M175" i="19"/>
  <c r="M195" i="19" s="1"/>
  <c r="M215" i="19" s="1"/>
  <c r="Y174" i="19"/>
  <c r="V174" i="19"/>
  <c r="W174" i="19" s="1"/>
  <c r="X174" i="19" s="1"/>
  <c r="Z174" i="19" s="1"/>
  <c r="U174" i="19"/>
  <c r="S174" i="19"/>
  <c r="R174" i="19"/>
  <c r="T174" i="19" s="1"/>
  <c r="P174" i="19"/>
  <c r="Q174" i="19" s="1"/>
  <c r="O174" i="19"/>
  <c r="N174" i="19"/>
  <c r="M174" i="19"/>
  <c r="L174" i="19"/>
  <c r="M173" i="19"/>
  <c r="M193" i="19" s="1"/>
  <c r="M213" i="19" s="1"/>
  <c r="L173" i="19"/>
  <c r="Y172" i="19"/>
  <c r="W172" i="19"/>
  <c r="V172" i="19"/>
  <c r="U172" i="19"/>
  <c r="X172" i="19" s="1"/>
  <c r="Z172" i="19" s="1"/>
  <c r="S172" i="19"/>
  <c r="R172" i="19"/>
  <c r="P172" i="19"/>
  <c r="O172" i="19"/>
  <c r="Q172" i="19" s="1"/>
  <c r="N172" i="19"/>
  <c r="M172" i="19"/>
  <c r="L172" i="19"/>
  <c r="M171" i="19"/>
  <c r="M191" i="19" s="1"/>
  <c r="M211" i="19" s="1"/>
  <c r="L171" i="19"/>
  <c r="Y170" i="19"/>
  <c r="V170" i="19"/>
  <c r="W170" i="19" s="1"/>
  <c r="U170" i="19"/>
  <c r="T170" i="19"/>
  <c r="S170" i="19"/>
  <c r="R170" i="19"/>
  <c r="P170" i="19"/>
  <c r="O170" i="19"/>
  <c r="Q170" i="19" s="1"/>
  <c r="N170" i="19"/>
  <c r="M170" i="19"/>
  <c r="L170" i="19"/>
  <c r="M169" i="19"/>
  <c r="M189" i="19" s="1"/>
  <c r="M209" i="19" s="1"/>
  <c r="L169" i="19"/>
  <c r="Y168" i="19"/>
  <c r="V168" i="19"/>
  <c r="W168" i="19" s="1"/>
  <c r="U168" i="19"/>
  <c r="S168" i="19"/>
  <c r="R168" i="19"/>
  <c r="T168" i="19" s="1"/>
  <c r="P168" i="19"/>
  <c r="Q168" i="19" s="1"/>
  <c r="O168" i="19"/>
  <c r="N168" i="19"/>
  <c r="M168" i="19"/>
  <c r="L168" i="19"/>
  <c r="M167" i="19"/>
  <c r="M187" i="19" s="1"/>
  <c r="M207" i="19" s="1"/>
  <c r="L167" i="19"/>
  <c r="Y166" i="19"/>
  <c r="V166" i="19"/>
  <c r="W166" i="19" s="1"/>
  <c r="X166" i="19" s="1"/>
  <c r="Z166" i="19" s="1"/>
  <c r="U166" i="19"/>
  <c r="S166" i="19"/>
  <c r="R166" i="19"/>
  <c r="T166" i="19" s="1"/>
  <c r="P166" i="19"/>
  <c r="Q166" i="19" s="1"/>
  <c r="O166" i="19"/>
  <c r="N166" i="19"/>
  <c r="M166" i="19"/>
  <c r="L166" i="19"/>
  <c r="M165" i="19"/>
  <c r="L165" i="19"/>
  <c r="Y164" i="19"/>
  <c r="W164" i="19"/>
  <c r="V164" i="19"/>
  <c r="U164" i="19"/>
  <c r="X164" i="19" s="1"/>
  <c r="Z164" i="19" s="1"/>
  <c r="S164" i="19"/>
  <c r="R164" i="19"/>
  <c r="P164" i="19"/>
  <c r="O164" i="19"/>
  <c r="Q164" i="19" s="1"/>
  <c r="N164" i="19"/>
  <c r="M164" i="19"/>
  <c r="L164" i="19"/>
  <c r="M163" i="19"/>
  <c r="M183" i="19" s="1"/>
  <c r="M203" i="19" s="1"/>
  <c r="M223" i="19" s="1"/>
  <c r="L163" i="19"/>
  <c r="Y162" i="19"/>
  <c r="V162" i="19"/>
  <c r="W162" i="19" s="1"/>
  <c r="U162" i="19"/>
  <c r="S162" i="19"/>
  <c r="R162" i="19"/>
  <c r="P162" i="19"/>
  <c r="O162" i="19"/>
  <c r="N162" i="19"/>
  <c r="M162" i="19"/>
  <c r="L162" i="19"/>
  <c r="M161" i="19"/>
  <c r="M181" i="19" s="1"/>
  <c r="M201" i="19" s="1"/>
  <c r="M221" i="19" s="1"/>
  <c r="L161" i="19"/>
  <c r="Y160" i="19"/>
  <c r="V160" i="19"/>
  <c r="W160" i="19" s="1"/>
  <c r="U160" i="19"/>
  <c r="S160" i="19"/>
  <c r="R160" i="19"/>
  <c r="T160" i="19" s="1"/>
  <c r="P160" i="19"/>
  <c r="O160" i="19"/>
  <c r="N160" i="19"/>
  <c r="M160" i="19"/>
  <c r="L160" i="19"/>
  <c r="M159" i="19"/>
  <c r="M179" i="19" s="1"/>
  <c r="M199" i="19" s="1"/>
  <c r="M219" i="19" s="1"/>
  <c r="L159" i="19"/>
  <c r="Y158" i="19"/>
  <c r="V158" i="19"/>
  <c r="W158" i="19" s="1"/>
  <c r="U158" i="19"/>
  <c r="S158" i="19"/>
  <c r="R158" i="19"/>
  <c r="T158" i="19" s="1"/>
  <c r="P158" i="19"/>
  <c r="O158" i="19"/>
  <c r="N158" i="19"/>
  <c r="M158" i="19"/>
  <c r="L158" i="19"/>
  <c r="F124" i="19"/>
  <c r="C229" i="19" s="1"/>
  <c r="J120" i="19"/>
  <c r="F113" i="19"/>
  <c r="C113" i="19"/>
  <c r="Y106" i="19"/>
  <c r="V106" i="19"/>
  <c r="U106" i="19"/>
  <c r="S106" i="19"/>
  <c r="R106" i="19"/>
  <c r="T106" i="19" s="1"/>
  <c r="P106" i="19"/>
  <c r="O106" i="19"/>
  <c r="Q106" i="19" s="1"/>
  <c r="N106" i="19"/>
  <c r="M106" i="19"/>
  <c r="L106" i="19"/>
  <c r="Y104" i="19"/>
  <c r="W104" i="19"/>
  <c r="V104" i="19"/>
  <c r="U104" i="19"/>
  <c r="S104" i="19"/>
  <c r="R104" i="19"/>
  <c r="T104" i="19" s="1"/>
  <c r="P104" i="19"/>
  <c r="O104" i="19"/>
  <c r="N104" i="19"/>
  <c r="M104" i="19"/>
  <c r="L104" i="19"/>
  <c r="Y102" i="19"/>
  <c r="V102" i="19"/>
  <c r="W102" i="19" s="1"/>
  <c r="U102" i="19"/>
  <c r="X102" i="19" s="1"/>
  <c r="Z102" i="19" s="1"/>
  <c r="S102" i="19"/>
  <c r="R102" i="19"/>
  <c r="P102" i="19"/>
  <c r="Q102" i="19" s="1"/>
  <c r="O102" i="19"/>
  <c r="N102" i="19"/>
  <c r="M102" i="19"/>
  <c r="L102" i="19"/>
  <c r="Y100" i="19"/>
  <c r="V100" i="19"/>
  <c r="W100" i="19" s="1"/>
  <c r="U100" i="19"/>
  <c r="T100" i="19"/>
  <c r="S100" i="19"/>
  <c r="R100" i="19"/>
  <c r="P100" i="19"/>
  <c r="O100" i="19"/>
  <c r="N100" i="19"/>
  <c r="M100" i="19"/>
  <c r="L100" i="19"/>
  <c r="Y98" i="19"/>
  <c r="V98" i="19"/>
  <c r="W98" i="19" s="1"/>
  <c r="U98" i="19"/>
  <c r="S98" i="19"/>
  <c r="T98" i="19" s="1"/>
  <c r="R98" i="19"/>
  <c r="P98" i="19"/>
  <c r="O98" i="19"/>
  <c r="Q98" i="19" s="1"/>
  <c r="N98" i="19"/>
  <c r="M98" i="19"/>
  <c r="L98" i="19"/>
  <c r="Y96" i="19"/>
  <c r="V96" i="19"/>
  <c r="W96" i="19" s="1"/>
  <c r="U96" i="19"/>
  <c r="S96" i="19"/>
  <c r="R96" i="19"/>
  <c r="T96" i="19" s="1"/>
  <c r="Q96" i="19"/>
  <c r="P96" i="19"/>
  <c r="O96" i="19"/>
  <c r="N96" i="19"/>
  <c r="M96" i="19"/>
  <c r="L96" i="19"/>
  <c r="Y94" i="19"/>
  <c r="V94" i="19"/>
  <c r="W94" i="19" s="1"/>
  <c r="U94" i="19"/>
  <c r="S94" i="19"/>
  <c r="R94" i="19"/>
  <c r="T94" i="19" s="1"/>
  <c r="P94" i="19"/>
  <c r="O94" i="19"/>
  <c r="N94" i="19"/>
  <c r="M94" i="19"/>
  <c r="L94" i="19"/>
  <c r="Y92" i="19"/>
  <c r="V92" i="19"/>
  <c r="W92" i="19" s="1"/>
  <c r="U92" i="19"/>
  <c r="S92" i="19"/>
  <c r="R92" i="19"/>
  <c r="P92" i="19"/>
  <c r="O92" i="19"/>
  <c r="N92" i="19"/>
  <c r="M92" i="19"/>
  <c r="L92" i="19"/>
  <c r="Y90" i="19"/>
  <c r="W90" i="19"/>
  <c r="V90" i="19"/>
  <c r="U90" i="19"/>
  <c r="S90" i="19"/>
  <c r="R90" i="19"/>
  <c r="P90" i="19"/>
  <c r="O90" i="19"/>
  <c r="Q90" i="19" s="1"/>
  <c r="N90" i="19"/>
  <c r="M90" i="19"/>
  <c r="L90" i="19"/>
  <c r="Y88" i="19"/>
  <c r="W88" i="19"/>
  <c r="V88" i="19"/>
  <c r="U88" i="19"/>
  <c r="S88" i="19"/>
  <c r="R88" i="19"/>
  <c r="T88" i="19" s="1"/>
  <c r="P88" i="19"/>
  <c r="O88" i="19"/>
  <c r="Q88" i="19" s="1"/>
  <c r="N88" i="19"/>
  <c r="M88" i="19"/>
  <c r="L88" i="19"/>
  <c r="Y86" i="19"/>
  <c r="V86" i="19"/>
  <c r="W86" i="19" s="1"/>
  <c r="U86" i="19"/>
  <c r="X86" i="19" s="1"/>
  <c r="Z86" i="19" s="1"/>
  <c r="S86" i="19"/>
  <c r="R86" i="19"/>
  <c r="T86" i="19" s="1"/>
  <c r="P86" i="19"/>
  <c r="Q86" i="19" s="1"/>
  <c r="O86" i="19"/>
  <c r="N86" i="19"/>
  <c r="M86" i="19"/>
  <c r="L86" i="19"/>
  <c r="Y84" i="19"/>
  <c r="V84" i="19"/>
  <c r="W84" i="19" s="1"/>
  <c r="U84" i="19"/>
  <c r="T84" i="19"/>
  <c r="S84" i="19"/>
  <c r="R84" i="19"/>
  <c r="P84" i="19"/>
  <c r="O84" i="19"/>
  <c r="Q84" i="19" s="1"/>
  <c r="N84" i="19"/>
  <c r="M84" i="19"/>
  <c r="L84" i="19"/>
  <c r="Y82" i="19"/>
  <c r="V82" i="19"/>
  <c r="W82" i="19" s="1"/>
  <c r="U82" i="19"/>
  <c r="S82" i="19"/>
  <c r="R82" i="19"/>
  <c r="P82" i="19"/>
  <c r="O82" i="19"/>
  <c r="Q82" i="19" s="1"/>
  <c r="N82" i="19"/>
  <c r="M82" i="19"/>
  <c r="L82" i="19"/>
  <c r="Y80" i="19"/>
  <c r="V80" i="19"/>
  <c r="W80" i="19" s="1"/>
  <c r="U80" i="19"/>
  <c r="S80" i="19"/>
  <c r="R80" i="19"/>
  <c r="T80" i="19" s="1"/>
  <c r="P80" i="19"/>
  <c r="O80" i="19"/>
  <c r="Q80" i="19" s="1"/>
  <c r="N80" i="19"/>
  <c r="M80" i="19"/>
  <c r="L80" i="19"/>
  <c r="Y78" i="19"/>
  <c r="V78" i="19"/>
  <c r="W78" i="19" s="1"/>
  <c r="U78" i="19"/>
  <c r="S78" i="19"/>
  <c r="R78" i="19"/>
  <c r="T78" i="19" s="1"/>
  <c r="P78" i="19"/>
  <c r="Q78" i="19" s="1"/>
  <c r="O78" i="19"/>
  <c r="N78" i="19"/>
  <c r="M78" i="19"/>
  <c r="L78" i="19"/>
  <c r="Y76" i="19"/>
  <c r="V76" i="19"/>
  <c r="W76" i="19" s="1"/>
  <c r="X76" i="19" s="1"/>
  <c r="Z76" i="19" s="1"/>
  <c r="U76" i="19"/>
  <c r="S76" i="19"/>
  <c r="R76" i="19"/>
  <c r="P76" i="19"/>
  <c r="O76" i="19"/>
  <c r="Q76" i="19" s="1"/>
  <c r="N76" i="19"/>
  <c r="M76" i="19"/>
  <c r="L76" i="19"/>
  <c r="Y74" i="19"/>
  <c r="V74" i="19"/>
  <c r="U74" i="19"/>
  <c r="X74" i="19" s="1"/>
  <c r="Z74" i="19" s="1"/>
  <c r="S74" i="19"/>
  <c r="R74" i="19"/>
  <c r="T74" i="19" s="1"/>
  <c r="P74" i="19"/>
  <c r="O74" i="19"/>
  <c r="Q74" i="19" s="1"/>
  <c r="N74" i="19"/>
  <c r="M74" i="19"/>
  <c r="L74" i="19"/>
  <c r="M73" i="19"/>
  <c r="M93" i="19" s="1"/>
  <c r="Y72" i="19"/>
  <c r="V72" i="19"/>
  <c r="U72" i="19"/>
  <c r="S72" i="19"/>
  <c r="R72" i="19"/>
  <c r="T72" i="19" s="1"/>
  <c r="Q72" i="19"/>
  <c r="P72" i="19"/>
  <c r="O72" i="19"/>
  <c r="N72" i="19"/>
  <c r="M72" i="19"/>
  <c r="L72" i="19"/>
  <c r="Y70" i="19"/>
  <c r="V70" i="19"/>
  <c r="W70" i="19" s="1"/>
  <c r="X70" i="19" s="1"/>
  <c r="Z70" i="19" s="1"/>
  <c r="U70" i="19"/>
  <c r="S70" i="19"/>
  <c r="R70" i="19"/>
  <c r="P70" i="19"/>
  <c r="O70" i="19"/>
  <c r="N70" i="19"/>
  <c r="M70" i="19"/>
  <c r="L70" i="19"/>
  <c r="Y68" i="19"/>
  <c r="V68" i="19"/>
  <c r="W68" i="19" s="1"/>
  <c r="U68" i="19"/>
  <c r="S68" i="19"/>
  <c r="R68" i="19"/>
  <c r="P68" i="19"/>
  <c r="O68" i="19"/>
  <c r="Q68" i="19" s="1"/>
  <c r="N68" i="19"/>
  <c r="M68" i="19"/>
  <c r="L68" i="19"/>
  <c r="Y66" i="19"/>
  <c r="V66" i="19"/>
  <c r="W66" i="19" s="1"/>
  <c r="U66" i="19"/>
  <c r="S66" i="19"/>
  <c r="R66" i="19"/>
  <c r="T66" i="19" s="1"/>
  <c r="Q66" i="19"/>
  <c r="P66" i="19"/>
  <c r="O66" i="19"/>
  <c r="N66" i="19"/>
  <c r="M66" i="19"/>
  <c r="L66" i="19"/>
  <c r="M65" i="19"/>
  <c r="M85" i="19" s="1"/>
  <c r="M105" i="19" s="1"/>
  <c r="Y64" i="19"/>
  <c r="V64" i="19"/>
  <c r="W64" i="19" s="1"/>
  <c r="X64" i="19" s="1"/>
  <c r="Z64" i="19" s="1"/>
  <c r="U64" i="19"/>
  <c r="S64" i="19"/>
  <c r="R64" i="19"/>
  <c r="T64" i="19" s="1"/>
  <c r="P64" i="19"/>
  <c r="O64" i="19"/>
  <c r="N64" i="19"/>
  <c r="M64" i="19"/>
  <c r="L64" i="19"/>
  <c r="Y62" i="19"/>
  <c r="V62" i="19"/>
  <c r="W62" i="19" s="1"/>
  <c r="U62" i="19"/>
  <c r="X62" i="19" s="1"/>
  <c r="Z62" i="19" s="1"/>
  <c r="S62" i="19"/>
  <c r="R62" i="19"/>
  <c r="T62" i="19" s="1"/>
  <c r="P62" i="19"/>
  <c r="O62" i="19"/>
  <c r="Q62" i="19" s="1"/>
  <c r="N62" i="19"/>
  <c r="M62" i="19"/>
  <c r="L62" i="19"/>
  <c r="M61" i="19"/>
  <c r="M81" i="19" s="1"/>
  <c r="M101" i="19" s="1"/>
  <c r="Y60" i="19"/>
  <c r="V60" i="19"/>
  <c r="W60" i="19" s="1"/>
  <c r="U60" i="19"/>
  <c r="S60" i="19"/>
  <c r="R60" i="19"/>
  <c r="P60" i="19"/>
  <c r="O60" i="19"/>
  <c r="Q60" i="19" s="1"/>
  <c r="N60" i="19"/>
  <c r="M60" i="19"/>
  <c r="L60" i="19"/>
  <c r="M59" i="19"/>
  <c r="M79" i="19" s="1"/>
  <c r="M99" i="19" s="1"/>
  <c r="Y58" i="19"/>
  <c r="V58" i="19"/>
  <c r="W58" i="19" s="1"/>
  <c r="U58" i="19"/>
  <c r="S58" i="19"/>
  <c r="R58" i="19"/>
  <c r="T58" i="19" s="1"/>
  <c r="P58" i="19"/>
  <c r="O58" i="19"/>
  <c r="Q58" i="19" s="1"/>
  <c r="N58" i="19"/>
  <c r="M58" i="19"/>
  <c r="L58" i="19"/>
  <c r="M57" i="19"/>
  <c r="M77" i="19" s="1"/>
  <c r="M97" i="19" s="1"/>
  <c r="L57" i="19"/>
  <c r="Y56" i="19"/>
  <c r="V56" i="19"/>
  <c r="W56" i="19" s="1"/>
  <c r="U56" i="19"/>
  <c r="S56" i="19"/>
  <c r="R56" i="19"/>
  <c r="T56" i="19" s="1"/>
  <c r="P56" i="19"/>
  <c r="O56" i="19"/>
  <c r="Q56" i="19" s="1"/>
  <c r="N56" i="19"/>
  <c r="M56" i="19"/>
  <c r="L56" i="19"/>
  <c r="M55" i="19"/>
  <c r="M75" i="19" s="1"/>
  <c r="M95" i="19" s="1"/>
  <c r="L55" i="19"/>
  <c r="Y54" i="19"/>
  <c r="V54" i="19"/>
  <c r="W54" i="19" s="1"/>
  <c r="U54" i="19"/>
  <c r="S54" i="19"/>
  <c r="R54" i="19"/>
  <c r="T54" i="19" s="1"/>
  <c r="P54" i="19"/>
  <c r="O54" i="19"/>
  <c r="Q54" i="19" s="1"/>
  <c r="N54" i="19"/>
  <c r="M54" i="19"/>
  <c r="L54" i="19"/>
  <c r="M53" i="19"/>
  <c r="L53" i="19"/>
  <c r="Y52" i="19"/>
  <c r="V52" i="19"/>
  <c r="W52" i="19" s="1"/>
  <c r="U52" i="19"/>
  <c r="S52" i="19"/>
  <c r="R52" i="19"/>
  <c r="P52" i="19"/>
  <c r="O52" i="19"/>
  <c r="Q52" i="19" s="1"/>
  <c r="N52" i="19"/>
  <c r="M52" i="19"/>
  <c r="L52" i="19"/>
  <c r="M51" i="19"/>
  <c r="M71" i="19" s="1"/>
  <c r="M91" i="19" s="1"/>
  <c r="L51" i="19"/>
  <c r="Y50" i="19"/>
  <c r="V50" i="19"/>
  <c r="W50" i="19" s="1"/>
  <c r="U50" i="19"/>
  <c r="T50" i="19"/>
  <c r="S50" i="19"/>
  <c r="R50" i="19"/>
  <c r="P50" i="19"/>
  <c r="O50" i="19"/>
  <c r="N50" i="19"/>
  <c r="M50" i="19"/>
  <c r="L50" i="19"/>
  <c r="M49" i="19"/>
  <c r="M69" i="19" s="1"/>
  <c r="M89" i="19" s="1"/>
  <c r="L49" i="19"/>
  <c r="Y48" i="19"/>
  <c r="V48" i="19"/>
  <c r="W48" i="19" s="1"/>
  <c r="U48" i="19"/>
  <c r="S48" i="19"/>
  <c r="R48" i="19"/>
  <c r="T48" i="19" s="1"/>
  <c r="P48" i="19"/>
  <c r="Q48" i="19" s="1"/>
  <c r="O48" i="19"/>
  <c r="N48" i="19"/>
  <c r="M48" i="19"/>
  <c r="L48" i="19"/>
  <c r="M47" i="19"/>
  <c r="M67" i="19" s="1"/>
  <c r="M87" i="19" s="1"/>
  <c r="M107" i="19" s="1"/>
  <c r="L47" i="19"/>
  <c r="Y46" i="19"/>
  <c r="V46" i="19"/>
  <c r="W46" i="19" s="1"/>
  <c r="X46" i="19" s="1"/>
  <c r="Z46" i="19" s="1"/>
  <c r="U46" i="19"/>
  <c r="T46" i="19"/>
  <c r="S46" i="19"/>
  <c r="R46" i="19"/>
  <c r="P46" i="19"/>
  <c r="O46" i="19"/>
  <c r="N46" i="19"/>
  <c r="M46" i="19"/>
  <c r="L46" i="19"/>
  <c r="M45" i="19"/>
  <c r="L45" i="19"/>
  <c r="Y44" i="19"/>
  <c r="V44" i="19"/>
  <c r="W44" i="19" s="1"/>
  <c r="U44" i="19"/>
  <c r="X44" i="19" s="1"/>
  <c r="Z44" i="19" s="1"/>
  <c r="S44" i="19"/>
  <c r="R44" i="19"/>
  <c r="T44" i="19" s="1"/>
  <c r="P44" i="19"/>
  <c r="Q44" i="19" s="1"/>
  <c r="O44" i="19"/>
  <c r="N44" i="19"/>
  <c r="M44" i="19"/>
  <c r="L44" i="19"/>
  <c r="M43" i="19"/>
  <c r="M63" i="19" s="1"/>
  <c r="L43" i="19"/>
  <c r="Y42" i="19"/>
  <c r="V42" i="19"/>
  <c r="W42" i="19" s="1"/>
  <c r="U42" i="19"/>
  <c r="S42" i="19"/>
  <c r="R42" i="19"/>
  <c r="T42" i="19" s="1"/>
  <c r="P42" i="19"/>
  <c r="O42" i="19"/>
  <c r="N42" i="19"/>
  <c r="M42" i="19"/>
  <c r="L42" i="19"/>
  <c r="J4" i="19"/>
  <c r="U279" i="18"/>
  <c r="Y281" i="18"/>
  <c r="P285" i="18"/>
  <c r="S287" i="18"/>
  <c r="R295" i="18"/>
  <c r="P297" i="18"/>
  <c r="P301" i="18"/>
  <c r="Y303" i="18"/>
  <c r="S309" i="18"/>
  <c r="L311" i="18"/>
  <c r="R313" i="18"/>
  <c r="V317" i="18"/>
  <c r="O319" i="18"/>
  <c r="Y327" i="18"/>
  <c r="R333" i="18"/>
  <c r="O289" i="18"/>
  <c r="O305" i="18"/>
  <c r="P325" i="18"/>
  <c r="V162" i="18"/>
  <c r="W162" i="18" s="1"/>
  <c r="Y164" i="18"/>
  <c r="F344" i="18"/>
  <c r="N337" i="18"/>
  <c r="N335" i="18"/>
  <c r="N333" i="18"/>
  <c r="Y331" i="18"/>
  <c r="V331" i="18"/>
  <c r="W331" i="18" s="1"/>
  <c r="X331" i="18" s="1"/>
  <c r="Z331" i="18" s="1"/>
  <c r="U331" i="18"/>
  <c r="T331" i="18"/>
  <c r="S331" i="18"/>
  <c r="R331" i="18"/>
  <c r="P331" i="18"/>
  <c r="O331" i="18"/>
  <c r="N331" i="18"/>
  <c r="M331" i="18"/>
  <c r="L331" i="18"/>
  <c r="N329" i="18"/>
  <c r="N327" i="18"/>
  <c r="N325" i="18"/>
  <c r="Y323" i="18"/>
  <c r="V323" i="18"/>
  <c r="W323" i="18" s="1"/>
  <c r="X323" i="18" s="1"/>
  <c r="Z323" i="18" s="1"/>
  <c r="U323" i="18"/>
  <c r="S323" i="18"/>
  <c r="R323" i="18"/>
  <c r="P323" i="18"/>
  <c r="O323" i="18"/>
  <c r="N323" i="18"/>
  <c r="M323" i="18"/>
  <c r="L323" i="18"/>
  <c r="N321" i="18"/>
  <c r="N319" i="18"/>
  <c r="N317" i="18"/>
  <c r="Y315" i="18"/>
  <c r="V315" i="18"/>
  <c r="W315" i="18" s="1"/>
  <c r="U315" i="18"/>
  <c r="S315" i="18"/>
  <c r="R315" i="18"/>
  <c r="T315" i="18" s="1"/>
  <c r="P315" i="18"/>
  <c r="O315" i="18"/>
  <c r="N315" i="18"/>
  <c r="M315" i="18"/>
  <c r="L315" i="18"/>
  <c r="N313" i="18"/>
  <c r="P311" i="18"/>
  <c r="N311" i="18"/>
  <c r="N309" i="18"/>
  <c r="Y307" i="18"/>
  <c r="V307" i="18"/>
  <c r="W307" i="18" s="1"/>
  <c r="U307" i="18"/>
  <c r="S307" i="18"/>
  <c r="T307" i="18" s="1"/>
  <c r="R307" i="18"/>
  <c r="P307" i="18"/>
  <c r="O307" i="18"/>
  <c r="N307" i="18"/>
  <c r="M307" i="18"/>
  <c r="L307" i="18"/>
  <c r="N305" i="18"/>
  <c r="N303" i="18"/>
  <c r="M303" i="18"/>
  <c r="N301" i="18"/>
  <c r="Y299" i="18"/>
  <c r="V299" i="18"/>
  <c r="W299" i="18" s="1"/>
  <c r="U299" i="18"/>
  <c r="S299" i="18"/>
  <c r="R299" i="18"/>
  <c r="P299" i="18"/>
  <c r="Q299" i="18" s="1"/>
  <c r="O299" i="18"/>
  <c r="N299" i="18"/>
  <c r="M299" i="18"/>
  <c r="L299" i="18"/>
  <c r="N297" i="18"/>
  <c r="N295" i="18"/>
  <c r="N293" i="18"/>
  <c r="M292" i="18"/>
  <c r="M312" i="18" s="1"/>
  <c r="M332" i="18" s="1"/>
  <c r="Y291" i="18"/>
  <c r="V291" i="18"/>
  <c r="W291" i="18" s="1"/>
  <c r="X291" i="18" s="1"/>
  <c r="Z291" i="18" s="1"/>
  <c r="U291" i="18"/>
  <c r="S291" i="18"/>
  <c r="R291" i="18"/>
  <c r="P291" i="18"/>
  <c r="O291" i="18"/>
  <c r="N291" i="18"/>
  <c r="M291" i="18"/>
  <c r="L291" i="18"/>
  <c r="M290" i="18"/>
  <c r="M310" i="18" s="1"/>
  <c r="M330" i="18" s="1"/>
  <c r="N289" i="18"/>
  <c r="M288" i="18"/>
  <c r="M308" i="18" s="1"/>
  <c r="M328" i="18" s="1"/>
  <c r="L288" i="18"/>
  <c r="N287" i="18"/>
  <c r="M286" i="18"/>
  <c r="M306" i="18" s="1"/>
  <c r="M326" i="18" s="1"/>
  <c r="L286" i="18"/>
  <c r="N285" i="18"/>
  <c r="M284" i="18"/>
  <c r="M304" i="18" s="1"/>
  <c r="M324" i="18" s="1"/>
  <c r="L284" i="18"/>
  <c r="Y283" i="18"/>
  <c r="V283" i="18"/>
  <c r="W283" i="18" s="1"/>
  <c r="U283" i="18"/>
  <c r="S283" i="18"/>
  <c r="R283" i="18"/>
  <c r="T283" i="18" s="1"/>
  <c r="Q283" i="18"/>
  <c r="P283" i="18"/>
  <c r="O283" i="18"/>
  <c r="N283" i="18"/>
  <c r="M283" i="18"/>
  <c r="L283" i="18"/>
  <c r="M282" i="18"/>
  <c r="M302" i="18" s="1"/>
  <c r="M322" i="18" s="1"/>
  <c r="L282" i="18"/>
  <c r="U281" i="18"/>
  <c r="N281" i="18"/>
  <c r="M280" i="18"/>
  <c r="M300" i="18" s="1"/>
  <c r="M320" i="18" s="1"/>
  <c r="L280" i="18"/>
  <c r="N279" i="18"/>
  <c r="M278" i="18"/>
  <c r="M298" i="18" s="1"/>
  <c r="M318" i="18" s="1"/>
  <c r="M338" i="18" s="1"/>
  <c r="L278" i="18"/>
  <c r="N277" i="18"/>
  <c r="L277" i="18"/>
  <c r="M276" i="18"/>
  <c r="M296" i="18" s="1"/>
  <c r="M316" i="18" s="1"/>
  <c r="M336" i="18" s="1"/>
  <c r="L276" i="18"/>
  <c r="Y275" i="18"/>
  <c r="W275" i="18"/>
  <c r="V275" i="18"/>
  <c r="U275" i="18"/>
  <c r="S275" i="18"/>
  <c r="R275" i="18"/>
  <c r="T275" i="18" s="1"/>
  <c r="P275" i="18"/>
  <c r="O275" i="18"/>
  <c r="N275" i="18"/>
  <c r="M275" i="18"/>
  <c r="L275" i="18"/>
  <c r="M274" i="18"/>
  <c r="L274" i="18"/>
  <c r="Y273" i="18"/>
  <c r="V273" i="18"/>
  <c r="W273" i="18" s="1"/>
  <c r="U273" i="18"/>
  <c r="S273" i="18"/>
  <c r="R273" i="18"/>
  <c r="Q273" i="18"/>
  <c r="P273" i="18"/>
  <c r="O273" i="18"/>
  <c r="N273" i="18"/>
  <c r="M273" i="18"/>
  <c r="L273" i="18"/>
  <c r="F239" i="18"/>
  <c r="C344" i="18" s="1"/>
  <c r="J235" i="18"/>
  <c r="F229" i="18"/>
  <c r="N222" i="18"/>
  <c r="N220" i="18"/>
  <c r="N218" i="18"/>
  <c r="Y216" i="18"/>
  <c r="V216" i="18"/>
  <c r="W216" i="18" s="1"/>
  <c r="U216" i="18"/>
  <c r="S216" i="18"/>
  <c r="R216" i="18"/>
  <c r="Q216" i="18"/>
  <c r="P216" i="18"/>
  <c r="O216" i="18"/>
  <c r="N216" i="18"/>
  <c r="M216" i="18"/>
  <c r="L216" i="18"/>
  <c r="N214" i="18"/>
  <c r="P212" i="18"/>
  <c r="N212" i="18"/>
  <c r="R210" i="18"/>
  <c r="N210" i="18"/>
  <c r="Y208" i="18"/>
  <c r="V208" i="18"/>
  <c r="W208" i="18" s="1"/>
  <c r="X208" i="18" s="1"/>
  <c r="Z208" i="18" s="1"/>
  <c r="U208" i="18"/>
  <c r="S208" i="18"/>
  <c r="R208" i="18"/>
  <c r="T208" i="18" s="1"/>
  <c r="P208" i="18"/>
  <c r="O208" i="18"/>
  <c r="N208" i="18"/>
  <c r="M208" i="18"/>
  <c r="L208" i="18"/>
  <c r="O206" i="18"/>
  <c r="N206" i="18"/>
  <c r="R204" i="18"/>
  <c r="N204" i="18"/>
  <c r="P202" i="18"/>
  <c r="N202" i="18"/>
  <c r="Y200" i="18"/>
  <c r="V200" i="18"/>
  <c r="W200" i="18" s="1"/>
  <c r="U200" i="18"/>
  <c r="S200" i="18"/>
  <c r="R200" i="18"/>
  <c r="T200" i="18" s="1"/>
  <c r="P200" i="18"/>
  <c r="O200" i="18"/>
  <c r="N200" i="18"/>
  <c r="M200" i="18"/>
  <c r="L200" i="18"/>
  <c r="N198" i="18"/>
  <c r="P196" i="18"/>
  <c r="N196" i="18"/>
  <c r="R194" i="18"/>
  <c r="N194" i="18"/>
  <c r="Y192" i="18"/>
  <c r="V192" i="18"/>
  <c r="W192" i="18" s="1"/>
  <c r="X192" i="18" s="1"/>
  <c r="Z192" i="18" s="1"/>
  <c r="U192" i="18"/>
  <c r="S192" i="18"/>
  <c r="R192" i="18"/>
  <c r="T192" i="18" s="1"/>
  <c r="P192" i="18"/>
  <c r="O192" i="18"/>
  <c r="N192" i="18"/>
  <c r="M192" i="18"/>
  <c r="L192" i="18"/>
  <c r="O190" i="18"/>
  <c r="N190" i="18"/>
  <c r="S188" i="18"/>
  <c r="N188" i="18"/>
  <c r="U186" i="18"/>
  <c r="N186" i="18"/>
  <c r="Y184" i="18"/>
  <c r="W184" i="18"/>
  <c r="V184" i="18"/>
  <c r="U184" i="18"/>
  <c r="S184" i="18"/>
  <c r="R184" i="18"/>
  <c r="P184" i="18"/>
  <c r="O184" i="18"/>
  <c r="N184" i="18"/>
  <c r="M184" i="18"/>
  <c r="L184" i="18"/>
  <c r="U182" i="18"/>
  <c r="N182" i="18"/>
  <c r="N180" i="18"/>
  <c r="L180" i="18"/>
  <c r="M179" i="18"/>
  <c r="M199" i="18" s="1"/>
  <c r="M219" i="18" s="1"/>
  <c r="O178" i="18"/>
  <c r="N178" i="18"/>
  <c r="M177" i="18"/>
  <c r="M197" i="18" s="1"/>
  <c r="M217" i="18" s="1"/>
  <c r="Y176" i="18"/>
  <c r="V176" i="18"/>
  <c r="W176" i="18" s="1"/>
  <c r="U176" i="18"/>
  <c r="S176" i="18"/>
  <c r="R176" i="18"/>
  <c r="Q176" i="18"/>
  <c r="P176" i="18"/>
  <c r="O176" i="18"/>
  <c r="N176" i="18"/>
  <c r="M176" i="18"/>
  <c r="L176" i="18"/>
  <c r="M175" i="18"/>
  <c r="M195" i="18" s="1"/>
  <c r="M215" i="18" s="1"/>
  <c r="U174" i="18"/>
  <c r="N174" i="18"/>
  <c r="M173" i="18"/>
  <c r="M193" i="18" s="1"/>
  <c r="M213" i="18" s="1"/>
  <c r="L173" i="18"/>
  <c r="R172" i="18"/>
  <c r="N172" i="18"/>
  <c r="M171" i="18"/>
  <c r="M191" i="18" s="1"/>
  <c r="M211" i="18" s="1"/>
  <c r="L171" i="18"/>
  <c r="S170" i="18"/>
  <c r="N170" i="18"/>
  <c r="M169" i="18"/>
  <c r="M189" i="18" s="1"/>
  <c r="M209" i="18" s="1"/>
  <c r="L169" i="18"/>
  <c r="Y168" i="18"/>
  <c r="W168" i="18"/>
  <c r="V168" i="18"/>
  <c r="U168" i="18"/>
  <c r="S168" i="18"/>
  <c r="R168" i="18"/>
  <c r="P168" i="18"/>
  <c r="O168" i="18"/>
  <c r="Q168" i="18" s="1"/>
  <c r="N168" i="18"/>
  <c r="M168" i="18"/>
  <c r="L168" i="18"/>
  <c r="M167" i="18"/>
  <c r="M187" i="18" s="1"/>
  <c r="M207" i="18" s="1"/>
  <c r="L167" i="18"/>
  <c r="V166" i="18"/>
  <c r="W166" i="18" s="1"/>
  <c r="S166" i="18"/>
  <c r="N166" i="18"/>
  <c r="M166" i="18"/>
  <c r="M165" i="18"/>
  <c r="M185" i="18" s="1"/>
  <c r="M205" i="18" s="1"/>
  <c r="L165" i="18"/>
  <c r="W164" i="18"/>
  <c r="V164" i="18"/>
  <c r="S164" i="18"/>
  <c r="R164" i="18"/>
  <c r="O164" i="18"/>
  <c r="N164" i="18"/>
  <c r="M163" i="18"/>
  <c r="M183" i="18" s="1"/>
  <c r="M203" i="18" s="1"/>
  <c r="M223" i="18" s="1"/>
  <c r="L163" i="18"/>
  <c r="S162" i="18"/>
  <c r="P162" i="18"/>
  <c r="O162" i="18"/>
  <c r="N162" i="18"/>
  <c r="L162" i="18"/>
  <c r="M161" i="18"/>
  <c r="M181" i="18" s="1"/>
  <c r="M201" i="18" s="1"/>
  <c r="M221" i="18" s="1"/>
  <c r="L161" i="18"/>
  <c r="Y160" i="18"/>
  <c r="V160" i="18"/>
  <c r="W160" i="18" s="1"/>
  <c r="X160" i="18" s="1"/>
  <c r="Z160" i="18" s="1"/>
  <c r="U160" i="18"/>
  <c r="S160" i="18"/>
  <c r="R160" i="18"/>
  <c r="T160" i="18" s="1"/>
  <c r="P160" i="18"/>
  <c r="O160" i="18"/>
  <c r="Q160" i="18" s="1"/>
  <c r="N160" i="18"/>
  <c r="M160" i="18"/>
  <c r="L160" i="18"/>
  <c r="M159" i="18"/>
  <c r="L159" i="18"/>
  <c r="Y158" i="18"/>
  <c r="V158" i="18"/>
  <c r="W158" i="18" s="1"/>
  <c r="U158" i="18"/>
  <c r="S158" i="18"/>
  <c r="R158" i="18"/>
  <c r="P158" i="18"/>
  <c r="O158" i="18"/>
  <c r="N158" i="18"/>
  <c r="M158" i="18"/>
  <c r="L158" i="18"/>
  <c r="F124" i="18"/>
  <c r="C229" i="18" s="1"/>
  <c r="J120" i="18"/>
  <c r="F113" i="18"/>
  <c r="C113" i="18"/>
  <c r="Y106" i="18"/>
  <c r="X106" i="18"/>
  <c r="Z106" i="18" s="1"/>
  <c r="W106" i="18"/>
  <c r="V106" i="18"/>
  <c r="U106" i="18"/>
  <c r="S106" i="18"/>
  <c r="R106" i="18"/>
  <c r="P106" i="18"/>
  <c r="O106" i="18"/>
  <c r="Q106" i="18" s="1"/>
  <c r="N106" i="18"/>
  <c r="M106" i="18"/>
  <c r="L106" i="18"/>
  <c r="Y104" i="18"/>
  <c r="V104" i="18"/>
  <c r="U104" i="18"/>
  <c r="X104" i="18" s="1"/>
  <c r="Z104" i="18" s="1"/>
  <c r="S104" i="18"/>
  <c r="R104" i="18"/>
  <c r="P104" i="18"/>
  <c r="Q104" i="18" s="1"/>
  <c r="O104" i="18"/>
  <c r="N104" i="18"/>
  <c r="M104" i="18"/>
  <c r="L104" i="18"/>
  <c r="Y102" i="18"/>
  <c r="V102" i="18"/>
  <c r="W102" i="18" s="1"/>
  <c r="U102" i="18"/>
  <c r="T102" i="18"/>
  <c r="S102" i="18"/>
  <c r="R102" i="18"/>
  <c r="P102" i="18"/>
  <c r="O102" i="18"/>
  <c r="N102" i="18"/>
  <c r="M102" i="18"/>
  <c r="L102" i="18"/>
  <c r="Y100" i="18"/>
  <c r="V100" i="18"/>
  <c r="W100" i="18" s="1"/>
  <c r="X100" i="18" s="1"/>
  <c r="Z100" i="18" s="1"/>
  <c r="U100" i="18"/>
  <c r="S100" i="18"/>
  <c r="T100" i="18" s="1"/>
  <c r="R100" i="18"/>
  <c r="P100" i="18"/>
  <c r="O100" i="18"/>
  <c r="Q100" i="18" s="1"/>
  <c r="N100" i="18"/>
  <c r="M100" i="18"/>
  <c r="L100" i="18"/>
  <c r="Y98" i="18"/>
  <c r="V98" i="18"/>
  <c r="W98" i="18" s="1"/>
  <c r="U98" i="18"/>
  <c r="S98" i="18"/>
  <c r="R98" i="18"/>
  <c r="T98" i="18" s="1"/>
  <c r="P98" i="18"/>
  <c r="O98" i="18"/>
  <c r="N98" i="18"/>
  <c r="M98" i="18"/>
  <c r="L98" i="18"/>
  <c r="Y96" i="18"/>
  <c r="V96" i="18"/>
  <c r="W96" i="18" s="1"/>
  <c r="U96" i="18"/>
  <c r="T96" i="18"/>
  <c r="S96" i="18"/>
  <c r="R96" i="18"/>
  <c r="P96" i="18"/>
  <c r="O96" i="18"/>
  <c r="N96" i="18"/>
  <c r="M96" i="18"/>
  <c r="L96" i="18"/>
  <c r="Y94" i="18"/>
  <c r="V94" i="18"/>
  <c r="W94" i="18" s="1"/>
  <c r="U94" i="18"/>
  <c r="S94" i="18"/>
  <c r="R94" i="18"/>
  <c r="T94" i="18" s="1"/>
  <c r="P94" i="18"/>
  <c r="O94" i="18"/>
  <c r="Q94" i="18" s="1"/>
  <c r="N94" i="18"/>
  <c r="M94" i="18"/>
  <c r="L94" i="18"/>
  <c r="Y92" i="18"/>
  <c r="V92" i="18"/>
  <c r="W92" i="18" s="1"/>
  <c r="U92" i="18"/>
  <c r="X92" i="18" s="1"/>
  <c r="Z92" i="18" s="1"/>
  <c r="S92" i="18"/>
  <c r="R92" i="18"/>
  <c r="T92" i="18" s="1"/>
  <c r="P92" i="18"/>
  <c r="O92" i="18"/>
  <c r="Q92" i="18" s="1"/>
  <c r="N92" i="18"/>
  <c r="M92" i="18"/>
  <c r="L92" i="18"/>
  <c r="Y90" i="18"/>
  <c r="V90" i="18"/>
  <c r="W90" i="18" s="1"/>
  <c r="U90" i="18"/>
  <c r="S90" i="18"/>
  <c r="T90" i="18" s="1"/>
  <c r="R90" i="18"/>
  <c r="P90" i="18"/>
  <c r="O90" i="18"/>
  <c r="N90" i="18"/>
  <c r="M90" i="18"/>
  <c r="L90" i="18"/>
  <c r="Y88" i="18"/>
  <c r="V88" i="18"/>
  <c r="W88" i="18" s="1"/>
  <c r="U88" i="18"/>
  <c r="S88" i="18"/>
  <c r="R88" i="18"/>
  <c r="T88" i="18" s="1"/>
  <c r="P88" i="18"/>
  <c r="O88" i="18"/>
  <c r="N88" i="18"/>
  <c r="M88" i="18"/>
  <c r="L88" i="18"/>
  <c r="Y86" i="18"/>
  <c r="V86" i="18"/>
  <c r="W86" i="18" s="1"/>
  <c r="U86" i="18"/>
  <c r="T86" i="18"/>
  <c r="S86" i="18"/>
  <c r="R86" i="18"/>
  <c r="P86" i="18"/>
  <c r="O86" i="18"/>
  <c r="N86" i="18"/>
  <c r="M86" i="18"/>
  <c r="L86" i="18"/>
  <c r="Y84" i="18"/>
  <c r="V84" i="18"/>
  <c r="W84" i="18" s="1"/>
  <c r="X84" i="18" s="1"/>
  <c r="Z84" i="18" s="1"/>
  <c r="U84" i="18"/>
  <c r="S84" i="18"/>
  <c r="T84" i="18" s="1"/>
  <c r="R84" i="18"/>
  <c r="P84" i="18"/>
  <c r="O84" i="18"/>
  <c r="N84" i="18"/>
  <c r="M84" i="18"/>
  <c r="L84" i="18"/>
  <c r="Y82" i="18"/>
  <c r="V82" i="18"/>
  <c r="W82" i="18" s="1"/>
  <c r="U82" i="18"/>
  <c r="S82" i="18"/>
  <c r="R82" i="18"/>
  <c r="T82" i="18" s="1"/>
  <c r="P82" i="18"/>
  <c r="O82" i="18"/>
  <c r="N82" i="18"/>
  <c r="M82" i="18"/>
  <c r="L82" i="18"/>
  <c r="Y80" i="18"/>
  <c r="V80" i="18"/>
  <c r="W80" i="18" s="1"/>
  <c r="U80" i="18"/>
  <c r="T80" i="18"/>
  <c r="S80" i="18"/>
  <c r="R80" i="18"/>
  <c r="P80" i="18"/>
  <c r="O80" i="18"/>
  <c r="N80" i="18"/>
  <c r="M80" i="18"/>
  <c r="L80" i="18"/>
  <c r="Y78" i="18"/>
  <c r="V78" i="18"/>
  <c r="W78" i="18" s="1"/>
  <c r="X78" i="18" s="1"/>
  <c r="Z78" i="18" s="1"/>
  <c r="U78" i="18"/>
  <c r="S78" i="18"/>
  <c r="T78" i="18" s="1"/>
  <c r="R78" i="18"/>
  <c r="P78" i="18"/>
  <c r="O78" i="18"/>
  <c r="N78" i="18"/>
  <c r="M78" i="18"/>
  <c r="L78" i="18"/>
  <c r="Y76" i="18"/>
  <c r="W76" i="18"/>
  <c r="X76" i="18" s="1"/>
  <c r="Z76" i="18" s="1"/>
  <c r="V76" i="18"/>
  <c r="U76" i="18"/>
  <c r="S76" i="18"/>
  <c r="R76" i="18"/>
  <c r="P76" i="18"/>
  <c r="O76" i="18"/>
  <c r="N76" i="18"/>
  <c r="M76" i="18"/>
  <c r="L76" i="18"/>
  <c r="Y74" i="18"/>
  <c r="X74" i="18"/>
  <c r="Z74" i="18" s="1"/>
  <c r="V74" i="18"/>
  <c r="U74" i="18"/>
  <c r="W74" i="18" s="1"/>
  <c r="S74" i="18"/>
  <c r="T74" i="18" s="1"/>
  <c r="R74" i="18"/>
  <c r="P74" i="18"/>
  <c r="O74" i="18"/>
  <c r="Q74" i="18" s="1"/>
  <c r="N74" i="18"/>
  <c r="M74" i="18"/>
  <c r="L74" i="18"/>
  <c r="Y72" i="18"/>
  <c r="V72" i="18"/>
  <c r="X72" i="18" s="1"/>
  <c r="Z72" i="18" s="1"/>
  <c r="U72" i="18"/>
  <c r="S72" i="18"/>
  <c r="R72" i="18"/>
  <c r="T72" i="18" s="1"/>
  <c r="P72" i="18"/>
  <c r="O72" i="18"/>
  <c r="N72" i="18"/>
  <c r="M72" i="18"/>
  <c r="L72" i="18"/>
  <c r="Y70" i="18"/>
  <c r="V70" i="18"/>
  <c r="W70" i="18" s="1"/>
  <c r="U70" i="18"/>
  <c r="X70" i="18" s="1"/>
  <c r="Z70" i="18" s="1"/>
  <c r="S70" i="18"/>
  <c r="R70" i="18"/>
  <c r="P70" i="18"/>
  <c r="O70" i="18"/>
  <c r="Q70" i="18" s="1"/>
  <c r="N70" i="18"/>
  <c r="M70" i="18"/>
  <c r="L70" i="18"/>
  <c r="Y68" i="18"/>
  <c r="V68" i="18"/>
  <c r="W68" i="18" s="1"/>
  <c r="X68" i="18" s="1"/>
  <c r="Z68" i="18" s="1"/>
  <c r="U68" i="18"/>
  <c r="S68" i="18"/>
  <c r="T68" i="18" s="1"/>
  <c r="R68" i="18"/>
  <c r="P68" i="18"/>
  <c r="O68" i="18"/>
  <c r="N68" i="18"/>
  <c r="M68" i="18"/>
  <c r="L68" i="18"/>
  <c r="Y66" i="18"/>
  <c r="W66" i="18"/>
  <c r="X66" i="18" s="1"/>
  <c r="Z66" i="18" s="1"/>
  <c r="V66" i="18"/>
  <c r="U66" i="18"/>
  <c r="S66" i="18"/>
  <c r="R66" i="18"/>
  <c r="P66" i="18"/>
  <c r="O66" i="18"/>
  <c r="N66" i="18"/>
  <c r="M66" i="18"/>
  <c r="L66" i="18"/>
  <c r="Y64" i="18"/>
  <c r="V64" i="18"/>
  <c r="W64" i="18" s="1"/>
  <c r="U64" i="18"/>
  <c r="X64" i="18" s="1"/>
  <c r="Z64" i="18" s="1"/>
  <c r="S64" i="18"/>
  <c r="R64" i="18"/>
  <c r="P64" i="18"/>
  <c r="Q64" i="18" s="1"/>
  <c r="O64" i="18"/>
  <c r="N64" i="18"/>
  <c r="M64" i="18"/>
  <c r="L64" i="18"/>
  <c r="Y62" i="18"/>
  <c r="V62" i="18"/>
  <c r="W62" i="18" s="1"/>
  <c r="X62" i="18" s="1"/>
  <c r="Z62" i="18" s="1"/>
  <c r="U62" i="18"/>
  <c r="S62" i="18"/>
  <c r="T62" i="18" s="1"/>
  <c r="R62" i="18"/>
  <c r="P62" i="18"/>
  <c r="O62" i="18"/>
  <c r="Q62" i="18" s="1"/>
  <c r="N62" i="18"/>
  <c r="M62" i="18"/>
  <c r="L62" i="18"/>
  <c r="M61" i="18"/>
  <c r="M81" i="18" s="1"/>
  <c r="M101" i="18" s="1"/>
  <c r="Y60" i="18"/>
  <c r="V60" i="18"/>
  <c r="W60" i="18" s="1"/>
  <c r="U60" i="18"/>
  <c r="S60" i="18"/>
  <c r="R60" i="18"/>
  <c r="P60" i="18"/>
  <c r="O60" i="18"/>
  <c r="Q60" i="18" s="1"/>
  <c r="N60" i="18"/>
  <c r="M60" i="18"/>
  <c r="L60" i="18"/>
  <c r="M59" i="18"/>
  <c r="M79" i="18" s="1"/>
  <c r="M99" i="18" s="1"/>
  <c r="Y58" i="18"/>
  <c r="V58" i="18"/>
  <c r="W58" i="18" s="1"/>
  <c r="U58" i="18"/>
  <c r="S58" i="18"/>
  <c r="R58" i="18"/>
  <c r="T58" i="18" s="1"/>
  <c r="P58" i="18"/>
  <c r="O58" i="18"/>
  <c r="Q58" i="18" s="1"/>
  <c r="N58" i="18"/>
  <c r="M58" i="18"/>
  <c r="L58" i="18"/>
  <c r="M57" i="18"/>
  <c r="M77" i="18" s="1"/>
  <c r="M97" i="18" s="1"/>
  <c r="L57" i="18"/>
  <c r="Y56" i="18"/>
  <c r="V56" i="18"/>
  <c r="W56" i="18" s="1"/>
  <c r="U56" i="18"/>
  <c r="X56" i="18" s="1"/>
  <c r="Z56" i="18" s="1"/>
  <c r="S56" i="18"/>
  <c r="R56" i="18"/>
  <c r="P56" i="18"/>
  <c r="O56" i="18"/>
  <c r="Q56" i="18" s="1"/>
  <c r="N56" i="18"/>
  <c r="M56" i="18"/>
  <c r="L56" i="18"/>
  <c r="M55" i="18"/>
  <c r="M75" i="18" s="1"/>
  <c r="M95" i="18" s="1"/>
  <c r="L55" i="18"/>
  <c r="Y54" i="18"/>
  <c r="V54" i="18"/>
  <c r="W54" i="18" s="1"/>
  <c r="U54" i="18"/>
  <c r="X54" i="18" s="1"/>
  <c r="Z54" i="18" s="1"/>
  <c r="S54" i="18"/>
  <c r="R54" i="18"/>
  <c r="P54" i="18"/>
  <c r="O54" i="18"/>
  <c r="Q54" i="18" s="1"/>
  <c r="N54" i="18"/>
  <c r="M54" i="18"/>
  <c r="L54" i="18"/>
  <c r="M53" i="18"/>
  <c r="M73" i="18" s="1"/>
  <c r="M93" i="18" s="1"/>
  <c r="L53" i="18"/>
  <c r="Y52" i="18"/>
  <c r="V52" i="18"/>
  <c r="W52" i="18" s="1"/>
  <c r="U52" i="18"/>
  <c r="X52" i="18" s="1"/>
  <c r="Z52" i="18" s="1"/>
  <c r="S52" i="18"/>
  <c r="R52" i="18"/>
  <c r="T52" i="18" s="1"/>
  <c r="P52" i="18"/>
  <c r="O52" i="18"/>
  <c r="Q52" i="18" s="1"/>
  <c r="N52" i="18"/>
  <c r="M52" i="18"/>
  <c r="L52" i="18"/>
  <c r="M51" i="18"/>
  <c r="M71" i="18" s="1"/>
  <c r="M91" i="18" s="1"/>
  <c r="L51" i="18"/>
  <c r="Y50" i="18"/>
  <c r="V50" i="18"/>
  <c r="W50" i="18" s="1"/>
  <c r="X50" i="18" s="1"/>
  <c r="Z50" i="18" s="1"/>
  <c r="U50" i="18"/>
  <c r="S50" i="18"/>
  <c r="R50" i="18"/>
  <c r="P50" i="18"/>
  <c r="O50" i="18"/>
  <c r="N50" i="18"/>
  <c r="M50" i="18"/>
  <c r="L50" i="18"/>
  <c r="M49" i="18"/>
  <c r="M69" i="18" s="1"/>
  <c r="M89" i="18" s="1"/>
  <c r="L49" i="18"/>
  <c r="Y48" i="18"/>
  <c r="V48" i="18"/>
  <c r="W48" i="18" s="1"/>
  <c r="X48" i="18" s="1"/>
  <c r="Z48" i="18" s="1"/>
  <c r="U48" i="18"/>
  <c r="S48" i="18"/>
  <c r="R48" i="18"/>
  <c r="T48" i="18" s="1"/>
  <c r="P48" i="18"/>
  <c r="Q48" i="18" s="1"/>
  <c r="O48" i="18"/>
  <c r="N48" i="18"/>
  <c r="M48" i="18"/>
  <c r="L48" i="18"/>
  <c r="M47" i="18"/>
  <c r="M67" i="18" s="1"/>
  <c r="M87" i="18" s="1"/>
  <c r="M107" i="18" s="1"/>
  <c r="L47" i="18"/>
  <c r="Y46" i="18"/>
  <c r="V46" i="18"/>
  <c r="W46" i="18" s="1"/>
  <c r="X46" i="18" s="1"/>
  <c r="Z46" i="18" s="1"/>
  <c r="U46" i="18"/>
  <c r="S46" i="18"/>
  <c r="T46" i="18" s="1"/>
  <c r="R46" i="18"/>
  <c r="P46" i="18"/>
  <c r="O46" i="18"/>
  <c r="N46" i="18"/>
  <c r="M46" i="18"/>
  <c r="L46" i="18"/>
  <c r="M45" i="18"/>
  <c r="M65" i="18" s="1"/>
  <c r="M85" i="18" s="1"/>
  <c r="M105" i="18" s="1"/>
  <c r="L45" i="18"/>
  <c r="Y44" i="18"/>
  <c r="V44" i="18"/>
  <c r="W44" i="18" s="1"/>
  <c r="U44" i="18"/>
  <c r="X44" i="18" s="1"/>
  <c r="Z44" i="18" s="1"/>
  <c r="S44" i="18"/>
  <c r="R44" i="18"/>
  <c r="T44" i="18" s="1"/>
  <c r="P44" i="18"/>
  <c r="Q44" i="18" s="1"/>
  <c r="O44" i="18"/>
  <c r="N44" i="18"/>
  <c r="M44" i="18"/>
  <c r="L44" i="18"/>
  <c r="M43" i="18"/>
  <c r="M63" i="18" s="1"/>
  <c r="M83" i="18" s="1"/>
  <c r="M103" i="18" s="1"/>
  <c r="L43" i="18"/>
  <c r="Y42" i="18"/>
  <c r="V42" i="18"/>
  <c r="W42" i="18" s="1"/>
  <c r="U42" i="18"/>
  <c r="S42" i="18"/>
  <c r="R42" i="18"/>
  <c r="T42" i="18" s="1"/>
  <c r="P42" i="18"/>
  <c r="O42" i="18"/>
  <c r="Q42" i="18" s="1"/>
  <c r="N42" i="18"/>
  <c r="M42" i="18"/>
  <c r="L42" i="18"/>
  <c r="J4" i="18"/>
  <c r="L71" i="22" l="1"/>
  <c r="L89" i="22" s="1"/>
  <c r="L77" i="22"/>
  <c r="L81" i="22"/>
  <c r="L99" i="22" s="1"/>
  <c r="T289" i="22"/>
  <c r="T297" i="22"/>
  <c r="T325" i="22"/>
  <c r="T337" i="22"/>
  <c r="L304" i="22"/>
  <c r="X313" i="22"/>
  <c r="Z313" i="22" s="1"/>
  <c r="Q313" i="22"/>
  <c r="T331" i="22"/>
  <c r="X337" i="22"/>
  <c r="Z337" i="22" s="1"/>
  <c r="Q315" i="22"/>
  <c r="Q329" i="22"/>
  <c r="X333" i="22"/>
  <c r="Z333" i="22" s="1"/>
  <c r="E242" i="22"/>
  <c r="W305" i="22"/>
  <c r="X297" i="22"/>
  <c r="Z297" i="22" s="1"/>
  <c r="X327" i="22"/>
  <c r="Z327" i="22" s="1"/>
  <c r="L294" i="22"/>
  <c r="Q293" i="22"/>
  <c r="L310" i="22"/>
  <c r="X295" i="22"/>
  <c r="Z295" i="22" s="1"/>
  <c r="Q295" i="22"/>
  <c r="X309" i="22"/>
  <c r="Z309" i="22" s="1"/>
  <c r="Q309" i="22"/>
  <c r="Q299" i="22"/>
  <c r="Q317" i="22"/>
  <c r="X319" i="22"/>
  <c r="Z319" i="22" s="1"/>
  <c r="X315" i="22"/>
  <c r="Z315" i="22" s="1"/>
  <c r="T291" i="22"/>
  <c r="Q287" i="22"/>
  <c r="Q283" i="22"/>
  <c r="L300" i="22"/>
  <c r="L322" i="22" s="1"/>
  <c r="X275" i="22"/>
  <c r="Z275" i="22" s="1"/>
  <c r="T335" i="22"/>
  <c r="W303" i="22"/>
  <c r="X303" i="22"/>
  <c r="Z303" i="22" s="1"/>
  <c r="T323" i="22"/>
  <c r="T307" i="22"/>
  <c r="L306" i="22"/>
  <c r="L302" i="22"/>
  <c r="L320" i="22" s="1"/>
  <c r="L338" i="22" s="1"/>
  <c r="W337" i="22"/>
  <c r="X277" i="22"/>
  <c r="Z277" i="22" s="1"/>
  <c r="L316" i="22"/>
  <c r="L334" i="22" s="1"/>
  <c r="L308" i="22"/>
  <c r="L326" i="22" s="1"/>
  <c r="Q291" i="22"/>
  <c r="L312" i="22"/>
  <c r="T295" i="22"/>
  <c r="X301" i="22"/>
  <c r="Z301" i="22" s="1"/>
  <c r="T309" i="22"/>
  <c r="Q311" i="22"/>
  <c r="Q333" i="22"/>
  <c r="L296" i="22"/>
  <c r="L314" i="22" s="1"/>
  <c r="L332" i="22" s="1"/>
  <c r="T319" i="22"/>
  <c r="Q327" i="22"/>
  <c r="Q285" i="22"/>
  <c r="X279" i="22"/>
  <c r="Z279" i="22" s="1"/>
  <c r="W335" i="22"/>
  <c r="X335" i="22"/>
  <c r="Z335" i="22" s="1"/>
  <c r="Q335" i="22"/>
  <c r="X273" i="22"/>
  <c r="Z273" i="22" s="1"/>
  <c r="Q273" i="22"/>
  <c r="L95" i="22"/>
  <c r="L85" i="22"/>
  <c r="L83" i="22"/>
  <c r="L101" i="22" s="1"/>
  <c r="L75" i="22"/>
  <c r="L93" i="22" s="1"/>
  <c r="W222" i="22"/>
  <c r="L175" i="22"/>
  <c r="X194" i="22"/>
  <c r="Z194" i="22" s="1"/>
  <c r="Q186" i="22"/>
  <c r="X192" i="22"/>
  <c r="Z192" i="22" s="1"/>
  <c r="Q194" i="22"/>
  <c r="T196" i="22"/>
  <c r="X206" i="22"/>
  <c r="Z206" i="22" s="1"/>
  <c r="E127" i="22"/>
  <c r="X182" i="22"/>
  <c r="Z182" i="22" s="1"/>
  <c r="L181" i="22"/>
  <c r="X176" i="22"/>
  <c r="Z176" i="22" s="1"/>
  <c r="L191" i="22"/>
  <c r="T212" i="22"/>
  <c r="L187" i="22"/>
  <c r="L205" i="22" s="1"/>
  <c r="Q212" i="22"/>
  <c r="L197" i="22"/>
  <c r="X188" i="22"/>
  <c r="Z188" i="22" s="1"/>
  <c r="W188" i="22"/>
  <c r="L203" i="22"/>
  <c r="L221" i="22" s="1"/>
  <c r="T178" i="22"/>
  <c r="L199" i="22"/>
  <c r="L217" i="22" s="1"/>
  <c r="T184" i="22"/>
  <c r="X210" i="22"/>
  <c r="Z210" i="22" s="1"/>
  <c r="T218" i="22"/>
  <c r="T220" i="22"/>
  <c r="Q216" i="22"/>
  <c r="L185" i="22"/>
  <c r="T210" i="22"/>
  <c r="L201" i="22"/>
  <c r="L219" i="22" s="1"/>
  <c r="X186" i="22"/>
  <c r="Z186" i="22" s="1"/>
  <c r="T192" i="22"/>
  <c r="T194" i="22"/>
  <c r="Q196" i="22"/>
  <c r="Q202" i="22"/>
  <c r="T204" i="22"/>
  <c r="T208" i="22"/>
  <c r="X212" i="22"/>
  <c r="Z212" i="22" s="1"/>
  <c r="X216" i="22"/>
  <c r="Z216" i="22" s="1"/>
  <c r="X222" i="22"/>
  <c r="Z222" i="22" s="1"/>
  <c r="L193" i="22"/>
  <c r="L211" i="22" s="1"/>
  <c r="X220" i="22"/>
  <c r="Z220" i="22" s="1"/>
  <c r="W220" i="22"/>
  <c r="L189" i="22"/>
  <c r="L207" i="22" s="1"/>
  <c r="L195" i="22"/>
  <c r="L213" i="22" s="1"/>
  <c r="Q178" i="22"/>
  <c r="Q180" i="22"/>
  <c r="X184" i="22"/>
  <c r="Z184" i="22" s="1"/>
  <c r="X218" i="22"/>
  <c r="Z218" i="22" s="1"/>
  <c r="Q220" i="22"/>
  <c r="Q158" i="22"/>
  <c r="E127" i="21"/>
  <c r="E11" i="21"/>
  <c r="M83" i="21"/>
  <c r="M103" i="21" s="1"/>
  <c r="E242" i="21"/>
  <c r="M314" i="21"/>
  <c r="M334" i="21" s="1"/>
  <c r="L175" i="21"/>
  <c r="E11" i="20"/>
  <c r="M314" i="20"/>
  <c r="M334" i="20" s="1"/>
  <c r="L175" i="20"/>
  <c r="L67" i="19"/>
  <c r="L65" i="19"/>
  <c r="L83" i="19" s="1"/>
  <c r="X48" i="19"/>
  <c r="Z48" i="19" s="1"/>
  <c r="Q50" i="19"/>
  <c r="X52" i="19"/>
  <c r="Z52" i="19" s="1"/>
  <c r="T90" i="19"/>
  <c r="X98" i="19"/>
  <c r="Z98" i="19" s="1"/>
  <c r="Q100" i="19"/>
  <c r="X50" i="19"/>
  <c r="Z50" i="19" s="1"/>
  <c r="T70" i="19"/>
  <c r="X84" i="19"/>
  <c r="Z84" i="19" s="1"/>
  <c r="X88" i="19"/>
  <c r="Z88" i="19" s="1"/>
  <c r="X90" i="19"/>
  <c r="Z90" i="19" s="1"/>
  <c r="Q92" i="19"/>
  <c r="X100" i="19"/>
  <c r="Z100" i="19" s="1"/>
  <c r="T102" i="19"/>
  <c r="Q104" i="19"/>
  <c r="X104" i="19"/>
  <c r="Z104" i="19" s="1"/>
  <c r="X106" i="19"/>
  <c r="Z106" i="19" s="1"/>
  <c r="Q46" i="19"/>
  <c r="X78" i="19"/>
  <c r="Z78" i="19" s="1"/>
  <c r="X82" i="19"/>
  <c r="Z82" i="19" s="1"/>
  <c r="Q42" i="19"/>
  <c r="X42" i="19"/>
  <c r="Z42" i="19" s="1"/>
  <c r="T52" i="19"/>
  <c r="T60" i="19"/>
  <c r="Q64" i="19"/>
  <c r="X66" i="19"/>
  <c r="Z66" i="19" s="1"/>
  <c r="T68" i="19"/>
  <c r="Q70" i="19"/>
  <c r="X72" i="19"/>
  <c r="Z72" i="19" s="1"/>
  <c r="W74" i="19"/>
  <c r="T76" i="19"/>
  <c r="T82" i="19"/>
  <c r="T92" i="19"/>
  <c r="Q94" i="19"/>
  <c r="X94" i="19"/>
  <c r="Z94" i="19" s="1"/>
  <c r="X96" i="19"/>
  <c r="Z96" i="19" s="1"/>
  <c r="Q273" i="19"/>
  <c r="X275" i="19"/>
  <c r="Z275" i="19" s="1"/>
  <c r="X307" i="19"/>
  <c r="Z307" i="19" s="1"/>
  <c r="T315" i="19"/>
  <c r="T331" i="19"/>
  <c r="T273" i="19"/>
  <c r="X273" i="19"/>
  <c r="Z273" i="19" s="1"/>
  <c r="Y337" i="19"/>
  <c r="U337" i="19"/>
  <c r="M337" i="19"/>
  <c r="S337" i="19"/>
  <c r="O337" i="19"/>
  <c r="P335" i="19"/>
  <c r="L335" i="19"/>
  <c r="S335" i="19"/>
  <c r="O335" i="19"/>
  <c r="V335" i="19"/>
  <c r="R335" i="19"/>
  <c r="Y335" i="19"/>
  <c r="M335" i="19"/>
  <c r="U335" i="19"/>
  <c r="V333" i="19"/>
  <c r="W333" i="19" s="1"/>
  <c r="R333" i="19"/>
  <c r="T333" i="19" s="1"/>
  <c r="Y333" i="19"/>
  <c r="U333" i="19"/>
  <c r="M333" i="19"/>
  <c r="P333" i="19"/>
  <c r="L333" i="19"/>
  <c r="S333" i="19"/>
  <c r="P329" i="19"/>
  <c r="L329" i="19"/>
  <c r="S329" i="19"/>
  <c r="O329" i="19"/>
  <c r="V329" i="19"/>
  <c r="W329" i="19" s="1"/>
  <c r="R329" i="19"/>
  <c r="Y329" i="19"/>
  <c r="M329" i="19"/>
  <c r="U329" i="19"/>
  <c r="V327" i="19"/>
  <c r="W327" i="19" s="1"/>
  <c r="R327" i="19"/>
  <c r="Y327" i="19"/>
  <c r="U327" i="19"/>
  <c r="M327" i="19"/>
  <c r="P327" i="19"/>
  <c r="L327" i="19"/>
  <c r="O327" i="19"/>
  <c r="P325" i="19"/>
  <c r="L325" i="19"/>
  <c r="S325" i="19"/>
  <c r="O325" i="19"/>
  <c r="Q325" i="19" s="1"/>
  <c r="V325" i="19"/>
  <c r="W325" i="19" s="1"/>
  <c r="X325" i="19" s="1"/>
  <c r="Z325" i="19" s="1"/>
  <c r="R325" i="19"/>
  <c r="Y325" i="19"/>
  <c r="M325" i="19"/>
  <c r="V321" i="19"/>
  <c r="W321" i="19" s="1"/>
  <c r="R321" i="19"/>
  <c r="Y321" i="19"/>
  <c r="U321" i="19"/>
  <c r="M321" i="19"/>
  <c r="P321" i="19"/>
  <c r="L321" i="19"/>
  <c r="S321" i="19"/>
  <c r="O321" i="19"/>
  <c r="Q321" i="19" s="1"/>
  <c r="P319" i="19"/>
  <c r="L319" i="19"/>
  <c r="S319" i="19"/>
  <c r="O319" i="19"/>
  <c r="Q319" i="19" s="1"/>
  <c r="V319" i="19"/>
  <c r="W319" i="19" s="1"/>
  <c r="R319" i="19"/>
  <c r="U319" i="19"/>
  <c r="X319" i="19" s="1"/>
  <c r="Z319" i="19" s="1"/>
  <c r="V317" i="19"/>
  <c r="W317" i="19" s="1"/>
  <c r="R317" i="19"/>
  <c r="Y317" i="19"/>
  <c r="U317" i="19"/>
  <c r="M317" i="19"/>
  <c r="P317" i="19"/>
  <c r="L317" i="19"/>
  <c r="S317" i="19"/>
  <c r="T317" i="19" s="1"/>
  <c r="O317" i="19"/>
  <c r="Q317" i="19" s="1"/>
  <c r="P313" i="19"/>
  <c r="L313" i="19"/>
  <c r="S313" i="19"/>
  <c r="O313" i="19"/>
  <c r="Q313" i="19" s="1"/>
  <c r="V313" i="19"/>
  <c r="W313" i="19" s="1"/>
  <c r="R313" i="19"/>
  <c r="U313" i="19"/>
  <c r="X313" i="19" s="1"/>
  <c r="Z313" i="19" s="1"/>
  <c r="S311" i="19"/>
  <c r="O311" i="19"/>
  <c r="V311" i="19"/>
  <c r="W311" i="19" s="1"/>
  <c r="R311" i="19"/>
  <c r="Y311" i="19"/>
  <c r="U311" i="19"/>
  <c r="M311" i="19"/>
  <c r="L311" i="19"/>
  <c r="P311" i="19"/>
  <c r="Y309" i="19"/>
  <c r="U309" i="19"/>
  <c r="M309" i="19"/>
  <c r="P309" i="19"/>
  <c r="L309" i="19"/>
  <c r="S309" i="19"/>
  <c r="T309" i="19" s="1"/>
  <c r="O309" i="19"/>
  <c r="V309" i="19"/>
  <c r="W309" i="19" s="1"/>
  <c r="R309" i="19"/>
  <c r="S305" i="19"/>
  <c r="O305" i="19"/>
  <c r="V305" i="19"/>
  <c r="R305" i="19"/>
  <c r="Y305" i="19"/>
  <c r="U305" i="19"/>
  <c r="M305" i="19"/>
  <c r="L305" i="19"/>
  <c r="P305" i="19"/>
  <c r="V303" i="19"/>
  <c r="R303" i="19"/>
  <c r="T303" i="19" s="1"/>
  <c r="Y303" i="19"/>
  <c r="U303" i="19"/>
  <c r="M303" i="19"/>
  <c r="P303" i="19"/>
  <c r="L303" i="19"/>
  <c r="O303" i="19"/>
  <c r="P301" i="19"/>
  <c r="L301" i="19"/>
  <c r="S301" i="19"/>
  <c r="T301" i="19" s="1"/>
  <c r="O301" i="19"/>
  <c r="V301" i="19"/>
  <c r="W301" i="19" s="1"/>
  <c r="X301" i="19" s="1"/>
  <c r="Z301" i="19" s="1"/>
  <c r="R301" i="19"/>
  <c r="Q301" i="19"/>
  <c r="Y301" i="19"/>
  <c r="M301" i="19"/>
  <c r="V297" i="19"/>
  <c r="W297" i="19" s="1"/>
  <c r="R297" i="19"/>
  <c r="Y297" i="19"/>
  <c r="U297" i="19"/>
  <c r="M297" i="19"/>
  <c r="P297" i="19"/>
  <c r="L297" i="19"/>
  <c r="S297" i="19"/>
  <c r="O297" i="19"/>
  <c r="Y295" i="19"/>
  <c r="U295" i="19"/>
  <c r="M295" i="19"/>
  <c r="P295" i="19"/>
  <c r="L295" i="19"/>
  <c r="S295" i="19"/>
  <c r="O295" i="19"/>
  <c r="V295" i="19"/>
  <c r="W295" i="19" s="1"/>
  <c r="R295" i="19"/>
  <c r="T295" i="19" s="1"/>
  <c r="S293" i="19"/>
  <c r="O293" i="19"/>
  <c r="Q293" i="19" s="1"/>
  <c r="V293" i="19"/>
  <c r="W293" i="19" s="1"/>
  <c r="R293" i="19"/>
  <c r="T293" i="19" s="1"/>
  <c r="Y293" i="19"/>
  <c r="U293" i="19"/>
  <c r="M293" i="19"/>
  <c r="P293" i="19"/>
  <c r="S289" i="19"/>
  <c r="O289" i="19"/>
  <c r="V289" i="19"/>
  <c r="W289" i="19" s="1"/>
  <c r="R289" i="19"/>
  <c r="Y289" i="19"/>
  <c r="U289" i="19"/>
  <c r="M289" i="19"/>
  <c r="P289" i="19"/>
  <c r="L289" i="19"/>
  <c r="S287" i="19"/>
  <c r="O287" i="19"/>
  <c r="V287" i="19"/>
  <c r="W287" i="19" s="1"/>
  <c r="R287" i="19"/>
  <c r="Y287" i="19"/>
  <c r="U287" i="19"/>
  <c r="M287" i="19"/>
  <c r="L287" i="19"/>
  <c r="S285" i="19"/>
  <c r="T285" i="19" s="1"/>
  <c r="O285" i="19"/>
  <c r="V285" i="19"/>
  <c r="W285" i="19" s="1"/>
  <c r="R285" i="19"/>
  <c r="Y285" i="19"/>
  <c r="U285" i="19"/>
  <c r="M285" i="19"/>
  <c r="L285" i="19"/>
  <c r="P285" i="19"/>
  <c r="Q285" i="19" s="1"/>
  <c r="Y281" i="19"/>
  <c r="U281" i="19"/>
  <c r="M281" i="19"/>
  <c r="P281" i="19"/>
  <c r="L281" i="19"/>
  <c r="S281" i="19"/>
  <c r="O281" i="19"/>
  <c r="V281" i="19"/>
  <c r="W281" i="19" s="1"/>
  <c r="R281" i="19"/>
  <c r="Y279" i="19"/>
  <c r="U279" i="19"/>
  <c r="P279" i="19"/>
  <c r="S279" i="19"/>
  <c r="L279" i="19"/>
  <c r="O279" i="19"/>
  <c r="V279" i="19"/>
  <c r="W279" i="19" s="1"/>
  <c r="P277" i="19"/>
  <c r="L277" i="19"/>
  <c r="L294" i="19" s="1"/>
  <c r="W277" i="19"/>
  <c r="S277" i="19"/>
  <c r="O277" i="19"/>
  <c r="Q277" i="19" s="1"/>
  <c r="Y277" i="19"/>
  <c r="P287" i="19"/>
  <c r="M313" i="19"/>
  <c r="Y319" i="19"/>
  <c r="O333" i="19"/>
  <c r="Q333" i="19" s="1"/>
  <c r="R277" i="19"/>
  <c r="R279" i="19"/>
  <c r="U301" i="19"/>
  <c r="S327" i="19"/>
  <c r="M277" i="19"/>
  <c r="U277" i="19"/>
  <c r="X277" i="19" s="1"/>
  <c r="Z277" i="19" s="1"/>
  <c r="L293" i="19"/>
  <c r="Y313" i="19"/>
  <c r="M319" i="19"/>
  <c r="V337" i="19"/>
  <c r="X337" i="19" s="1"/>
  <c r="Z337" i="19" s="1"/>
  <c r="X331" i="19"/>
  <c r="Z331" i="19" s="1"/>
  <c r="L337" i="19"/>
  <c r="P337" i="19"/>
  <c r="R337" i="19"/>
  <c r="T337" i="19" s="1"/>
  <c r="X60" i="19"/>
  <c r="Z60" i="19" s="1"/>
  <c r="X68" i="19"/>
  <c r="Z68" i="19" s="1"/>
  <c r="X92" i="19"/>
  <c r="Z92" i="19" s="1"/>
  <c r="X54" i="19"/>
  <c r="Z54" i="19" s="1"/>
  <c r="X56" i="19"/>
  <c r="Z56" i="19" s="1"/>
  <c r="X58" i="19"/>
  <c r="Z58" i="19" s="1"/>
  <c r="X80" i="19"/>
  <c r="Z80" i="19" s="1"/>
  <c r="L69" i="19"/>
  <c r="L87" i="19" s="1"/>
  <c r="L59" i="19"/>
  <c r="L71" i="19"/>
  <c r="L89" i="19" s="1"/>
  <c r="L61" i="19"/>
  <c r="L77" i="19" s="1"/>
  <c r="L75" i="19"/>
  <c r="L93" i="19" s="1"/>
  <c r="W72" i="19"/>
  <c r="W106" i="19"/>
  <c r="L63" i="19"/>
  <c r="L81" i="19" s="1"/>
  <c r="X200" i="19"/>
  <c r="Z200" i="19" s="1"/>
  <c r="X192" i="19"/>
  <c r="Z192" i="19" s="1"/>
  <c r="L179" i="19"/>
  <c r="Q160" i="19"/>
  <c r="X160" i="19"/>
  <c r="Z160" i="19" s="1"/>
  <c r="Q162" i="19"/>
  <c r="X162" i="19"/>
  <c r="Z162" i="19" s="1"/>
  <c r="Q182" i="19"/>
  <c r="X202" i="19"/>
  <c r="Z202" i="19" s="1"/>
  <c r="T162" i="19"/>
  <c r="X170" i="19"/>
  <c r="Z170" i="19" s="1"/>
  <c r="T182" i="19"/>
  <c r="Q184" i="19"/>
  <c r="T186" i="19"/>
  <c r="T190" i="19"/>
  <c r="W190" i="19"/>
  <c r="X210" i="19"/>
  <c r="Z210" i="19" s="1"/>
  <c r="X216" i="19"/>
  <c r="Z216" i="19" s="1"/>
  <c r="W220" i="19"/>
  <c r="X168" i="19"/>
  <c r="Z168" i="19" s="1"/>
  <c r="X180" i="19"/>
  <c r="Z180" i="19" s="1"/>
  <c r="X182" i="19"/>
  <c r="Z182" i="19" s="1"/>
  <c r="X198" i="19"/>
  <c r="Z198" i="19" s="1"/>
  <c r="T164" i="19"/>
  <c r="L185" i="19"/>
  <c r="T172" i="19"/>
  <c r="T176" i="19"/>
  <c r="X186" i="19"/>
  <c r="Z186" i="19" s="1"/>
  <c r="Q194" i="19"/>
  <c r="X194" i="19"/>
  <c r="Z194" i="19" s="1"/>
  <c r="T204" i="19"/>
  <c r="Q206" i="19"/>
  <c r="X206" i="19"/>
  <c r="Z206" i="19" s="1"/>
  <c r="X218" i="19"/>
  <c r="Z218" i="19" s="1"/>
  <c r="X208" i="19"/>
  <c r="Z208" i="19" s="1"/>
  <c r="X214" i="19"/>
  <c r="Z214" i="19" s="1"/>
  <c r="L181" i="19"/>
  <c r="L199" i="19" s="1"/>
  <c r="X220" i="19"/>
  <c r="Z220" i="19" s="1"/>
  <c r="M222" i="19"/>
  <c r="E127" i="19" s="1"/>
  <c r="U222" i="19"/>
  <c r="Y222" i="19"/>
  <c r="L183" i="19"/>
  <c r="R222" i="19"/>
  <c r="T222" i="19" s="1"/>
  <c r="V222" i="19"/>
  <c r="L203" i="19"/>
  <c r="L221" i="19" s="1"/>
  <c r="L177" i="19"/>
  <c r="L195" i="19"/>
  <c r="L222" i="19"/>
  <c r="P222" i="19"/>
  <c r="Q222" i="19" s="1"/>
  <c r="Q158" i="19"/>
  <c r="X158" i="19"/>
  <c r="Z158" i="19" s="1"/>
  <c r="M83" i="19"/>
  <c r="M103" i="19" s="1"/>
  <c r="M314" i="19"/>
  <c r="M334" i="19" s="1"/>
  <c r="L175" i="19"/>
  <c r="L193" i="19" s="1"/>
  <c r="T66" i="18"/>
  <c r="Q80" i="18"/>
  <c r="Q86" i="18"/>
  <c r="Q96" i="18"/>
  <c r="L65" i="18"/>
  <c r="Q46" i="18"/>
  <c r="T50" i="18"/>
  <c r="T54" i="18"/>
  <c r="X60" i="18"/>
  <c r="Z60" i="18" s="1"/>
  <c r="T64" i="18"/>
  <c r="Q66" i="18"/>
  <c r="Q68" i="18"/>
  <c r="Q76" i="18"/>
  <c r="Q78" i="18"/>
  <c r="X80" i="18"/>
  <c r="Z80" i="18" s="1"/>
  <c r="Q84" i="18"/>
  <c r="X86" i="18"/>
  <c r="Z86" i="18" s="1"/>
  <c r="Q90" i="18"/>
  <c r="X96" i="18"/>
  <c r="Z96" i="18" s="1"/>
  <c r="X102" i="18"/>
  <c r="Z102" i="18" s="1"/>
  <c r="T104" i="18"/>
  <c r="T76" i="18"/>
  <c r="Q102" i="18"/>
  <c r="T106" i="18"/>
  <c r="L63" i="18"/>
  <c r="Q50" i="18"/>
  <c r="T56" i="18"/>
  <c r="T60" i="18"/>
  <c r="T70" i="18"/>
  <c r="Q72" i="18"/>
  <c r="Q82" i="18"/>
  <c r="X82" i="18"/>
  <c r="Z82" i="18" s="1"/>
  <c r="Q88" i="18"/>
  <c r="X88" i="18"/>
  <c r="Z88" i="18" s="1"/>
  <c r="X90" i="18"/>
  <c r="Z90" i="18" s="1"/>
  <c r="Q98" i="18"/>
  <c r="X98" i="18"/>
  <c r="Z98" i="18" s="1"/>
  <c r="T291" i="18"/>
  <c r="T299" i="18"/>
  <c r="Q307" i="18"/>
  <c r="X315" i="18"/>
  <c r="Z315" i="18" s="1"/>
  <c r="Q323" i="18"/>
  <c r="X299" i="18"/>
  <c r="Z299" i="18" s="1"/>
  <c r="X307" i="18"/>
  <c r="Z307" i="18" s="1"/>
  <c r="R317" i="18"/>
  <c r="M327" i="18"/>
  <c r="Q331" i="18"/>
  <c r="S319" i="18"/>
  <c r="Q275" i="18"/>
  <c r="X283" i="18"/>
  <c r="Z283" i="18" s="1"/>
  <c r="Q291" i="18"/>
  <c r="Q315" i="18"/>
  <c r="T323" i="18"/>
  <c r="S337" i="18"/>
  <c r="O337" i="18"/>
  <c r="V337" i="18"/>
  <c r="R337" i="18"/>
  <c r="Y337" i="18"/>
  <c r="U337" i="18"/>
  <c r="M337" i="18"/>
  <c r="Y329" i="18"/>
  <c r="U329" i="18"/>
  <c r="M329" i="18"/>
  <c r="P329" i="18"/>
  <c r="L329" i="18"/>
  <c r="S329" i="18"/>
  <c r="O329" i="18"/>
  <c r="S321" i="18"/>
  <c r="O321" i="18"/>
  <c r="V321" i="18"/>
  <c r="W321" i="18" s="1"/>
  <c r="R321" i="18"/>
  <c r="Y321" i="18"/>
  <c r="U321" i="18"/>
  <c r="M321" i="18"/>
  <c r="Y313" i="18"/>
  <c r="U313" i="18"/>
  <c r="M313" i="18"/>
  <c r="P313" i="18"/>
  <c r="L313" i="18"/>
  <c r="S313" i="18"/>
  <c r="T313" i="18" s="1"/>
  <c r="O313" i="18"/>
  <c r="P303" i="18"/>
  <c r="L303" i="18"/>
  <c r="S303" i="18"/>
  <c r="O303" i="18"/>
  <c r="V303" i="18"/>
  <c r="R303" i="18"/>
  <c r="P293" i="18"/>
  <c r="L293" i="18"/>
  <c r="S293" i="18"/>
  <c r="O293" i="18"/>
  <c r="Q293" i="18" s="1"/>
  <c r="V293" i="18"/>
  <c r="W293" i="18" s="1"/>
  <c r="R293" i="18"/>
  <c r="Y277" i="18"/>
  <c r="U277" i="18"/>
  <c r="M277" i="18"/>
  <c r="S277" i="18"/>
  <c r="O277" i="18"/>
  <c r="V277" i="18"/>
  <c r="W277" i="18" s="1"/>
  <c r="X277" i="18" s="1"/>
  <c r="Z277" i="18" s="1"/>
  <c r="M281" i="18"/>
  <c r="V313" i="18"/>
  <c r="W313" i="18" s="1"/>
  <c r="P321" i="18"/>
  <c r="L337" i="18"/>
  <c r="V335" i="18"/>
  <c r="R335" i="18"/>
  <c r="Y335" i="18"/>
  <c r="U335" i="18"/>
  <c r="M335" i="18"/>
  <c r="P335" i="18"/>
  <c r="L335" i="18"/>
  <c r="S325" i="18"/>
  <c r="T325" i="18" s="1"/>
  <c r="O325" i="18"/>
  <c r="Q325" i="18" s="1"/>
  <c r="V325" i="18"/>
  <c r="W325" i="18" s="1"/>
  <c r="R325" i="18"/>
  <c r="Y325" i="18"/>
  <c r="U325" i="18"/>
  <c r="M325" i="18"/>
  <c r="Y317" i="18"/>
  <c r="U317" i="18"/>
  <c r="M317" i="18"/>
  <c r="P317" i="18"/>
  <c r="L317" i="18"/>
  <c r="W317" i="18"/>
  <c r="S317" i="18"/>
  <c r="O317" i="18"/>
  <c r="Q317" i="18" s="1"/>
  <c r="V309" i="18"/>
  <c r="W309" i="18" s="1"/>
  <c r="R309" i="18"/>
  <c r="Y309" i="18"/>
  <c r="U309" i="18"/>
  <c r="M309" i="18"/>
  <c r="T309" i="18"/>
  <c r="P309" i="18"/>
  <c r="L309" i="18"/>
  <c r="S301" i="18"/>
  <c r="O301" i="18"/>
  <c r="Q301" i="18" s="1"/>
  <c r="V301" i="18"/>
  <c r="W301" i="18" s="1"/>
  <c r="R301" i="18"/>
  <c r="Y301" i="18"/>
  <c r="U301" i="18"/>
  <c r="M301" i="18"/>
  <c r="Y295" i="18"/>
  <c r="U295" i="18"/>
  <c r="M295" i="18"/>
  <c r="P295" i="18"/>
  <c r="L295" i="18"/>
  <c r="S295" i="18"/>
  <c r="T295" i="18" s="1"/>
  <c r="O295" i="18"/>
  <c r="V289" i="18"/>
  <c r="W289" i="18" s="1"/>
  <c r="R289" i="18"/>
  <c r="Y289" i="18"/>
  <c r="U289" i="18"/>
  <c r="M289" i="18"/>
  <c r="P289" i="18"/>
  <c r="Q289" i="18" s="1"/>
  <c r="L289" i="18"/>
  <c r="V287" i="18"/>
  <c r="W287" i="18" s="1"/>
  <c r="R287" i="18"/>
  <c r="T287" i="18" s="1"/>
  <c r="Y287" i="18"/>
  <c r="U287" i="18"/>
  <c r="M287" i="18"/>
  <c r="P287" i="18"/>
  <c r="L287" i="18"/>
  <c r="S285" i="18"/>
  <c r="O285" i="18"/>
  <c r="Q285" i="18" s="1"/>
  <c r="V285" i="18"/>
  <c r="W285" i="18" s="1"/>
  <c r="R285" i="18"/>
  <c r="Y285" i="18"/>
  <c r="U285" i="18"/>
  <c r="M285" i="18"/>
  <c r="P279" i="18"/>
  <c r="L279" i="18"/>
  <c r="S279" i="18"/>
  <c r="O279" i="18"/>
  <c r="Q279" i="18" s="1"/>
  <c r="V279" i="18"/>
  <c r="W279" i="18" s="1"/>
  <c r="X279" i="18" s="1"/>
  <c r="Z279" i="18" s="1"/>
  <c r="R279" i="18"/>
  <c r="X275" i="18"/>
  <c r="Z275" i="18" s="1"/>
  <c r="P277" i="18"/>
  <c r="M279" i="18"/>
  <c r="Y279" i="18"/>
  <c r="S289" i="18"/>
  <c r="U293" i="18"/>
  <c r="V295" i="18"/>
  <c r="W295" i="18" s="1"/>
  <c r="R329" i="18"/>
  <c r="T329" i="18" s="1"/>
  <c r="O335" i="18"/>
  <c r="Y333" i="18"/>
  <c r="U333" i="18"/>
  <c r="M333" i="18"/>
  <c r="P333" i="18"/>
  <c r="L333" i="18"/>
  <c r="S333" i="18"/>
  <c r="T333" i="18" s="1"/>
  <c r="O333" i="18"/>
  <c r="Q333" i="18" s="1"/>
  <c r="P327" i="18"/>
  <c r="L327" i="18"/>
  <c r="S327" i="18"/>
  <c r="O327" i="18"/>
  <c r="Q327" i="18" s="1"/>
  <c r="V327" i="18"/>
  <c r="W327" i="18" s="1"/>
  <c r="R327" i="18"/>
  <c r="V319" i="18"/>
  <c r="W319" i="18" s="1"/>
  <c r="R319" i="18"/>
  <c r="T319" i="18" s="1"/>
  <c r="Y319" i="18"/>
  <c r="U319" i="18"/>
  <c r="M319" i="18"/>
  <c r="P319" i="18"/>
  <c r="Q319" i="18" s="1"/>
  <c r="L319" i="18"/>
  <c r="S311" i="18"/>
  <c r="O311" i="18"/>
  <c r="Q311" i="18" s="1"/>
  <c r="V311" i="18"/>
  <c r="W311" i="18" s="1"/>
  <c r="R311" i="18"/>
  <c r="Y311" i="18"/>
  <c r="U311" i="18"/>
  <c r="M311" i="18"/>
  <c r="V305" i="18"/>
  <c r="R305" i="18"/>
  <c r="Y305" i="18"/>
  <c r="U305" i="18"/>
  <c r="M305" i="18"/>
  <c r="P305" i="18"/>
  <c r="Q305" i="18" s="1"/>
  <c r="L305" i="18"/>
  <c r="S297" i="18"/>
  <c r="O297" i="18"/>
  <c r="Q297" i="18" s="1"/>
  <c r="V297" i="18"/>
  <c r="W297" i="18" s="1"/>
  <c r="R297" i="18"/>
  <c r="Y297" i="18"/>
  <c r="U297" i="18"/>
  <c r="M297" i="18"/>
  <c r="P281" i="18"/>
  <c r="L281" i="18"/>
  <c r="L300" i="18" s="1"/>
  <c r="S281" i="18"/>
  <c r="O281" i="18"/>
  <c r="V281" i="18"/>
  <c r="W281" i="18" s="1"/>
  <c r="X281" i="18" s="1"/>
  <c r="Z281" i="18" s="1"/>
  <c r="R281" i="18"/>
  <c r="T281" i="18" s="1"/>
  <c r="R277" i="18"/>
  <c r="L285" i="18"/>
  <c r="O287" i="18"/>
  <c r="M293" i="18"/>
  <c r="Y293" i="18"/>
  <c r="L297" i="18"/>
  <c r="L301" i="18"/>
  <c r="U303" i="18"/>
  <c r="S305" i="18"/>
  <c r="O309" i="18"/>
  <c r="L321" i="18"/>
  <c r="L325" i="18"/>
  <c r="U327" i="18"/>
  <c r="X327" i="18" s="1"/>
  <c r="Z327" i="18" s="1"/>
  <c r="V329" i="18"/>
  <c r="W329" i="18" s="1"/>
  <c r="V333" i="18"/>
  <c r="W333" i="18" s="1"/>
  <c r="X333" i="18" s="1"/>
  <c r="Z333" i="18" s="1"/>
  <c r="S335" i="18"/>
  <c r="P337" i="18"/>
  <c r="T273" i="18"/>
  <c r="X273" i="18"/>
  <c r="Z273" i="18" s="1"/>
  <c r="X42" i="18"/>
  <c r="Z42" i="18" s="1"/>
  <c r="X58" i="18"/>
  <c r="Z58" i="18" s="1"/>
  <c r="X94" i="18"/>
  <c r="Z94" i="18" s="1"/>
  <c r="W72" i="18"/>
  <c r="L71" i="18"/>
  <c r="W104" i="18"/>
  <c r="L67" i="18"/>
  <c r="L85" i="18" s="1"/>
  <c r="L69" i="18"/>
  <c r="L87" i="18" s="1"/>
  <c r="L61" i="18"/>
  <c r="L83" i="18" s="1"/>
  <c r="L77" i="18"/>
  <c r="T158" i="18"/>
  <c r="T176" i="18"/>
  <c r="Q184" i="18"/>
  <c r="T216" i="18"/>
  <c r="X168" i="18"/>
  <c r="Z168" i="18" s="1"/>
  <c r="Q200" i="18"/>
  <c r="X158" i="18"/>
  <c r="Z158" i="18" s="1"/>
  <c r="T164" i="18"/>
  <c r="X216" i="18"/>
  <c r="Z216" i="18" s="1"/>
  <c r="Y222" i="18"/>
  <c r="U222" i="18"/>
  <c r="M222" i="18"/>
  <c r="P222" i="18"/>
  <c r="L222" i="18"/>
  <c r="Y220" i="18"/>
  <c r="U220" i="18"/>
  <c r="M220" i="18"/>
  <c r="P220" i="18"/>
  <c r="L220" i="18"/>
  <c r="S220" i="18"/>
  <c r="O220" i="18"/>
  <c r="S218" i="18"/>
  <c r="T218" i="18" s="1"/>
  <c r="O218" i="18"/>
  <c r="Q218" i="18" s="1"/>
  <c r="V218" i="18"/>
  <c r="W218" i="18" s="1"/>
  <c r="R218" i="18"/>
  <c r="Y218" i="18"/>
  <c r="U218" i="18"/>
  <c r="M218" i="18"/>
  <c r="P214" i="18"/>
  <c r="L214" i="18"/>
  <c r="S214" i="18"/>
  <c r="O214" i="18"/>
  <c r="Q214" i="18" s="1"/>
  <c r="V214" i="18"/>
  <c r="W214" i="18" s="1"/>
  <c r="R214" i="18"/>
  <c r="S212" i="18"/>
  <c r="O212" i="18"/>
  <c r="Q212" i="18" s="1"/>
  <c r="V212" i="18"/>
  <c r="W212" i="18" s="1"/>
  <c r="R212" i="18"/>
  <c r="Y212" i="18"/>
  <c r="U212" i="18"/>
  <c r="M212" i="18"/>
  <c r="Y210" i="18"/>
  <c r="U210" i="18"/>
  <c r="M210" i="18"/>
  <c r="P210" i="18"/>
  <c r="L210" i="18"/>
  <c r="S210" i="18"/>
  <c r="T210" i="18" s="1"/>
  <c r="O210" i="18"/>
  <c r="Q210" i="18" s="1"/>
  <c r="V206" i="18"/>
  <c r="W206" i="18" s="1"/>
  <c r="R206" i="18"/>
  <c r="Y206" i="18"/>
  <c r="U206" i="18"/>
  <c r="X206" i="18" s="1"/>
  <c r="Z206" i="18" s="1"/>
  <c r="M206" i="18"/>
  <c r="P206" i="18"/>
  <c r="Q206" i="18" s="1"/>
  <c r="L206" i="18"/>
  <c r="Y204" i="18"/>
  <c r="U204" i="18"/>
  <c r="M204" i="18"/>
  <c r="P204" i="18"/>
  <c r="L204" i="18"/>
  <c r="S204" i="18"/>
  <c r="O204" i="18"/>
  <c r="S202" i="18"/>
  <c r="O202" i="18"/>
  <c r="V202" i="18"/>
  <c r="W202" i="18" s="1"/>
  <c r="X202" i="18" s="1"/>
  <c r="Z202" i="18" s="1"/>
  <c r="R202" i="18"/>
  <c r="T202" i="18" s="1"/>
  <c r="Y202" i="18"/>
  <c r="U202" i="18"/>
  <c r="Q202" i="18"/>
  <c r="M202" i="18"/>
  <c r="P198" i="18"/>
  <c r="L198" i="18"/>
  <c r="S198" i="18"/>
  <c r="O198" i="18"/>
  <c r="V198" i="18"/>
  <c r="W198" i="18" s="1"/>
  <c r="R198" i="18"/>
  <c r="S196" i="18"/>
  <c r="O196" i="18"/>
  <c r="Q196" i="18" s="1"/>
  <c r="V196" i="18"/>
  <c r="W196" i="18" s="1"/>
  <c r="R196" i="18"/>
  <c r="Y196" i="18"/>
  <c r="U196" i="18"/>
  <c r="M196" i="18"/>
  <c r="Y194" i="18"/>
  <c r="U194" i="18"/>
  <c r="M194" i="18"/>
  <c r="P194" i="18"/>
  <c r="L194" i="18"/>
  <c r="S194" i="18"/>
  <c r="T194" i="18" s="1"/>
  <c r="O194" i="18"/>
  <c r="V190" i="18"/>
  <c r="R190" i="18"/>
  <c r="Y190" i="18"/>
  <c r="U190" i="18"/>
  <c r="M190" i="18"/>
  <c r="P190" i="18"/>
  <c r="Q190" i="18" s="1"/>
  <c r="L190" i="18"/>
  <c r="V188" i="18"/>
  <c r="R188" i="18"/>
  <c r="T188" i="18" s="1"/>
  <c r="Y188" i="18"/>
  <c r="U188" i="18"/>
  <c r="M188" i="18"/>
  <c r="P188" i="18"/>
  <c r="L188" i="18"/>
  <c r="P186" i="18"/>
  <c r="L186" i="18"/>
  <c r="W186" i="18"/>
  <c r="X186" i="18" s="1"/>
  <c r="Z186" i="18" s="1"/>
  <c r="S186" i="18"/>
  <c r="O186" i="18"/>
  <c r="V186" i="18"/>
  <c r="R186" i="18"/>
  <c r="T186" i="18" s="1"/>
  <c r="P182" i="18"/>
  <c r="L182" i="18"/>
  <c r="S182" i="18"/>
  <c r="O182" i="18"/>
  <c r="Q182" i="18" s="1"/>
  <c r="V182" i="18"/>
  <c r="W182" i="18" s="1"/>
  <c r="X182" i="18" s="1"/>
  <c r="Z182" i="18" s="1"/>
  <c r="R182" i="18"/>
  <c r="S180" i="18"/>
  <c r="O180" i="18"/>
  <c r="V180" i="18"/>
  <c r="W180" i="18" s="1"/>
  <c r="R180" i="18"/>
  <c r="Y180" i="18"/>
  <c r="U180" i="18"/>
  <c r="X180" i="18" s="1"/>
  <c r="Z180" i="18" s="1"/>
  <c r="M180" i="18"/>
  <c r="V178" i="18"/>
  <c r="R178" i="18"/>
  <c r="Y178" i="18"/>
  <c r="U178" i="18"/>
  <c r="M178" i="18"/>
  <c r="P178" i="18"/>
  <c r="Q178" i="18" s="1"/>
  <c r="L178" i="18"/>
  <c r="P174" i="18"/>
  <c r="L174" i="18"/>
  <c r="S174" i="18"/>
  <c r="O174" i="18"/>
  <c r="V174" i="18"/>
  <c r="W174" i="18" s="1"/>
  <c r="X174" i="18" s="1"/>
  <c r="Z174" i="18" s="1"/>
  <c r="R174" i="18"/>
  <c r="Y172" i="18"/>
  <c r="U172" i="18"/>
  <c r="M172" i="18"/>
  <c r="P172" i="18"/>
  <c r="L172" i="18"/>
  <c r="S172" i="18"/>
  <c r="O172" i="18"/>
  <c r="V170" i="18"/>
  <c r="W170" i="18" s="1"/>
  <c r="R170" i="18"/>
  <c r="T170" i="18" s="1"/>
  <c r="Y170" i="18"/>
  <c r="U170" i="18"/>
  <c r="M170" i="18"/>
  <c r="P170" i="18"/>
  <c r="L170" i="18"/>
  <c r="Y166" i="18"/>
  <c r="U166" i="18"/>
  <c r="X166" i="18" s="1"/>
  <c r="Z166" i="18" s="1"/>
  <c r="P166" i="18"/>
  <c r="M162" i="18"/>
  <c r="Q162" i="18"/>
  <c r="U162" i="18"/>
  <c r="X162" i="18" s="1"/>
  <c r="Z162" i="18" s="1"/>
  <c r="Y162" i="18"/>
  <c r="L164" i="18"/>
  <c r="P164" i="18"/>
  <c r="Q164" i="18" s="1"/>
  <c r="O166" i="18"/>
  <c r="Q166" i="18" s="1"/>
  <c r="T168" i="18"/>
  <c r="V172" i="18"/>
  <c r="W172" i="18" s="1"/>
  <c r="M174" i="18"/>
  <c r="Y174" i="18"/>
  <c r="S178" i="18"/>
  <c r="M182" i="18"/>
  <c r="Y182" i="18"/>
  <c r="X184" i="18"/>
  <c r="Z184" i="18" s="1"/>
  <c r="M186" i="18"/>
  <c r="Y186" i="18"/>
  <c r="S190" i="18"/>
  <c r="V194" i="18"/>
  <c r="W194" i="18" s="1"/>
  <c r="V204" i="18"/>
  <c r="W204" i="18" s="1"/>
  <c r="S206" i="18"/>
  <c r="V210" i="18"/>
  <c r="W210" i="18" s="1"/>
  <c r="X210" i="18" s="1"/>
  <c r="Z210" i="18" s="1"/>
  <c r="P218" i="18"/>
  <c r="R220" i="18"/>
  <c r="O222" i="18"/>
  <c r="Q222" i="18" s="1"/>
  <c r="T172" i="18"/>
  <c r="T204" i="18"/>
  <c r="R162" i="18"/>
  <c r="T162" i="18" s="1"/>
  <c r="M164" i="18"/>
  <c r="U164" i="18"/>
  <c r="X164" i="18" s="1"/>
  <c r="Z164" i="18" s="1"/>
  <c r="L166" i="18"/>
  <c r="R166" i="18"/>
  <c r="T166" i="18" s="1"/>
  <c r="O170" i="18"/>
  <c r="W178" i="18"/>
  <c r="X178" i="18" s="1"/>
  <c r="Z178" i="18" s="1"/>
  <c r="P180" i="18"/>
  <c r="Q192" i="18"/>
  <c r="L196" i="18"/>
  <c r="U198" i="18"/>
  <c r="X198" i="18" s="1"/>
  <c r="Z198" i="18" s="1"/>
  <c r="L202" i="18"/>
  <c r="Q208" i="18"/>
  <c r="L212" i="18"/>
  <c r="U214" i="18"/>
  <c r="X214" i="18" s="1"/>
  <c r="Z214" i="18" s="1"/>
  <c r="V220" i="18"/>
  <c r="S222" i="18"/>
  <c r="V222" i="18"/>
  <c r="X176" i="18"/>
  <c r="Z176" i="18" s="1"/>
  <c r="T184" i="18"/>
  <c r="Q186" i="18"/>
  <c r="O188" i="18"/>
  <c r="Q188" i="18" s="1"/>
  <c r="M198" i="18"/>
  <c r="Y198" i="18"/>
  <c r="X200" i="18"/>
  <c r="Z200" i="18" s="1"/>
  <c r="M214" i="18"/>
  <c r="Y214" i="18"/>
  <c r="L218" i="18"/>
  <c r="R222" i="18"/>
  <c r="T222" i="18" s="1"/>
  <c r="Q158" i="18"/>
  <c r="E11" i="18"/>
  <c r="L175" i="18"/>
  <c r="L177" i="18"/>
  <c r="L59" i="18"/>
  <c r="L81" i="18" s="1"/>
  <c r="L99" i="18" s="1"/>
  <c r="M294" i="18"/>
  <c r="M314" i="18" s="1"/>
  <c r="M334" i="18" s="1"/>
  <c r="L290" i="18"/>
  <c r="F344" i="17"/>
  <c r="Y337" i="17"/>
  <c r="W337" i="17"/>
  <c r="V337" i="17"/>
  <c r="U337" i="17"/>
  <c r="X337" i="17" s="1"/>
  <c r="Z337" i="17" s="1"/>
  <c r="S337" i="17"/>
  <c r="R337" i="17"/>
  <c r="T337" i="17" s="1"/>
  <c r="O337" i="17"/>
  <c r="N337" i="17"/>
  <c r="P337" i="17" s="1"/>
  <c r="M337" i="17"/>
  <c r="L337" i="17"/>
  <c r="Y335" i="17"/>
  <c r="X335" i="17"/>
  <c r="Z335" i="17" s="1"/>
  <c r="W335" i="17"/>
  <c r="V335" i="17"/>
  <c r="U335" i="17"/>
  <c r="S335" i="17"/>
  <c r="R335" i="17"/>
  <c r="T335" i="17" s="1"/>
  <c r="P335" i="17"/>
  <c r="O335" i="17"/>
  <c r="N335" i="17"/>
  <c r="M335" i="17"/>
  <c r="L335" i="17"/>
  <c r="Y333" i="17"/>
  <c r="X333" i="17"/>
  <c r="Z333" i="17" s="1"/>
  <c r="W333" i="17"/>
  <c r="V333" i="17"/>
  <c r="U333" i="17"/>
  <c r="S333" i="17"/>
  <c r="T333" i="17" s="1"/>
  <c r="R333" i="17"/>
  <c r="Q333" i="17"/>
  <c r="P333" i="17"/>
  <c r="O333" i="17"/>
  <c r="N333" i="17"/>
  <c r="M333" i="17"/>
  <c r="L333" i="17"/>
  <c r="Y331" i="17"/>
  <c r="V331" i="17"/>
  <c r="W331" i="17" s="1"/>
  <c r="U331" i="17"/>
  <c r="S331" i="17"/>
  <c r="R331" i="17"/>
  <c r="T331" i="17" s="1"/>
  <c r="P331" i="17"/>
  <c r="N331" i="17"/>
  <c r="O331" i="17" s="1"/>
  <c r="Q331" i="17" s="1"/>
  <c r="M331" i="17"/>
  <c r="L331" i="17"/>
  <c r="Y329" i="17"/>
  <c r="V329" i="17"/>
  <c r="W329" i="17" s="1"/>
  <c r="U329" i="17"/>
  <c r="S329" i="17"/>
  <c r="R329" i="17"/>
  <c r="N329" i="17"/>
  <c r="P329" i="17" s="1"/>
  <c r="M329" i="17"/>
  <c r="L329" i="17"/>
  <c r="Y327" i="17"/>
  <c r="W327" i="17"/>
  <c r="X327" i="17" s="1"/>
  <c r="Z327" i="17" s="1"/>
  <c r="V327" i="17"/>
  <c r="U327" i="17"/>
  <c r="T327" i="17"/>
  <c r="S327" i="17"/>
  <c r="R327" i="17"/>
  <c r="O327" i="17"/>
  <c r="N327" i="17"/>
  <c r="P327" i="17" s="1"/>
  <c r="M327" i="17"/>
  <c r="L327" i="17"/>
  <c r="Y325" i="17"/>
  <c r="W325" i="17"/>
  <c r="V325" i="17"/>
  <c r="U325" i="17"/>
  <c r="X325" i="17" s="1"/>
  <c r="Z325" i="17" s="1"/>
  <c r="T325" i="17"/>
  <c r="S325" i="17"/>
  <c r="R325" i="17"/>
  <c r="P325" i="17"/>
  <c r="O325" i="17"/>
  <c r="Q325" i="17" s="1"/>
  <c r="N325" i="17"/>
  <c r="M325" i="17"/>
  <c r="L325" i="17"/>
  <c r="Y323" i="17"/>
  <c r="V323" i="17"/>
  <c r="W323" i="17" s="1"/>
  <c r="U323" i="17"/>
  <c r="T323" i="17"/>
  <c r="S323" i="17"/>
  <c r="R323" i="17"/>
  <c r="N323" i="17"/>
  <c r="M323" i="17"/>
  <c r="L323" i="17"/>
  <c r="Y321" i="17"/>
  <c r="W321" i="17"/>
  <c r="V321" i="17"/>
  <c r="U321" i="17"/>
  <c r="S321" i="17"/>
  <c r="R321" i="17"/>
  <c r="T321" i="17" s="1"/>
  <c r="O321" i="17"/>
  <c r="Q321" i="17" s="1"/>
  <c r="N321" i="17"/>
  <c r="P321" i="17" s="1"/>
  <c r="M321" i="17"/>
  <c r="L321" i="17"/>
  <c r="Y319" i="17"/>
  <c r="X319" i="17"/>
  <c r="Z319" i="17" s="1"/>
  <c r="W319" i="17"/>
  <c r="V319" i="17"/>
  <c r="U319" i="17"/>
  <c r="S319" i="17"/>
  <c r="R319" i="17"/>
  <c r="T319" i="17" s="1"/>
  <c r="P319" i="17"/>
  <c r="O319" i="17"/>
  <c r="N319" i="17"/>
  <c r="M319" i="17"/>
  <c r="L319" i="17"/>
  <c r="Y317" i="17"/>
  <c r="X317" i="17"/>
  <c r="Z317" i="17" s="1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Y315" i="17"/>
  <c r="V315" i="17"/>
  <c r="W315" i="17" s="1"/>
  <c r="U315" i="17"/>
  <c r="S315" i="17"/>
  <c r="R315" i="17"/>
  <c r="T315" i="17" s="1"/>
  <c r="P315" i="17"/>
  <c r="N315" i="17"/>
  <c r="O315" i="17" s="1"/>
  <c r="Q315" i="17" s="1"/>
  <c r="M315" i="17"/>
  <c r="L315" i="17"/>
  <c r="Y313" i="17"/>
  <c r="V313" i="17"/>
  <c r="W313" i="17" s="1"/>
  <c r="U313" i="17"/>
  <c r="S313" i="17"/>
  <c r="R313" i="17"/>
  <c r="N313" i="17"/>
  <c r="P313" i="17" s="1"/>
  <c r="M313" i="17"/>
  <c r="L313" i="17"/>
  <c r="M312" i="17"/>
  <c r="M332" i="17" s="1"/>
  <c r="Y311" i="17"/>
  <c r="W311" i="17"/>
  <c r="X311" i="17" s="1"/>
  <c r="Z311" i="17" s="1"/>
  <c r="V311" i="17"/>
  <c r="U311" i="17"/>
  <c r="T311" i="17"/>
  <c r="S311" i="17"/>
  <c r="R311" i="17"/>
  <c r="O311" i="17"/>
  <c r="N311" i="17"/>
  <c r="P311" i="17" s="1"/>
  <c r="M311" i="17"/>
  <c r="L311" i="17"/>
  <c r="M310" i="17"/>
  <c r="M330" i="17" s="1"/>
  <c r="Y309" i="17"/>
  <c r="W309" i="17"/>
  <c r="V309" i="17"/>
  <c r="U309" i="17"/>
  <c r="X309" i="17" s="1"/>
  <c r="Z309" i="17" s="1"/>
  <c r="T309" i="17"/>
  <c r="S309" i="17"/>
  <c r="R309" i="17"/>
  <c r="P309" i="17"/>
  <c r="O309" i="17"/>
  <c r="Q309" i="17" s="1"/>
  <c r="N309" i="17"/>
  <c r="M309" i="17"/>
  <c r="L309" i="17"/>
  <c r="Y307" i="17"/>
  <c r="V307" i="17"/>
  <c r="W307" i="17" s="1"/>
  <c r="U307" i="17"/>
  <c r="T307" i="17"/>
  <c r="S307" i="17"/>
  <c r="R307" i="17"/>
  <c r="N307" i="17"/>
  <c r="M307" i="17"/>
  <c r="L307" i="17"/>
  <c r="Y305" i="17"/>
  <c r="W305" i="17"/>
  <c r="V305" i="17"/>
  <c r="U305" i="17"/>
  <c r="X305" i="17" s="1"/>
  <c r="Z305" i="17" s="1"/>
  <c r="S305" i="17"/>
  <c r="R305" i="17"/>
  <c r="T305" i="17" s="1"/>
  <c r="O305" i="17"/>
  <c r="N305" i="17"/>
  <c r="P305" i="17" s="1"/>
  <c r="M305" i="17"/>
  <c r="L305" i="17"/>
  <c r="Y303" i="17"/>
  <c r="X303" i="17"/>
  <c r="Z303" i="17" s="1"/>
  <c r="W303" i="17"/>
  <c r="V303" i="17"/>
  <c r="U303" i="17"/>
  <c r="S303" i="17"/>
  <c r="R303" i="17"/>
  <c r="T303" i="17" s="1"/>
  <c r="P303" i="17"/>
  <c r="O303" i="17"/>
  <c r="N303" i="17"/>
  <c r="M303" i="17"/>
  <c r="L303" i="17"/>
  <c r="M302" i="17"/>
  <c r="M322" i="17" s="1"/>
  <c r="Y301" i="17"/>
  <c r="X301" i="17"/>
  <c r="Z301" i="17" s="1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Y299" i="17"/>
  <c r="V299" i="17"/>
  <c r="W299" i="17" s="1"/>
  <c r="U299" i="17"/>
  <c r="S299" i="17"/>
  <c r="R299" i="17"/>
  <c r="T299" i="17" s="1"/>
  <c r="P299" i="17"/>
  <c r="N299" i="17"/>
  <c r="O299" i="17" s="1"/>
  <c r="Q299" i="17" s="1"/>
  <c r="M299" i="17"/>
  <c r="L299" i="17"/>
  <c r="Y297" i="17"/>
  <c r="V297" i="17"/>
  <c r="W297" i="17" s="1"/>
  <c r="U297" i="17"/>
  <c r="S297" i="17"/>
  <c r="R297" i="17"/>
  <c r="T297" i="17" s="1"/>
  <c r="N297" i="17"/>
  <c r="P297" i="17" s="1"/>
  <c r="M297" i="17"/>
  <c r="L297" i="17"/>
  <c r="M296" i="17"/>
  <c r="M316" i="17" s="1"/>
  <c r="M336" i="17" s="1"/>
  <c r="Y295" i="17"/>
  <c r="W295" i="17"/>
  <c r="X295" i="17" s="1"/>
  <c r="Z295" i="17" s="1"/>
  <c r="V295" i="17"/>
  <c r="U295" i="17"/>
  <c r="T295" i="17"/>
  <c r="S295" i="17"/>
  <c r="R295" i="17"/>
  <c r="O295" i="17"/>
  <c r="Q295" i="17" s="1"/>
  <c r="N295" i="17"/>
  <c r="P295" i="17" s="1"/>
  <c r="M295" i="17"/>
  <c r="L295" i="17"/>
  <c r="M294" i="17"/>
  <c r="M314" i="17" s="1"/>
  <c r="M334" i="17" s="1"/>
  <c r="Y293" i="17"/>
  <c r="W293" i="17"/>
  <c r="V293" i="17"/>
  <c r="U293" i="17"/>
  <c r="X293" i="17" s="1"/>
  <c r="Z293" i="17" s="1"/>
  <c r="T293" i="17"/>
  <c r="S293" i="17"/>
  <c r="R293" i="17"/>
  <c r="P293" i="17"/>
  <c r="O293" i="17"/>
  <c r="Q293" i="17" s="1"/>
  <c r="N293" i="17"/>
  <c r="M293" i="17"/>
  <c r="L293" i="17"/>
  <c r="M292" i="17"/>
  <c r="Y291" i="17"/>
  <c r="V291" i="17"/>
  <c r="W291" i="17" s="1"/>
  <c r="U291" i="17"/>
  <c r="X291" i="17" s="1"/>
  <c r="Z291" i="17" s="1"/>
  <c r="T291" i="17"/>
  <c r="S291" i="17"/>
  <c r="R291" i="17"/>
  <c r="N291" i="17"/>
  <c r="M291" i="17"/>
  <c r="L291" i="17"/>
  <c r="M290" i="17"/>
  <c r="Y289" i="17"/>
  <c r="W289" i="17"/>
  <c r="V289" i="17"/>
  <c r="U289" i="17"/>
  <c r="S289" i="17"/>
  <c r="R289" i="17"/>
  <c r="T289" i="17" s="1"/>
  <c r="O289" i="17"/>
  <c r="N289" i="17"/>
  <c r="P289" i="17" s="1"/>
  <c r="M289" i="17"/>
  <c r="L289" i="17"/>
  <c r="M288" i="17"/>
  <c r="M308" i="17" s="1"/>
  <c r="M328" i="17" s="1"/>
  <c r="L288" i="17"/>
  <c r="Y287" i="17"/>
  <c r="X287" i="17"/>
  <c r="Z287" i="17" s="1"/>
  <c r="W287" i="17"/>
  <c r="V287" i="17"/>
  <c r="U287" i="17"/>
  <c r="S287" i="17"/>
  <c r="R287" i="17"/>
  <c r="T287" i="17" s="1"/>
  <c r="P287" i="17"/>
  <c r="O287" i="17"/>
  <c r="Q287" i="17" s="1"/>
  <c r="N287" i="17"/>
  <c r="M287" i="17"/>
  <c r="L287" i="17"/>
  <c r="M286" i="17"/>
  <c r="M306" i="17" s="1"/>
  <c r="M326" i="17" s="1"/>
  <c r="L286" i="17"/>
  <c r="Y285" i="17"/>
  <c r="X285" i="17"/>
  <c r="Z285" i="17" s="1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M284" i="17"/>
  <c r="M304" i="17" s="1"/>
  <c r="M324" i="17" s="1"/>
  <c r="L284" i="17"/>
  <c r="Y283" i="17"/>
  <c r="V283" i="17"/>
  <c r="W283" i="17" s="1"/>
  <c r="U283" i="17"/>
  <c r="S283" i="17"/>
  <c r="R283" i="17"/>
  <c r="T283" i="17" s="1"/>
  <c r="N283" i="17"/>
  <c r="P283" i="17" s="1"/>
  <c r="M283" i="17"/>
  <c r="L283" i="17"/>
  <c r="M282" i="17"/>
  <c r="L282" i="17"/>
  <c r="L298" i="17" s="1"/>
  <c r="Y281" i="17"/>
  <c r="V281" i="17"/>
  <c r="W281" i="17" s="1"/>
  <c r="U281" i="17"/>
  <c r="X281" i="17" s="1"/>
  <c r="Z281" i="17" s="1"/>
  <c r="S281" i="17"/>
  <c r="R281" i="17"/>
  <c r="T281" i="17" s="1"/>
  <c r="N281" i="17"/>
  <c r="P281" i="17" s="1"/>
  <c r="M281" i="17"/>
  <c r="L281" i="17"/>
  <c r="L300" i="17" s="1"/>
  <c r="M280" i="17"/>
  <c r="M300" i="17" s="1"/>
  <c r="M320" i="17" s="1"/>
  <c r="L280" i="17"/>
  <c r="Y279" i="17"/>
  <c r="W279" i="17"/>
  <c r="X279" i="17" s="1"/>
  <c r="Z279" i="17" s="1"/>
  <c r="V279" i="17"/>
  <c r="U279" i="17"/>
  <c r="T279" i="17"/>
  <c r="S279" i="17"/>
  <c r="R279" i="17"/>
  <c r="P279" i="17"/>
  <c r="O279" i="17"/>
  <c r="Q279" i="17" s="1"/>
  <c r="N279" i="17"/>
  <c r="M279" i="17"/>
  <c r="L279" i="17"/>
  <c r="M278" i="17"/>
  <c r="M298" i="17" s="1"/>
  <c r="M318" i="17" s="1"/>
  <c r="M338" i="17" s="1"/>
  <c r="L278" i="17"/>
  <c r="Y277" i="17"/>
  <c r="W277" i="17"/>
  <c r="V277" i="17"/>
  <c r="U277" i="17"/>
  <c r="X277" i="17" s="1"/>
  <c r="Z277" i="17" s="1"/>
  <c r="T277" i="17"/>
  <c r="S277" i="17"/>
  <c r="R277" i="17"/>
  <c r="P277" i="17"/>
  <c r="Q277" i="17" s="1"/>
  <c r="O277" i="17"/>
  <c r="N277" i="17"/>
  <c r="M277" i="17"/>
  <c r="L277" i="17"/>
  <c r="M276" i="17"/>
  <c r="L276" i="17"/>
  <c r="Y275" i="17"/>
  <c r="V275" i="17"/>
  <c r="W275" i="17" s="1"/>
  <c r="U275" i="17"/>
  <c r="S275" i="17"/>
  <c r="R275" i="17"/>
  <c r="T275" i="17" s="1"/>
  <c r="N275" i="17"/>
  <c r="M275" i="17"/>
  <c r="L275" i="17"/>
  <c r="M274" i="17"/>
  <c r="L274" i="17"/>
  <c r="Y273" i="17"/>
  <c r="W273" i="17"/>
  <c r="V273" i="17"/>
  <c r="U273" i="17"/>
  <c r="X273" i="17" s="1"/>
  <c r="Z273" i="17" s="1"/>
  <c r="S273" i="17"/>
  <c r="R273" i="17"/>
  <c r="T273" i="17" s="1"/>
  <c r="O273" i="17"/>
  <c r="N273" i="17"/>
  <c r="P273" i="17" s="1"/>
  <c r="M273" i="17"/>
  <c r="L273" i="17"/>
  <c r="F239" i="17"/>
  <c r="C344" i="17" s="1"/>
  <c r="J235" i="17"/>
  <c r="F229" i="17"/>
  <c r="C229" i="17"/>
  <c r="Y222" i="17"/>
  <c r="V222" i="17"/>
  <c r="U222" i="17"/>
  <c r="T222" i="17"/>
  <c r="S222" i="17"/>
  <c r="R222" i="17"/>
  <c r="P222" i="17"/>
  <c r="O222" i="17"/>
  <c r="Q222" i="17" s="1"/>
  <c r="N222" i="17"/>
  <c r="M222" i="17"/>
  <c r="L222" i="17"/>
  <c r="Y220" i="17"/>
  <c r="V220" i="17"/>
  <c r="U220" i="17"/>
  <c r="X220" i="17" s="1"/>
  <c r="Z220" i="17" s="1"/>
  <c r="S220" i="17"/>
  <c r="R220" i="17"/>
  <c r="T220" i="17" s="1"/>
  <c r="N220" i="17"/>
  <c r="M220" i="17"/>
  <c r="L220" i="17"/>
  <c r="Y218" i="17"/>
  <c r="W218" i="17"/>
  <c r="V218" i="17"/>
  <c r="U218" i="17"/>
  <c r="X218" i="17" s="1"/>
  <c r="Z218" i="17" s="1"/>
  <c r="S218" i="17"/>
  <c r="R218" i="17"/>
  <c r="T218" i="17" s="1"/>
  <c r="O218" i="17"/>
  <c r="Q218" i="17" s="1"/>
  <c r="N218" i="17"/>
  <c r="P218" i="17" s="1"/>
  <c r="M218" i="17"/>
  <c r="L218" i="17"/>
  <c r="Y216" i="17"/>
  <c r="X216" i="17"/>
  <c r="Z216" i="17" s="1"/>
  <c r="W216" i="17"/>
  <c r="V216" i="17"/>
  <c r="U216" i="17"/>
  <c r="S216" i="17"/>
  <c r="R216" i="17"/>
  <c r="T216" i="17" s="1"/>
  <c r="P216" i="17"/>
  <c r="O216" i="17"/>
  <c r="Q216" i="17" s="1"/>
  <c r="N216" i="17"/>
  <c r="M216" i="17"/>
  <c r="L216" i="17"/>
  <c r="Y214" i="17"/>
  <c r="X214" i="17"/>
  <c r="Z214" i="17" s="1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Y212" i="17"/>
  <c r="V212" i="17"/>
  <c r="W212" i="17" s="1"/>
  <c r="U212" i="17"/>
  <c r="S212" i="17"/>
  <c r="R212" i="17"/>
  <c r="T212" i="17" s="1"/>
  <c r="N212" i="17"/>
  <c r="P212" i="17" s="1"/>
  <c r="M212" i="17"/>
  <c r="L212" i="17"/>
  <c r="Y210" i="17"/>
  <c r="V210" i="17"/>
  <c r="W210" i="17" s="1"/>
  <c r="U210" i="17"/>
  <c r="S210" i="17"/>
  <c r="R210" i="17"/>
  <c r="T210" i="17" s="1"/>
  <c r="N210" i="17"/>
  <c r="P210" i="17" s="1"/>
  <c r="M210" i="17"/>
  <c r="L210" i="17"/>
  <c r="M209" i="17"/>
  <c r="Y208" i="17"/>
  <c r="W208" i="17"/>
  <c r="X208" i="17" s="1"/>
  <c r="Z208" i="17" s="1"/>
  <c r="V208" i="17"/>
  <c r="U208" i="17"/>
  <c r="T208" i="17"/>
  <c r="S208" i="17"/>
  <c r="R208" i="17"/>
  <c r="O208" i="17"/>
  <c r="Q208" i="17" s="1"/>
  <c r="N208" i="17"/>
  <c r="P208" i="17" s="1"/>
  <c r="M208" i="17"/>
  <c r="L208" i="17"/>
  <c r="Y206" i="17"/>
  <c r="W206" i="17"/>
  <c r="V206" i="17"/>
  <c r="U206" i="17"/>
  <c r="X206" i="17" s="1"/>
  <c r="Z206" i="17" s="1"/>
  <c r="T206" i="17"/>
  <c r="S206" i="17"/>
  <c r="R206" i="17"/>
  <c r="P206" i="17"/>
  <c r="O206" i="17"/>
  <c r="Q206" i="17" s="1"/>
  <c r="N206" i="17"/>
  <c r="M206" i="17"/>
  <c r="L206" i="17"/>
  <c r="Y204" i="17"/>
  <c r="V204" i="17"/>
  <c r="W204" i="17" s="1"/>
  <c r="U204" i="17"/>
  <c r="S204" i="17"/>
  <c r="R204" i="17"/>
  <c r="T204" i="17" s="1"/>
  <c r="N204" i="17"/>
  <c r="M204" i="17"/>
  <c r="L204" i="17"/>
  <c r="Y202" i="17"/>
  <c r="W202" i="17"/>
  <c r="V202" i="17"/>
  <c r="U202" i="17"/>
  <c r="S202" i="17"/>
  <c r="R202" i="17"/>
  <c r="T202" i="17" s="1"/>
  <c r="O202" i="17"/>
  <c r="N202" i="17"/>
  <c r="P202" i="17" s="1"/>
  <c r="M202" i="17"/>
  <c r="L202" i="17"/>
  <c r="Y200" i="17"/>
  <c r="X200" i="17"/>
  <c r="Z200" i="17" s="1"/>
  <c r="W200" i="17"/>
  <c r="V200" i="17"/>
  <c r="U200" i="17"/>
  <c r="S200" i="17"/>
  <c r="R200" i="17"/>
  <c r="T200" i="17" s="1"/>
  <c r="P200" i="17"/>
  <c r="O200" i="17"/>
  <c r="N200" i="17"/>
  <c r="M200" i="17"/>
  <c r="L200" i="17"/>
  <c r="Y198" i="17"/>
  <c r="X198" i="17"/>
  <c r="Z198" i="17" s="1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Y196" i="17"/>
  <c r="V196" i="17"/>
  <c r="W196" i="17" s="1"/>
  <c r="U196" i="17"/>
  <c r="X196" i="17" s="1"/>
  <c r="Z196" i="17" s="1"/>
  <c r="S196" i="17"/>
  <c r="R196" i="17"/>
  <c r="T196" i="17" s="1"/>
  <c r="N196" i="17"/>
  <c r="P196" i="17" s="1"/>
  <c r="M196" i="17"/>
  <c r="L196" i="17"/>
  <c r="Y194" i="17"/>
  <c r="V194" i="17"/>
  <c r="W194" i="17" s="1"/>
  <c r="U194" i="17"/>
  <c r="X194" i="17" s="1"/>
  <c r="Z194" i="17" s="1"/>
  <c r="S194" i="17"/>
  <c r="R194" i="17"/>
  <c r="N194" i="17"/>
  <c r="P194" i="17" s="1"/>
  <c r="M194" i="17"/>
  <c r="L194" i="17"/>
  <c r="M193" i="17"/>
  <c r="M213" i="17" s="1"/>
  <c r="Y192" i="17"/>
  <c r="W192" i="17"/>
  <c r="X192" i="17" s="1"/>
  <c r="Z192" i="17" s="1"/>
  <c r="V192" i="17"/>
  <c r="U192" i="17"/>
  <c r="T192" i="17"/>
  <c r="S192" i="17"/>
  <c r="R192" i="17"/>
  <c r="O192" i="17"/>
  <c r="N192" i="17"/>
  <c r="P192" i="17" s="1"/>
  <c r="M192" i="17"/>
  <c r="L192" i="17"/>
  <c r="M191" i="17"/>
  <c r="M211" i="17" s="1"/>
  <c r="Y190" i="17"/>
  <c r="V190" i="17"/>
  <c r="U190" i="17"/>
  <c r="T190" i="17"/>
  <c r="S190" i="17"/>
  <c r="R190" i="17"/>
  <c r="P190" i="17"/>
  <c r="O190" i="17"/>
  <c r="Q190" i="17" s="1"/>
  <c r="N190" i="17"/>
  <c r="M190" i="17"/>
  <c r="L190" i="17"/>
  <c r="Y188" i="17"/>
  <c r="V188" i="17"/>
  <c r="U188" i="17"/>
  <c r="X188" i="17" s="1"/>
  <c r="Z188" i="17" s="1"/>
  <c r="S188" i="17"/>
  <c r="R188" i="17"/>
  <c r="T188" i="17" s="1"/>
  <c r="N188" i="17"/>
  <c r="M188" i="17"/>
  <c r="L188" i="17"/>
  <c r="Y186" i="17"/>
  <c r="W186" i="17"/>
  <c r="V186" i="17"/>
  <c r="U186" i="17"/>
  <c r="S186" i="17"/>
  <c r="R186" i="17"/>
  <c r="T186" i="17" s="1"/>
  <c r="N186" i="17"/>
  <c r="P186" i="17" s="1"/>
  <c r="M186" i="17"/>
  <c r="L186" i="17"/>
  <c r="Y184" i="17"/>
  <c r="X184" i="17"/>
  <c r="Z184" i="17" s="1"/>
  <c r="W184" i="17"/>
  <c r="V184" i="17"/>
  <c r="U184" i="17"/>
  <c r="S184" i="17"/>
  <c r="R184" i="17"/>
  <c r="T184" i="17" s="1"/>
  <c r="P184" i="17"/>
  <c r="O184" i="17"/>
  <c r="Q184" i="17" s="1"/>
  <c r="N184" i="17"/>
  <c r="M184" i="17"/>
  <c r="L184" i="17"/>
  <c r="M183" i="17"/>
  <c r="M203" i="17" s="1"/>
  <c r="M223" i="17" s="1"/>
  <c r="Y182" i="17"/>
  <c r="X182" i="17"/>
  <c r="Z182" i="17" s="1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Y180" i="17"/>
  <c r="V180" i="17"/>
  <c r="W180" i="17" s="1"/>
  <c r="U180" i="17"/>
  <c r="S180" i="17"/>
  <c r="R180" i="17"/>
  <c r="T180" i="17" s="1"/>
  <c r="N180" i="17"/>
  <c r="P180" i="17" s="1"/>
  <c r="M180" i="17"/>
  <c r="L180" i="17"/>
  <c r="Y178" i="17"/>
  <c r="V178" i="17"/>
  <c r="W178" i="17" s="1"/>
  <c r="U178" i="17"/>
  <c r="S178" i="17"/>
  <c r="R178" i="17"/>
  <c r="T178" i="17" s="1"/>
  <c r="N178" i="17"/>
  <c r="M178" i="17"/>
  <c r="L178" i="17"/>
  <c r="M177" i="17"/>
  <c r="M197" i="17" s="1"/>
  <c r="M217" i="17" s="1"/>
  <c r="Y176" i="17"/>
  <c r="W176" i="17"/>
  <c r="X176" i="17" s="1"/>
  <c r="Z176" i="17" s="1"/>
  <c r="V176" i="17"/>
  <c r="U176" i="17"/>
  <c r="T176" i="17"/>
  <c r="S176" i="17"/>
  <c r="R176" i="17"/>
  <c r="O176" i="17"/>
  <c r="Q176" i="17" s="1"/>
  <c r="N176" i="17"/>
  <c r="P176" i="17" s="1"/>
  <c r="M176" i="17"/>
  <c r="L176" i="17"/>
  <c r="M175" i="17"/>
  <c r="M195" i="17" s="1"/>
  <c r="M215" i="17" s="1"/>
  <c r="Y174" i="17"/>
  <c r="W174" i="17"/>
  <c r="V174" i="17"/>
  <c r="U174" i="17"/>
  <c r="X174" i="17" s="1"/>
  <c r="Z174" i="17" s="1"/>
  <c r="T174" i="17"/>
  <c r="S174" i="17"/>
  <c r="R174" i="17"/>
  <c r="P174" i="17"/>
  <c r="O174" i="17"/>
  <c r="N174" i="17"/>
  <c r="M174" i="17"/>
  <c r="L174" i="17"/>
  <c r="M173" i="17"/>
  <c r="L173" i="17"/>
  <c r="Y172" i="17"/>
  <c r="V172" i="17"/>
  <c r="W172" i="17" s="1"/>
  <c r="U172" i="17"/>
  <c r="S172" i="17"/>
  <c r="R172" i="17"/>
  <c r="T172" i="17" s="1"/>
  <c r="N172" i="17"/>
  <c r="M172" i="17"/>
  <c r="L172" i="17"/>
  <c r="M171" i="17"/>
  <c r="L171" i="17"/>
  <c r="Y170" i="17"/>
  <c r="W170" i="17"/>
  <c r="V170" i="17"/>
  <c r="U170" i="17"/>
  <c r="S170" i="17"/>
  <c r="R170" i="17"/>
  <c r="T170" i="17" s="1"/>
  <c r="N170" i="17"/>
  <c r="P170" i="17" s="1"/>
  <c r="M170" i="17"/>
  <c r="L170" i="17"/>
  <c r="M169" i="17"/>
  <c r="M189" i="17" s="1"/>
  <c r="L169" i="17"/>
  <c r="Y168" i="17"/>
  <c r="X168" i="17"/>
  <c r="Z168" i="17" s="1"/>
  <c r="W168" i="17"/>
  <c r="V168" i="17"/>
  <c r="U168" i="17"/>
  <c r="S168" i="17"/>
  <c r="R168" i="17"/>
  <c r="P168" i="17"/>
  <c r="O168" i="17"/>
  <c r="Q168" i="17" s="1"/>
  <c r="N168" i="17"/>
  <c r="M168" i="17"/>
  <c r="L168" i="17"/>
  <c r="M167" i="17"/>
  <c r="M187" i="17" s="1"/>
  <c r="M207" i="17" s="1"/>
  <c r="L167" i="17"/>
  <c r="Y166" i="17"/>
  <c r="X166" i="17"/>
  <c r="Z166" i="17" s="1"/>
  <c r="W166" i="17"/>
  <c r="V166" i="17"/>
  <c r="U166" i="17"/>
  <c r="T166" i="17"/>
  <c r="S166" i="17"/>
  <c r="R166" i="17"/>
  <c r="P166" i="17"/>
  <c r="Q166" i="17" s="1"/>
  <c r="O166" i="17"/>
  <c r="N166" i="17"/>
  <c r="M166" i="17"/>
  <c r="L166" i="17"/>
  <c r="M165" i="17"/>
  <c r="M185" i="17" s="1"/>
  <c r="M205" i="17" s="1"/>
  <c r="L165" i="17"/>
  <c r="Y164" i="17"/>
  <c r="V164" i="17"/>
  <c r="W164" i="17" s="1"/>
  <c r="U164" i="17"/>
  <c r="X164" i="17" s="1"/>
  <c r="Z164" i="17" s="1"/>
  <c r="S164" i="17"/>
  <c r="R164" i="17"/>
  <c r="T164" i="17" s="1"/>
  <c r="N164" i="17"/>
  <c r="P164" i="17" s="1"/>
  <c r="M164" i="17"/>
  <c r="L164" i="17"/>
  <c r="M163" i="17"/>
  <c r="L163" i="17"/>
  <c r="L179" i="17" s="1"/>
  <c r="Y162" i="17"/>
  <c r="V162" i="17"/>
  <c r="W162" i="17" s="1"/>
  <c r="U162" i="17"/>
  <c r="S162" i="17"/>
  <c r="R162" i="17"/>
  <c r="T162" i="17" s="1"/>
  <c r="N162" i="17"/>
  <c r="M162" i="17"/>
  <c r="L162" i="17"/>
  <c r="M161" i="17"/>
  <c r="M181" i="17" s="1"/>
  <c r="M201" i="17" s="1"/>
  <c r="M221" i="17" s="1"/>
  <c r="L161" i="17"/>
  <c r="L177" i="17" s="1"/>
  <c r="L195" i="17" s="1"/>
  <c r="Y160" i="17"/>
  <c r="W160" i="17"/>
  <c r="X160" i="17" s="1"/>
  <c r="Z160" i="17" s="1"/>
  <c r="V160" i="17"/>
  <c r="U160" i="17"/>
  <c r="T160" i="17"/>
  <c r="S160" i="17"/>
  <c r="R160" i="17"/>
  <c r="O160" i="17"/>
  <c r="Q160" i="17" s="1"/>
  <c r="N160" i="17"/>
  <c r="P160" i="17" s="1"/>
  <c r="M160" i="17"/>
  <c r="L160" i="17"/>
  <c r="M159" i="17"/>
  <c r="M179" i="17" s="1"/>
  <c r="M199" i="17" s="1"/>
  <c r="M219" i="17" s="1"/>
  <c r="L159" i="17"/>
  <c r="Y158" i="17"/>
  <c r="X158" i="17"/>
  <c r="Z158" i="17" s="1"/>
  <c r="W158" i="17"/>
  <c r="V158" i="17"/>
  <c r="U158" i="17"/>
  <c r="T158" i="17"/>
  <c r="S158" i="17"/>
  <c r="R158" i="17"/>
  <c r="P158" i="17"/>
  <c r="O158" i="17"/>
  <c r="Q158" i="17" s="1"/>
  <c r="N158" i="17"/>
  <c r="M158" i="17"/>
  <c r="L158" i="17"/>
  <c r="F124" i="17"/>
  <c r="J120" i="17"/>
  <c r="F113" i="17"/>
  <c r="C113" i="17"/>
  <c r="Y106" i="17"/>
  <c r="V106" i="17"/>
  <c r="U106" i="17"/>
  <c r="S106" i="17"/>
  <c r="R106" i="17"/>
  <c r="T106" i="17" s="1"/>
  <c r="N106" i="17"/>
  <c r="P106" i="17" s="1"/>
  <c r="M106" i="17"/>
  <c r="L106" i="17"/>
  <c r="Y104" i="17"/>
  <c r="X104" i="17"/>
  <c r="Z104" i="17" s="1"/>
  <c r="V104" i="17"/>
  <c r="W104" i="17" s="1"/>
  <c r="U104" i="17"/>
  <c r="T104" i="17"/>
  <c r="S104" i="17"/>
  <c r="R104" i="17"/>
  <c r="P104" i="17"/>
  <c r="O104" i="17"/>
  <c r="Q104" i="17" s="1"/>
  <c r="N104" i="17"/>
  <c r="M104" i="17"/>
  <c r="L104" i="17"/>
  <c r="Y102" i="17"/>
  <c r="W102" i="17"/>
  <c r="X102" i="17" s="1"/>
  <c r="Z102" i="17" s="1"/>
  <c r="V102" i="17"/>
  <c r="U102" i="17"/>
  <c r="T102" i="17"/>
  <c r="S102" i="17"/>
  <c r="R102" i="17"/>
  <c r="P102" i="17"/>
  <c r="O102" i="17"/>
  <c r="Q102" i="17" s="1"/>
  <c r="N102" i="17"/>
  <c r="M102" i="17"/>
  <c r="L102" i="17"/>
  <c r="Y100" i="17"/>
  <c r="V100" i="17"/>
  <c r="W100" i="17" s="1"/>
  <c r="U100" i="17"/>
  <c r="X100" i="17" s="1"/>
  <c r="Z100" i="17" s="1"/>
  <c r="S100" i="17"/>
  <c r="R100" i="17"/>
  <c r="T100" i="17" s="1"/>
  <c r="P100" i="17"/>
  <c r="Q100" i="17" s="1"/>
  <c r="N100" i="17"/>
  <c r="O100" i="17" s="1"/>
  <c r="M100" i="17"/>
  <c r="L100" i="17"/>
  <c r="Y98" i="17"/>
  <c r="V98" i="17"/>
  <c r="W98" i="17" s="1"/>
  <c r="U98" i="17"/>
  <c r="S98" i="17"/>
  <c r="R98" i="17"/>
  <c r="T98" i="17" s="1"/>
  <c r="O98" i="17"/>
  <c r="Q98" i="17" s="1"/>
  <c r="N98" i="17"/>
  <c r="P98" i="17" s="1"/>
  <c r="M98" i="17"/>
  <c r="L98" i="17"/>
  <c r="Y96" i="17"/>
  <c r="V96" i="17"/>
  <c r="W96" i="17" s="1"/>
  <c r="X96" i="17" s="1"/>
  <c r="Z96" i="17" s="1"/>
  <c r="U96" i="17"/>
  <c r="T96" i="17"/>
  <c r="S96" i="17"/>
  <c r="R96" i="17"/>
  <c r="P96" i="17"/>
  <c r="O96" i="17"/>
  <c r="Q96" i="17" s="1"/>
  <c r="N96" i="17"/>
  <c r="M96" i="17"/>
  <c r="L96" i="17"/>
  <c r="Y94" i="17"/>
  <c r="W94" i="17"/>
  <c r="V94" i="17"/>
  <c r="U94" i="17"/>
  <c r="X94" i="17" s="1"/>
  <c r="Z94" i="17" s="1"/>
  <c r="T94" i="17"/>
  <c r="S94" i="17"/>
  <c r="R94" i="17"/>
  <c r="P94" i="17"/>
  <c r="O94" i="17"/>
  <c r="Q94" i="17" s="1"/>
  <c r="N94" i="17"/>
  <c r="M94" i="17"/>
  <c r="L94" i="17"/>
  <c r="Y92" i="17"/>
  <c r="V92" i="17"/>
  <c r="W92" i="17" s="1"/>
  <c r="X92" i="17" s="1"/>
  <c r="Z92" i="17" s="1"/>
  <c r="U92" i="17"/>
  <c r="T92" i="17"/>
  <c r="S92" i="17"/>
  <c r="R92" i="17"/>
  <c r="N92" i="17"/>
  <c r="O92" i="17" s="1"/>
  <c r="M92" i="17"/>
  <c r="L92" i="17"/>
  <c r="Y90" i="17"/>
  <c r="V90" i="17"/>
  <c r="W90" i="17" s="1"/>
  <c r="U90" i="17"/>
  <c r="S90" i="17"/>
  <c r="R90" i="17"/>
  <c r="O90" i="17"/>
  <c r="Q90" i="17" s="1"/>
  <c r="N90" i="17"/>
  <c r="P90" i="17" s="1"/>
  <c r="M90" i="17"/>
  <c r="L90" i="17"/>
  <c r="Y88" i="17"/>
  <c r="X88" i="17"/>
  <c r="Z88" i="17" s="1"/>
  <c r="W88" i="17"/>
  <c r="V88" i="17"/>
  <c r="U88" i="17"/>
  <c r="S88" i="17"/>
  <c r="T88" i="17" s="1"/>
  <c r="R88" i="17"/>
  <c r="P88" i="17"/>
  <c r="O88" i="17"/>
  <c r="Q88" i="17" s="1"/>
  <c r="N88" i="17"/>
  <c r="M88" i="17"/>
  <c r="L88" i="17"/>
  <c r="Y86" i="17"/>
  <c r="W86" i="17"/>
  <c r="X86" i="17" s="1"/>
  <c r="Z86" i="17" s="1"/>
  <c r="V86" i="17"/>
  <c r="U86" i="17"/>
  <c r="S86" i="17"/>
  <c r="T86" i="17" s="1"/>
  <c r="R86" i="17"/>
  <c r="P86" i="17"/>
  <c r="O86" i="17"/>
  <c r="Q86" i="17" s="1"/>
  <c r="N86" i="17"/>
  <c r="M86" i="17"/>
  <c r="L86" i="17"/>
  <c r="Y84" i="17"/>
  <c r="W84" i="17"/>
  <c r="X84" i="17" s="1"/>
  <c r="Z84" i="17" s="1"/>
  <c r="V84" i="17"/>
  <c r="U84" i="17"/>
  <c r="S84" i="17"/>
  <c r="R84" i="17"/>
  <c r="T84" i="17" s="1"/>
  <c r="P84" i="17"/>
  <c r="O84" i="17"/>
  <c r="Q84" i="17" s="1"/>
  <c r="N84" i="17"/>
  <c r="M84" i="17"/>
  <c r="L84" i="17"/>
  <c r="Y82" i="17"/>
  <c r="W82" i="17"/>
  <c r="X82" i="17" s="1"/>
  <c r="Z82" i="17" s="1"/>
  <c r="V82" i="17"/>
  <c r="U82" i="17"/>
  <c r="S82" i="17"/>
  <c r="R82" i="17"/>
  <c r="T82" i="17" s="1"/>
  <c r="P82" i="17"/>
  <c r="O82" i="17"/>
  <c r="Q82" i="17" s="1"/>
  <c r="N82" i="17"/>
  <c r="M82" i="17"/>
  <c r="L82" i="17"/>
  <c r="Y80" i="17"/>
  <c r="X80" i="17"/>
  <c r="Z80" i="17" s="1"/>
  <c r="W80" i="17"/>
  <c r="V80" i="17"/>
  <c r="U80" i="17"/>
  <c r="S80" i="17"/>
  <c r="T80" i="17" s="1"/>
  <c r="R80" i="17"/>
  <c r="P80" i="17"/>
  <c r="Q80" i="17" s="1"/>
  <c r="O80" i="17"/>
  <c r="N80" i="17"/>
  <c r="M80" i="17"/>
  <c r="L80" i="17"/>
  <c r="M79" i="17"/>
  <c r="M99" i="17" s="1"/>
  <c r="Y78" i="17"/>
  <c r="V78" i="17"/>
  <c r="W78" i="17" s="1"/>
  <c r="X78" i="17" s="1"/>
  <c r="Z78" i="17" s="1"/>
  <c r="U78" i="17"/>
  <c r="T78" i="17"/>
  <c r="S78" i="17"/>
  <c r="R78" i="17"/>
  <c r="P78" i="17"/>
  <c r="N78" i="17"/>
  <c r="O78" i="17" s="1"/>
  <c r="Q78" i="17" s="1"/>
  <c r="M78" i="17"/>
  <c r="L78" i="17"/>
  <c r="Y76" i="17"/>
  <c r="V76" i="17"/>
  <c r="W76" i="17" s="1"/>
  <c r="U76" i="17"/>
  <c r="X76" i="17" s="1"/>
  <c r="Z76" i="17" s="1"/>
  <c r="S76" i="17"/>
  <c r="R76" i="17"/>
  <c r="T76" i="17" s="1"/>
  <c r="N76" i="17"/>
  <c r="P76" i="17" s="1"/>
  <c r="M76" i="17"/>
  <c r="L76" i="17"/>
  <c r="Y74" i="17"/>
  <c r="V74" i="17"/>
  <c r="X74" i="17" s="1"/>
  <c r="Z74" i="17" s="1"/>
  <c r="U74" i="17"/>
  <c r="S74" i="17"/>
  <c r="T74" i="17" s="1"/>
  <c r="R74" i="17"/>
  <c r="N74" i="17"/>
  <c r="P74" i="17" s="1"/>
  <c r="M74" i="17"/>
  <c r="L74" i="17"/>
  <c r="M73" i="17"/>
  <c r="M93" i="17" s="1"/>
  <c r="Y72" i="17"/>
  <c r="W72" i="17"/>
  <c r="V72" i="17"/>
  <c r="U72" i="17"/>
  <c r="X72" i="17" s="1"/>
  <c r="Z72" i="17" s="1"/>
  <c r="T72" i="17"/>
  <c r="S72" i="17"/>
  <c r="R72" i="17"/>
  <c r="P72" i="17"/>
  <c r="O72" i="17"/>
  <c r="Q72" i="17" s="1"/>
  <c r="N72" i="17"/>
  <c r="M72" i="17"/>
  <c r="L72" i="17"/>
  <c r="Y70" i="17"/>
  <c r="V70" i="17"/>
  <c r="W70" i="17" s="1"/>
  <c r="X70" i="17" s="1"/>
  <c r="Z70" i="17" s="1"/>
  <c r="U70" i="17"/>
  <c r="T70" i="17"/>
  <c r="S70" i="17"/>
  <c r="R70" i="17"/>
  <c r="P70" i="17"/>
  <c r="N70" i="17"/>
  <c r="O70" i="17" s="1"/>
  <c r="Q70" i="17" s="1"/>
  <c r="M70" i="17"/>
  <c r="L70" i="17"/>
  <c r="Y68" i="17"/>
  <c r="V68" i="17"/>
  <c r="W68" i="17" s="1"/>
  <c r="U68" i="17"/>
  <c r="S68" i="17"/>
  <c r="R68" i="17"/>
  <c r="T68" i="17" s="1"/>
  <c r="N68" i="17"/>
  <c r="O68" i="17" s="1"/>
  <c r="M68" i="17"/>
  <c r="L68" i="17"/>
  <c r="Y66" i="17"/>
  <c r="W66" i="17"/>
  <c r="X66" i="17" s="1"/>
  <c r="Z66" i="17" s="1"/>
  <c r="V66" i="17"/>
  <c r="U66" i="17"/>
  <c r="S66" i="17"/>
  <c r="R66" i="17"/>
  <c r="T66" i="17" s="1"/>
  <c r="P66" i="17"/>
  <c r="O66" i="17"/>
  <c r="Q66" i="17" s="1"/>
  <c r="N66" i="17"/>
  <c r="M66" i="17"/>
  <c r="L66" i="17"/>
  <c r="Y64" i="17"/>
  <c r="X64" i="17"/>
  <c r="Z64" i="17" s="1"/>
  <c r="W64" i="17"/>
  <c r="V64" i="17"/>
  <c r="U64" i="17"/>
  <c r="S64" i="17"/>
  <c r="T64" i="17" s="1"/>
  <c r="R64" i="17"/>
  <c r="P64" i="17"/>
  <c r="Q64" i="17" s="1"/>
  <c r="O64" i="17"/>
  <c r="N64" i="17"/>
  <c r="M64" i="17"/>
  <c r="L64" i="17"/>
  <c r="M63" i="17"/>
  <c r="M83" i="17" s="1"/>
  <c r="M103" i="17" s="1"/>
  <c r="Y62" i="17"/>
  <c r="V62" i="17"/>
  <c r="W62" i="17" s="1"/>
  <c r="X62" i="17" s="1"/>
  <c r="Z62" i="17" s="1"/>
  <c r="U62" i="17"/>
  <c r="T62" i="17"/>
  <c r="S62" i="17"/>
  <c r="R62" i="17"/>
  <c r="P62" i="17"/>
  <c r="N62" i="17"/>
  <c r="O62" i="17" s="1"/>
  <c r="Q62" i="17" s="1"/>
  <c r="M62" i="17"/>
  <c r="L62" i="17"/>
  <c r="M61" i="17"/>
  <c r="M81" i="17" s="1"/>
  <c r="M101" i="17" s="1"/>
  <c r="Y60" i="17"/>
  <c r="V60" i="17"/>
  <c r="W60" i="17" s="1"/>
  <c r="U60" i="17"/>
  <c r="X60" i="17" s="1"/>
  <c r="Z60" i="17" s="1"/>
  <c r="S60" i="17"/>
  <c r="R60" i="17"/>
  <c r="T60" i="17" s="1"/>
  <c r="N60" i="17"/>
  <c r="P60" i="17" s="1"/>
  <c r="M60" i="17"/>
  <c r="L60" i="17"/>
  <c r="M59" i="17"/>
  <c r="Y58" i="17"/>
  <c r="V58" i="17"/>
  <c r="W58" i="17" s="1"/>
  <c r="X58" i="17" s="1"/>
  <c r="Z58" i="17" s="1"/>
  <c r="U58" i="17"/>
  <c r="S58" i="17"/>
  <c r="T58" i="17" s="1"/>
  <c r="R58" i="17"/>
  <c r="N58" i="17"/>
  <c r="P58" i="17" s="1"/>
  <c r="M58" i="17"/>
  <c r="L58" i="17"/>
  <c r="L77" i="17" s="1"/>
  <c r="M57" i="17"/>
  <c r="M77" i="17" s="1"/>
  <c r="M97" i="17" s="1"/>
  <c r="L57" i="17"/>
  <c r="Y56" i="17"/>
  <c r="W56" i="17"/>
  <c r="V56" i="17"/>
  <c r="U56" i="17"/>
  <c r="X56" i="17" s="1"/>
  <c r="Z56" i="17" s="1"/>
  <c r="T56" i="17"/>
  <c r="S56" i="17"/>
  <c r="R56" i="17"/>
  <c r="P56" i="17"/>
  <c r="O56" i="17"/>
  <c r="Q56" i="17" s="1"/>
  <c r="N56" i="17"/>
  <c r="M56" i="17"/>
  <c r="L56" i="17"/>
  <c r="L75" i="17" s="1"/>
  <c r="M55" i="17"/>
  <c r="M75" i="17" s="1"/>
  <c r="M95" i="17" s="1"/>
  <c r="L55" i="17"/>
  <c r="Y54" i="17"/>
  <c r="V54" i="17"/>
  <c r="W54" i="17" s="1"/>
  <c r="X54" i="17" s="1"/>
  <c r="Z54" i="17" s="1"/>
  <c r="U54" i="17"/>
  <c r="T54" i="17"/>
  <c r="S54" i="17"/>
  <c r="R54" i="17"/>
  <c r="P54" i="17"/>
  <c r="N54" i="17"/>
  <c r="O54" i="17" s="1"/>
  <c r="Q54" i="17" s="1"/>
  <c r="M54" i="17"/>
  <c r="L54" i="17"/>
  <c r="L73" i="17" s="1"/>
  <c r="M53" i="17"/>
  <c r="L53" i="17"/>
  <c r="Y52" i="17"/>
  <c r="V52" i="17"/>
  <c r="W52" i="17" s="1"/>
  <c r="U52" i="17"/>
  <c r="S52" i="17"/>
  <c r="R52" i="17"/>
  <c r="T52" i="17" s="1"/>
  <c r="N52" i="17"/>
  <c r="O52" i="17" s="1"/>
  <c r="M52" i="17"/>
  <c r="L52" i="17"/>
  <c r="M51" i="17"/>
  <c r="M71" i="17" s="1"/>
  <c r="M91" i="17" s="1"/>
  <c r="L51" i="17"/>
  <c r="Y50" i="17"/>
  <c r="W50" i="17"/>
  <c r="X50" i="17" s="1"/>
  <c r="Z50" i="17" s="1"/>
  <c r="V50" i="17"/>
  <c r="U50" i="17"/>
  <c r="S50" i="17"/>
  <c r="R50" i="17"/>
  <c r="T50" i="17" s="1"/>
  <c r="P50" i="17"/>
  <c r="O50" i="17"/>
  <c r="Q50" i="17" s="1"/>
  <c r="N50" i="17"/>
  <c r="M50" i="17"/>
  <c r="L50" i="17"/>
  <c r="L69" i="17" s="1"/>
  <c r="L87" i="17" s="1"/>
  <c r="M49" i="17"/>
  <c r="M69" i="17" s="1"/>
  <c r="M89" i="17" s="1"/>
  <c r="L49" i="17"/>
  <c r="Y48" i="17"/>
  <c r="X48" i="17"/>
  <c r="Z48" i="17" s="1"/>
  <c r="W48" i="17"/>
  <c r="V48" i="17"/>
  <c r="U48" i="17"/>
  <c r="S48" i="17"/>
  <c r="T48" i="17" s="1"/>
  <c r="R48" i="17"/>
  <c r="P48" i="17"/>
  <c r="Q48" i="17" s="1"/>
  <c r="O48" i="17"/>
  <c r="N48" i="17"/>
  <c r="M48" i="17"/>
  <c r="L48" i="17"/>
  <c r="L67" i="17" s="1"/>
  <c r="M47" i="17"/>
  <c r="M67" i="17" s="1"/>
  <c r="M87" i="17" s="1"/>
  <c r="M107" i="17" s="1"/>
  <c r="L47" i="17"/>
  <c r="Y46" i="17"/>
  <c r="V46" i="17"/>
  <c r="W46" i="17" s="1"/>
  <c r="X46" i="17" s="1"/>
  <c r="Z46" i="17" s="1"/>
  <c r="U46" i="17"/>
  <c r="T46" i="17"/>
  <c r="S46" i="17"/>
  <c r="R46" i="17"/>
  <c r="P46" i="17"/>
  <c r="N46" i="17"/>
  <c r="O46" i="17" s="1"/>
  <c r="Q46" i="17" s="1"/>
  <c r="M46" i="17"/>
  <c r="L46" i="17"/>
  <c r="L65" i="17" s="1"/>
  <c r="M45" i="17"/>
  <c r="M65" i="17" s="1"/>
  <c r="M85" i="17" s="1"/>
  <c r="M105" i="17" s="1"/>
  <c r="L45" i="17"/>
  <c r="Y44" i="17"/>
  <c r="V44" i="17"/>
  <c r="W44" i="17" s="1"/>
  <c r="U44" i="17"/>
  <c r="X44" i="17" s="1"/>
  <c r="Z44" i="17" s="1"/>
  <c r="S44" i="17"/>
  <c r="R44" i="17"/>
  <c r="T44" i="17" s="1"/>
  <c r="N44" i="17"/>
  <c r="P44" i="17" s="1"/>
  <c r="M44" i="17"/>
  <c r="L44" i="17"/>
  <c r="L63" i="17" s="1"/>
  <c r="M43" i="17"/>
  <c r="L43" i="17"/>
  <c r="L59" i="17" s="1"/>
  <c r="Y42" i="17"/>
  <c r="V42" i="17"/>
  <c r="W42" i="17" s="1"/>
  <c r="X42" i="17" s="1"/>
  <c r="Z42" i="17" s="1"/>
  <c r="U42" i="17"/>
  <c r="S42" i="17"/>
  <c r="T42" i="17" s="1"/>
  <c r="R42" i="17"/>
  <c r="N42" i="17"/>
  <c r="P42" i="17" s="1"/>
  <c r="M42" i="17"/>
  <c r="L42" i="17"/>
  <c r="L61" i="17" s="1"/>
  <c r="J4" i="17"/>
  <c r="F344" i="16"/>
  <c r="Y337" i="16"/>
  <c r="X337" i="16"/>
  <c r="Z337" i="16" s="1"/>
  <c r="V337" i="16"/>
  <c r="U337" i="16"/>
  <c r="W337" i="16" s="1"/>
  <c r="S337" i="16"/>
  <c r="R337" i="16"/>
  <c r="T337" i="16" s="1"/>
  <c r="P337" i="16"/>
  <c r="N337" i="16"/>
  <c r="O337" i="16" s="1"/>
  <c r="Q337" i="16" s="1"/>
  <c r="M337" i="16"/>
  <c r="L337" i="16"/>
  <c r="Y335" i="16"/>
  <c r="V335" i="16"/>
  <c r="W335" i="16" s="1"/>
  <c r="U335" i="16"/>
  <c r="X335" i="16" s="1"/>
  <c r="Z335" i="16" s="1"/>
  <c r="S335" i="16"/>
  <c r="R335" i="16"/>
  <c r="T335" i="16" s="1"/>
  <c r="N335" i="16"/>
  <c r="O335" i="16" s="1"/>
  <c r="M335" i="16"/>
  <c r="L335" i="16"/>
  <c r="Y333" i="16"/>
  <c r="W333" i="16"/>
  <c r="X333" i="16" s="1"/>
  <c r="Z333" i="16" s="1"/>
  <c r="V333" i="16"/>
  <c r="U333" i="16"/>
  <c r="S333" i="16"/>
  <c r="R333" i="16"/>
  <c r="T333" i="16" s="1"/>
  <c r="P333" i="16"/>
  <c r="O333" i="16"/>
  <c r="Q333" i="16" s="1"/>
  <c r="N333" i="16"/>
  <c r="M333" i="16"/>
  <c r="L333" i="16"/>
  <c r="Y331" i="16"/>
  <c r="V331" i="16"/>
  <c r="W331" i="16" s="1"/>
  <c r="X331" i="16" s="1"/>
  <c r="Z331" i="16" s="1"/>
  <c r="U331" i="16"/>
  <c r="S331" i="16"/>
  <c r="T331" i="16" s="1"/>
  <c r="R331" i="16"/>
  <c r="P331" i="16"/>
  <c r="N331" i="16"/>
  <c r="O331" i="16" s="1"/>
  <c r="Q331" i="16" s="1"/>
  <c r="M331" i="16"/>
  <c r="L331" i="16"/>
  <c r="Y329" i="16"/>
  <c r="W329" i="16"/>
  <c r="V329" i="16"/>
  <c r="U329" i="16"/>
  <c r="X329" i="16" s="1"/>
  <c r="Z329" i="16" s="1"/>
  <c r="T329" i="16"/>
  <c r="S329" i="16"/>
  <c r="R329" i="16"/>
  <c r="Q329" i="16"/>
  <c r="P329" i="16"/>
  <c r="O329" i="16"/>
  <c r="N329" i="16"/>
  <c r="M329" i="16"/>
  <c r="L329" i="16"/>
  <c r="Y327" i="16"/>
  <c r="V327" i="16"/>
  <c r="W327" i="16" s="1"/>
  <c r="U327" i="16"/>
  <c r="S327" i="16"/>
  <c r="R327" i="16"/>
  <c r="T327" i="16" s="1"/>
  <c r="P327" i="16"/>
  <c r="N327" i="16"/>
  <c r="O327" i="16" s="1"/>
  <c r="Q327" i="16" s="1"/>
  <c r="M327" i="16"/>
  <c r="L327" i="16"/>
  <c r="Y325" i="16"/>
  <c r="V325" i="16"/>
  <c r="W325" i="16" s="1"/>
  <c r="X325" i="16" s="1"/>
  <c r="Z325" i="16" s="1"/>
  <c r="U325" i="16"/>
  <c r="S325" i="16"/>
  <c r="R325" i="16"/>
  <c r="T325" i="16" s="1"/>
  <c r="N325" i="16"/>
  <c r="M325" i="16"/>
  <c r="L325" i="16"/>
  <c r="Y323" i="16"/>
  <c r="W323" i="16"/>
  <c r="V323" i="16"/>
  <c r="U323" i="16"/>
  <c r="S323" i="16"/>
  <c r="R323" i="16"/>
  <c r="T323" i="16" s="1"/>
  <c r="P323" i="16"/>
  <c r="O323" i="16"/>
  <c r="Q323" i="16" s="1"/>
  <c r="N323" i="16"/>
  <c r="M323" i="16"/>
  <c r="L323" i="16"/>
  <c r="Y321" i="16"/>
  <c r="V321" i="16"/>
  <c r="W321" i="16" s="1"/>
  <c r="X321" i="16" s="1"/>
  <c r="Z321" i="16" s="1"/>
  <c r="U321" i="16"/>
  <c r="S321" i="16"/>
  <c r="T321" i="16" s="1"/>
  <c r="R321" i="16"/>
  <c r="P321" i="16"/>
  <c r="N321" i="16"/>
  <c r="O321" i="16" s="1"/>
  <c r="Q321" i="16" s="1"/>
  <c r="M321" i="16"/>
  <c r="L321" i="16"/>
  <c r="Y319" i="16"/>
  <c r="V319" i="16"/>
  <c r="W319" i="16" s="1"/>
  <c r="U319" i="16"/>
  <c r="X319" i="16" s="1"/>
  <c r="Z319" i="16" s="1"/>
  <c r="S319" i="16"/>
  <c r="R319" i="16"/>
  <c r="T319" i="16" s="1"/>
  <c r="N319" i="16"/>
  <c r="O319" i="16" s="1"/>
  <c r="M319" i="16"/>
  <c r="L319" i="16"/>
  <c r="Y317" i="16"/>
  <c r="W317" i="16"/>
  <c r="X317" i="16" s="1"/>
  <c r="Z317" i="16" s="1"/>
  <c r="V317" i="16"/>
  <c r="U317" i="16"/>
  <c r="S317" i="16"/>
  <c r="R317" i="16"/>
  <c r="T317" i="16" s="1"/>
  <c r="P317" i="16"/>
  <c r="O317" i="16"/>
  <c r="Q317" i="16" s="1"/>
  <c r="N317" i="16"/>
  <c r="M317" i="16"/>
  <c r="L317" i="16"/>
  <c r="Y315" i="16"/>
  <c r="V315" i="16"/>
  <c r="W315" i="16" s="1"/>
  <c r="X315" i="16" s="1"/>
  <c r="Z315" i="16" s="1"/>
  <c r="U315" i="16"/>
  <c r="S315" i="16"/>
  <c r="T315" i="16" s="1"/>
  <c r="R315" i="16"/>
  <c r="P315" i="16"/>
  <c r="N315" i="16"/>
  <c r="O315" i="16" s="1"/>
  <c r="Q315" i="16" s="1"/>
  <c r="M315" i="16"/>
  <c r="L315" i="16"/>
  <c r="Y313" i="16"/>
  <c r="W313" i="16"/>
  <c r="V313" i="16"/>
  <c r="U313" i="16"/>
  <c r="X313" i="16" s="1"/>
  <c r="Z313" i="16" s="1"/>
  <c r="T313" i="16"/>
  <c r="S313" i="16"/>
  <c r="R313" i="16"/>
  <c r="Q313" i="16"/>
  <c r="P313" i="16"/>
  <c r="O313" i="16"/>
  <c r="N313" i="16"/>
  <c r="M313" i="16"/>
  <c r="L313" i="16"/>
  <c r="Y311" i="16"/>
  <c r="V311" i="16"/>
  <c r="W311" i="16" s="1"/>
  <c r="U311" i="16"/>
  <c r="X311" i="16" s="1"/>
  <c r="Z311" i="16" s="1"/>
  <c r="S311" i="16"/>
  <c r="R311" i="16"/>
  <c r="T311" i="16" s="1"/>
  <c r="N311" i="16"/>
  <c r="P311" i="16" s="1"/>
  <c r="M311" i="16"/>
  <c r="L311" i="16"/>
  <c r="Y309" i="16"/>
  <c r="V309" i="16"/>
  <c r="W309" i="16" s="1"/>
  <c r="X309" i="16" s="1"/>
  <c r="Z309" i="16" s="1"/>
  <c r="U309" i="16"/>
  <c r="S309" i="16"/>
  <c r="R309" i="16"/>
  <c r="T309" i="16" s="1"/>
  <c r="N309" i="16"/>
  <c r="M309" i="16"/>
  <c r="L309" i="16"/>
  <c r="Y307" i="16"/>
  <c r="W307" i="16"/>
  <c r="X307" i="16" s="1"/>
  <c r="Z307" i="16" s="1"/>
  <c r="V307" i="16"/>
  <c r="U307" i="16"/>
  <c r="T307" i="16"/>
  <c r="S307" i="16"/>
  <c r="R307" i="16"/>
  <c r="P307" i="16"/>
  <c r="O307" i="16"/>
  <c r="Q307" i="16" s="1"/>
  <c r="N307" i="16"/>
  <c r="M307" i="16"/>
  <c r="L307" i="16"/>
  <c r="Y305" i="16"/>
  <c r="X305" i="16"/>
  <c r="Z305" i="16" s="1"/>
  <c r="V305" i="16"/>
  <c r="U305" i="16"/>
  <c r="W305" i="16" s="1"/>
  <c r="S305" i="16"/>
  <c r="T305" i="16" s="1"/>
  <c r="R305" i="16"/>
  <c r="P305" i="16"/>
  <c r="N305" i="16"/>
  <c r="O305" i="16" s="1"/>
  <c r="Q305" i="16" s="1"/>
  <c r="M305" i="16"/>
  <c r="L305" i="16"/>
  <c r="Y303" i="16"/>
  <c r="V303" i="16"/>
  <c r="W303" i="16" s="1"/>
  <c r="U303" i="16"/>
  <c r="X303" i="16" s="1"/>
  <c r="Z303" i="16" s="1"/>
  <c r="S303" i="16"/>
  <c r="R303" i="16"/>
  <c r="T303" i="16" s="1"/>
  <c r="N303" i="16"/>
  <c r="O303" i="16" s="1"/>
  <c r="M303" i="16"/>
  <c r="L303" i="16"/>
  <c r="Y301" i="16"/>
  <c r="V301" i="16"/>
  <c r="W301" i="16" s="1"/>
  <c r="U301" i="16"/>
  <c r="X301" i="16" s="1"/>
  <c r="Z301" i="16" s="1"/>
  <c r="S301" i="16"/>
  <c r="R301" i="16"/>
  <c r="T301" i="16" s="1"/>
  <c r="N301" i="16"/>
  <c r="P301" i="16" s="1"/>
  <c r="M301" i="16"/>
  <c r="L301" i="16"/>
  <c r="Y299" i="16"/>
  <c r="W299" i="16"/>
  <c r="X299" i="16" s="1"/>
  <c r="Z299" i="16" s="1"/>
  <c r="V299" i="16"/>
  <c r="U299" i="16"/>
  <c r="S299" i="16"/>
  <c r="T299" i="16" s="1"/>
  <c r="R299" i="16"/>
  <c r="P299" i="16"/>
  <c r="O299" i="16"/>
  <c r="Q299" i="16" s="1"/>
  <c r="N299" i="16"/>
  <c r="M299" i="16"/>
  <c r="L299" i="16"/>
  <c r="M298" i="16"/>
  <c r="M318" i="16" s="1"/>
  <c r="M338" i="16" s="1"/>
  <c r="Y297" i="16"/>
  <c r="X297" i="16"/>
  <c r="Z297" i="16" s="1"/>
  <c r="W297" i="16"/>
  <c r="V297" i="16"/>
  <c r="U297" i="16"/>
  <c r="T297" i="16"/>
  <c r="S297" i="16"/>
  <c r="R297" i="16"/>
  <c r="P297" i="16"/>
  <c r="Q297" i="16" s="1"/>
  <c r="O297" i="16"/>
  <c r="N297" i="16"/>
  <c r="M297" i="16"/>
  <c r="L297" i="16"/>
  <c r="Y295" i="16"/>
  <c r="V295" i="16"/>
  <c r="W295" i="16" s="1"/>
  <c r="U295" i="16"/>
  <c r="S295" i="16"/>
  <c r="R295" i="16"/>
  <c r="T295" i="16" s="1"/>
  <c r="N295" i="16"/>
  <c r="P295" i="16" s="1"/>
  <c r="M295" i="16"/>
  <c r="L295" i="16"/>
  <c r="Y293" i="16"/>
  <c r="V293" i="16"/>
  <c r="W293" i="16" s="1"/>
  <c r="X293" i="16" s="1"/>
  <c r="Z293" i="16" s="1"/>
  <c r="U293" i="16"/>
  <c r="S293" i="16"/>
  <c r="R293" i="16"/>
  <c r="T293" i="16" s="1"/>
  <c r="N293" i="16"/>
  <c r="M293" i="16"/>
  <c r="L293" i="16"/>
  <c r="M292" i="16"/>
  <c r="M312" i="16" s="1"/>
  <c r="M332" i="16" s="1"/>
  <c r="Y291" i="16"/>
  <c r="W291" i="16"/>
  <c r="X291" i="16" s="1"/>
  <c r="Z291" i="16" s="1"/>
  <c r="V291" i="16"/>
  <c r="U291" i="16"/>
  <c r="S291" i="16"/>
  <c r="R291" i="16"/>
  <c r="T291" i="16" s="1"/>
  <c r="P291" i="16"/>
  <c r="O291" i="16"/>
  <c r="Q291" i="16" s="1"/>
  <c r="N291" i="16"/>
  <c r="M291" i="16"/>
  <c r="L291" i="16"/>
  <c r="M290" i="16"/>
  <c r="M310" i="16" s="1"/>
  <c r="M330" i="16" s="1"/>
  <c r="Y289" i="16"/>
  <c r="X289" i="16"/>
  <c r="Z289" i="16" s="1"/>
  <c r="V289" i="16"/>
  <c r="W289" i="16" s="1"/>
  <c r="U289" i="16"/>
  <c r="T289" i="16"/>
  <c r="S289" i="16"/>
  <c r="R289" i="16"/>
  <c r="P289" i="16"/>
  <c r="N289" i="16"/>
  <c r="O289" i="16" s="1"/>
  <c r="M289" i="16"/>
  <c r="L289" i="16"/>
  <c r="M288" i="16"/>
  <c r="M308" i="16" s="1"/>
  <c r="M328" i="16" s="1"/>
  <c r="L288" i="16"/>
  <c r="Y287" i="16"/>
  <c r="W287" i="16"/>
  <c r="V287" i="16"/>
  <c r="U287" i="16"/>
  <c r="X287" i="16" s="1"/>
  <c r="Z287" i="16" s="1"/>
  <c r="S287" i="16"/>
  <c r="R287" i="16"/>
  <c r="T287" i="16" s="1"/>
  <c r="Q287" i="16"/>
  <c r="O287" i="16"/>
  <c r="N287" i="16"/>
  <c r="P287" i="16" s="1"/>
  <c r="M287" i="16"/>
  <c r="L287" i="16"/>
  <c r="M286" i="16"/>
  <c r="M306" i="16" s="1"/>
  <c r="M326" i="16" s="1"/>
  <c r="L286" i="16"/>
  <c r="Y285" i="16"/>
  <c r="V285" i="16"/>
  <c r="W285" i="16" s="1"/>
  <c r="X285" i="16" s="1"/>
  <c r="Z285" i="16" s="1"/>
  <c r="U285" i="16"/>
  <c r="S285" i="16"/>
  <c r="R285" i="16"/>
  <c r="T285" i="16" s="1"/>
  <c r="N285" i="16"/>
  <c r="P285" i="16" s="1"/>
  <c r="M285" i="16"/>
  <c r="L285" i="16"/>
  <c r="M284" i="16"/>
  <c r="M304" i="16" s="1"/>
  <c r="M324" i="16" s="1"/>
  <c r="L284" i="16"/>
  <c r="L300" i="16" s="1"/>
  <c r="Y283" i="16"/>
  <c r="W283" i="16"/>
  <c r="X283" i="16" s="1"/>
  <c r="Z283" i="16" s="1"/>
  <c r="V283" i="16"/>
  <c r="U283" i="16"/>
  <c r="S283" i="16"/>
  <c r="T283" i="16" s="1"/>
  <c r="R283" i="16"/>
  <c r="O283" i="16"/>
  <c r="N283" i="16"/>
  <c r="P283" i="16" s="1"/>
  <c r="M283" i="16"/>
  <c r="L283" i="16"/>
  <c r="M282" i="16"/>
  <c r="M302" i="16" s="1"/>
  <c r="M322" i="16" s="1"/>
  <c r="L282" i="16"/>
  <c r="Y281" i="16"/>
  <c r="X281" i="16"/>
  <c r="Z281" i="16" s="1"/>
  <c r="W281" i="16"/>
  <c r="V281" i="16"/>
  <c r="U281" i="16"/>
  <c r="T281" i="16"/>
  <c r="S281" i="16"/>
  <c r="R281" i="16"/>
  <c r="P281" i="16"/>
  <c r="O281" i="16"/>
  <c r="Q281" i="16" s="1"/>
  <c r="N281" i="16"/>
  <c r="M281" i="16"/>
  <c r="L281" i="16"/>
  <c r="M280" i="16"/>
  <c r="M300" i="16" s="1"/>
  <c r="M320" i="16" s="1"/>
  <c r="L280" i="16"/>
  <c r="Y279" i="16"/>
  <c r="V279" i="16"/>
  <c r="W279" i="16" s="1"/>
  <c r="U279" i="16"/>
  <c r="S279" i="16"/>
  <c r="R279" i="16"/>
  <c r="T279" i="16" s="1"/>
  <c r="N279" i="16"/>
  <c r="P279" i="16" s="1"/>
  <c r="M279" i="16"/>
  <c r="L279" i="16"/>
  <c r="M278" i="16"/>
  <c r="L278" i="16"/>
  <c r="Y277" i="16"/>
  <c r="V277" i="16"/>
  <c r="W277" i="16" s="1"/>
  <c r="X277" i="16" s="1"/>
  <c r="Z277" i="16" s="1"/>
  <c r="U277" i="16"/>
  <c r="S277" i="16"/>
  <c r="R277" i="16"/>
  <c r="T277" i="16" s="1"/>
  <c r="N277" i="16"/>
  <c r="M277" i="16"/>
  <c r="L277" i="16"/>
  <c r="M276" i="16"/>
  <c r="M296" i="16" s="1"/>
  <c r="M316" i="16" s="1"/>
  <c r="M336" i="16" s="1"/>
  <c r="L276" i="16"/>
  <c r="Y275" i="16"/>
  <c r="W275" i="16"/>
  <c r="V275" i="16"/>
  <c r="U275" i="16"/>
  <c r="X275" i="16" s="1"/>
  <c r="Z275" i="16" s="1"/>
  <c r="S275" i="16"/>
  <c r="R275" i="16"/>
  <c r="T275" i="16" s="1"/>
  <c r="P275" i="16"/>
  <c r="O275" i="16"/>
  <c r="Q275" i="16" s="1"/>
  <c r="N275" i="16"/>
  <c r="M275" i="16"/>
  <c r="L275" i="16"/>
  <c r="L294" i="16" s="1"/>
  <c r="M274" i="16"/>
  <c r="M294" i="16" s="1"/>
  <c r="M314" i="16" s="1"/>
  <c r="M334" i="16" s="1"/>
  <c r="L274" i="16"/>
  <c r="Y273" i="16"/>
  <c r="V273" i="16"/>
  <c r="W273" i="16" s="1"/>
  <c r="X273" i="16" s="1"/>
  <c r="Z273" i="16" s="1"/>
  <c r="U273" i="16"/>
  <c r="T273" i="16"/>
  <c r="S273" i="16"/>
  <c r="R273" i="16"/>
  <c r="P273" i="16"/>
  <c r="N273" i="16"/>
  <c r="O273" i="16" s="1"/>
  <c r="Q273" i="16" s="1"/>
  <c r="M273" i="16"/>
  <c r="L273" i="16"/>
  <c r="L292" i="16" s="1"/>
  <c r="F239" i="16"/>
  <c r="C344" i="16" s="1"/>
  <c r="J235" i="16"/>
  <c r="F229" i="16"/>
  <c r="Y222" i="16"/>
  <c r="V222" i="16"/>
  <c r="U222" i="16"/>
  <c r="S222" i="16"/>
  <c r="R222" i="16"/>
  <c r="T222" i="16" s="1"/>
  <c r="N222" i="16"/>
  <c r="M222" i="16"/>
  <c r="L222" i="16"/>
  <c r="Y220" i="16"/>
  <c r="W220" i="16"/>
  <c r="V220" i="16"/>
  <c r="U220" i="16"/>
  <c r="X220" i="16" s="1"/>
  <c r="Z220" i="16" s="1"/>
  <c r="S220" i="16"/>
  <c r="T220" i="16" s="1"/>
  <c r="R220" i="16"/>
  <c r="P220" i="16"/>
  <c r="O220" i="16"/>
  <c r="Q220" i="16" s="1"/>
  <c r="N220" i="16"/>
  <c r="M220" i="16"/>
  <c r="L220" i="16"/>
  <c r="Y218" i="16"/>
  <c r="V218" i="16"/>
  <c r="W218" i="16" s="1"/>
  <c r="X218" i="16" s="1"/>
  <c r="Z218" i="16" s="1"/>
  <c r="U218" i="16"/>
  <c r="T218" i="16"/>
  <c r="S218" i="16"/>
  <c r="R218" i="16"/>
  <c r="P218" i="16"/>
  <c r="N218" i="16"/>
  <c r="O218" i="16" s="1"/>
  <c r="M218" i="16"/>
  <c r="L218" i="16"/>
  <c r="Y216" i="16"/>
  <c r="W216" i="16"/>
  <c r="V216" i="16"/>
  <c r="U216" i="16"/>
  <c r="X216" i="16" s="1"/>
  <c r="Z216" i="16" s="1"/>
  <c r="S216" i="16"/>
  <c r="R216" i="16"/>
  <c r="T216" i="16" s="1"/>
  <c r="Q216" i="16"/>
  <c r="O216" i="16"/>
  <c r="N216" i="16"/>
  <c r="P216" i="16" s="1"/>
  <c r="M216" i="16"/>
  <c r="L216" i="16"/>
  <c r="Y214" i="16"/>
  <c r="V214" i="16"/>
  <c r="W214" i="16" s="1"/>
  <c r="X214" i="16" s="1"/>
  <c r="Z214" i="16" s="1"/>
  <c r="U214" i="16"/>
  <c r="S214" i="16"/>
  <c r="R214" i="16"/>
  <c r="T214" i="16" s="1"/>
  <c r="N214" i="16"/>
  <c r="P214" i="16" s="1"/>
  <c r="M214" i="16"/>
  <c r="L214" i="16"/>
  <c r="Y212" i="16"/>
  <c r="W212" i="16"/>
  <c r="V212" i="16"/>
  <c r="U212" i="16"/>
  <c r="X212" i="16" s="1"/>
  <c r="Z212" i="16" s="1"/>
  <c r="S212" i="16"/>
  <c r="T212" i="16" s="1"/>
  <c r="R212" i="16"/>
  <c r="P212" i="16"/>
  <c r="O212" i="16"/>
  <c r="Q212" i="16" s="1"/>
  <c r="N212" i="16"/>
  <c r="M212" i="16"/>
  <c r="L212" i="16"/>
  <c r="Y210" i="16"/>
  <c r="V210" i="16"/>
  <c r="W210" i="16" s="1"/>
  <c r="X210" i="16" s="1"/>
  <c r="Z210" i="16" s="1"/>
  <c r="U210" i="16"/>
  <c r="T210" i="16"/>
  <c r="S210" i="16"/>
  <c r="R210" i="16"/>
  <c r="P210" i="16"/>
  <c r="N210" i="16"/>
  <c r="O210" i="16" s="1"/>
  <c r="Q210" i="16" s="1"/>
  <c r="M210" i="16"/>
  <c r="L210" i="16"/>
  <c r="Y208" i="16"/>
  <c r="V208" i="16"/>
  <c r="W208" i="16" s="1"/>
  <c r="U208" i="16"/>
  <c r="S208" i="16"/>
  <c r="R208" i="16"/>
  <c r="T208" i="16" s="1"/>
  <c r="N208" i="16"/>
  <c r="P208" i="16" s="1"/>
  <c r="M208" i="16"/>
  <c r="L208" i="16"/>
  <c r="Y206" i="16"/>
  <c r="V206" i="16"/>
  <c r="W206" i="16" s="1"/>
  <c r="X206" i="16" s="1"/>
  <c r="Z206" i="16" s="1"/>
  <c r="U206" i="16"/>
  <c r="S206" i="16"/>
  <c r="R206" i="16"/>
  <c r="T206" i="16" s="1"/>
  <c r="N206" i="16"/>
  <c r="M206" i="16"/>
  <c r="L206" i="16"/>
  <c r="Y204" i="16"/>
  <c r="W204" i="16"/>
  <c r="X204" i="16" s="1"/>
  <c r="Z204" i="16" s="1"/>
  <c r="V204" i="16"/>
  <c r="U204" i="16"/>
  <c r="S204" i="16"/>
  <c r="T204" i="16" s="1"/>
  <c r="R204" i="16"/>
  <c r="P204" i="16"/>
  <c r="O204" i="16"/>
  <c r="Q204" i="16" s="1"/>
  <c r="N204" i="16"/>
  <c r="M204" i="16"/>
  <c r="L204" i="16"/>
  <c r="Y202" i="16"/>
  <c r="X202" i="16"/>
  <c r="Z202" i="16" s="1"/>
  <c r="V202" i="16"/>
  <c r="W202" i="16" s="1"/>
  <c r="U202" i="16"/>
  <c r="T202" i="16"/>
  <c r="S202" i="16"/>
  <c r="R202" i="16"/>
  <c r="P202" i="16"/>
  <c r="N202" i="16"/>
  <c r="O202" i="16" s="1"/>
  <c r="Q202" i="16" s="1"/>
  <c r="M202" i="16"/>
  <c r="L202" i="16"/>
  <c r="Y200" i="16"/>
  <c r="W200" i="16"/>
  <c r="V200" i="16"/>
  <c r="U200" i="16"/>
  <c r="X200" i="16" s="1"/>
  <c r="Z200" i="16" s="1"/>
  <c r="S200" i="16"/>
  <c r="R200" i="16"/>
  <c r="T200" i="16" s="1"/>
  <c r="Q200" i="16"/>
  <c r="O200" i="16"/>
  <c r="N200" i="16"/>
  <c r="P200" i="16" s="1"/>
  <c r="M200" i="16"/>
  <c r="L200" i="16"/>
  <c r="Y198" i="16"/>
  <c r="V198" i="16"/>
  <c r="W198" i="16" s="1"/>
  <c r="X198" i="16" s="1"/>
  <c r="Z198" i="16" s="1"/>
  <c r="U198" i="16"/>
  <c r="S198" i="16"/>
  <c r="R198" i="16"/>
  <c r="T198" i="16" s="1"/>
  <c r="N198" i="16"/>
  <c r="P198" i="16" s="1"/>
  <c r="M198" i="16"/>
  <c r="L198" i="16"/>
  <c r="M197" i="16"/>
  <c r="M217" i="16" s="1"/>
  <c r="Y196" i="16"/>
  <c r="W196" i="16"/>
  <c r="V196" i="16"/>
  <c r="U196" i="16"/>
  <c r="X196" i="16" s="1"/>
  <c r="Z196" i="16" s="1"/>
  <c r="S196" i="16"/>
  <c r="T196" i="16" s="1"/>
  <c r="R196" i="16"/>
  <c r="O196" i="16"/>
  <c r="N196" i="16"/>
  <c r="P196" i="16" s="1"/>
  <c r="M196" i="16"/>
  <c r="L196" i="16"/>
  <c r="M195" i="16"/>
  <c r="M215" i="16" s="1"/>
  <c r="Y194" i="16"/>
  <c r="V194" i="16"/>
  <c r="W194" i="16" s="1"/>
  <c r="X194" i="16" s="1"/>
  <c r="Z194" i="16" s="1"/>
  <c r="U194" i="16"/>
  <c r="T194" i="16"/>
  <c r="S194" i="16"/>
  <c r="R194" i="16"/>
  <c r="P194" i="16"/>
  <c r="N194" i="16"/>
  <c r="O194" i="16" s="1"/>
  <c r="Q194" i="16" s="1"/>
  <c r="M194" i="16"/>
  <c r="L194" i="16"/>
  <c r="Y192" i="16"/>
  <c r="V192" i="16"/>
  <c r="W192" i="16" s="1"/>
  <c r="U192" i="16"/>
  <c r="X192" i="16" s="1"/>
  <c r="Z192" i="16" s="1"/>
  <c r="S192" i="16"/>
  <c r="R192" i="16"/>
  <c r="T192" i="16" s="1"/>
  <c r="N192" i="16"/>
  <c r="P192" i="16" s="1"/>
  <c r="M192" i="16"/>
  <c r="L192" i="16"/>
  <c r="Y190" i="16"/>
  <c r="V190" i="16"/>
  <c r="U190" i="16"/>
  <c r="S190" i="16"/>
  <c r="R190" i="16"/>
  <c r="T190" i="16" s="1"/>
  <c r="N190" i="16"/>
  <c r="M190" i="16"/>
  <c r="L190" i="16"/>
  <c r="Y188" i="16"/>
  <c r="X188" i="16"/>
  <c r="Z188" i="16" s="1"/>
  <c r="W188" i="16"/>
  <c r="V188" i="16"/>
  <c r="U188" i="16"/>
  <c r="S188" i="16"/>
  <c r="R188" i="16"/>
  <c r="T188" i="16" s="1"/>
  <c r="P188" i="16"/>
  <c r="O188" i="16"/>
  <c r="Q188" i="16" s="1"/>
  <c r="N188" i="16"/>
  <c r="M188" i="16"/>
  <c r="L188" i="16"/>
  <c r="Y186" i="16"/>
  <c r="X186" i="16"/>
  <c r="Z186" i="16" s="1"/>
  <c r="V186" i="16"/>
  <c r="W186" i="16" s="1"/>
  <c r="U186" i="16"/>
  <c r="T186" i="16"/>
  <c r="S186" i="16"/>
  <c r="R186" i="16"/>
  <c r="P186" i="16"/>
  <c r="N186" i="16"/>
  <c r="O186" i="16" s="1"/>
  <c r="M186" i="16"/>
  <c r="L186" i="16"/>
  <c r="Y184" i="16"/>
  <c r="W184" i="16"/>
  <c r="V184" i="16"/>
  <c r="U184" i="16"/>
  <c r="X184" i="16" s="1"/>
  <c r="Z184" i="16" s="1"/>
  <c r="S184" i="16"/>
  <c r="R184" i="16"/>
  <c r="T184" i="16" s="1"/>
  <c r="Q184" i="16"/>
  <c r="O184" i="16"/>
  <c r="N184" i="16"/>
  <c r="P184" i="16" s="1"/>
  <c r="M184" i="16"/>
  <c r="L184" i="16"/>
  <c r="Z182" i="16"/>
  <c r="Y182" i="16"/>
  <c r="V182" i="16"/>
  <c r="W182" i="16" s="1"/>
  <c r="X182" i="16" s="1"/>
  <c r="U182" i="16"/>
  <c r="S182" i="16"/>
  <c r="R182" i="16"/>
  <c r="T182" i="16" s="1"/>
  <c r="N182" i="16"/>
  <c r="P182" i="16" s="1"/>
  <c r="M182" i="16"/>
  <c r="L182" i="16"/>
  <c r="M181" i="16"/>
  <c r="M201" i="16" s="1"/>
  <c r="M221" i="16" s="1"/>
  <c r="Y180" i="16"/>
  <c r="W180" i="16"/>
  <c r="V180" i="16"/>
  <c r="U180" i="16"/>
  <c r="X180" i="16" s="1"/>
  <c r="Z180" i="16" s="1"/>
  <c r="S180" i="16"/>
  <c r="T180" i="16" s="1"/>
  <c r="R180" i="16"/>
  <c r="O180" i="16"/>
  <c r="Q180" i="16" s="1"/>
  <c r="N180" i="16"/>
  <c r="P180" i="16" s="1"/>
  <c r="M180" i="16"/>
  <c r="L180" i="16"/>
  <c r="M179" i="16"/>
  <c r="M199" i="16" s="1"/>
  <c r="M219" i="16" s="1"/>
  <c r="Y178" i="16"/>
  <c r="V178" i="16"/>
  <c r="W178" i="16" s="1"/>
  <c r="X178" i="16" s="1"/>
  <c r="Z178" i="16" s="1"/>
  <c r="U178" i="16"/>
  <c r="T178" i="16"/>
  <c r="S178" i="16"/>
  <c r="R178" i="16"/>
  <c r="P178" i="16"/>
  <c r="N178" i="16"/>
  <c r="O178" i="16" s="1"/>
  <c r="Q178" i="16" s="1"/>
  <c r="M178" i="16"/>
  <c r="L178" i="16"/>
  <c r="M177" i="16"/>
  <c r="Y176" i="16"/>
  <c r="V176" i="16"/>
  <c r="W176" i="16" s="1"/>
  <c r="U176" i="16"/>
  <c r="X176" i="16" s="1"/>
  <c r="Z176" i="16" s="1"/>
  <c r="S176" i="16"/>
  <c r="R176" i="16"/>
  <c r="T176" i="16" s="1"/>
  <c r="N176" i="16"/>
  <c r="P176" i="16" s="1"/>
  <c r="M176" i="16"/>
  <c r="L176" i="16"/>
  <c r="M175" i="16"/>
  <c r="Y174" i="16"/>
  <c r="V174" i="16"/>
  <c r="W174" i="16" s="1"/>
  <c r="X174" i="16" s="1"/>
  <c r="Z174" i="16" s="1"/>
  <c r="U174" i="16"/>
  <c r="S174" i="16"/>
  <c r="R174" i="16"/>
  <c r="T174" i="16" s="1"/>
  <c r="N174" i="16"/>
  <c r="M174" i="16"/>
  <c r="L174" i="16"/>
  <c r="M173" i="16"/>
  <c r="M193" i="16" s="1"/>
  <c r="M213" i="16" s="1"/>
  <c r="L173" i="16"/>
  <c r="Y172" i="16"/>
  <c r="W172" i="16"/>
  <c r="X172" i="16" s="1"/>
  <c r="Z172" i="16" s="1"/>
  <c r="V172" i="16"/>
  <c r="U172" i="16"/>
  <c r="S172" i="16"/>
  <c r="R172" i="16"/>
  <c r="T172" i="16" s="1"/>
  <c r="P172" i="16"/>
  <c r="O172" i="16"/>
  <c r="Q172" i="16" s="1"/>
  <c r="N172" i="16"/>
  <c r="M172" i="16"/>
  <c r="L172" i="16"/>
  <c r="M171" i="16"/>
  <c r="M191" i="16" s="1"/>
  <c r="M211" i="16" s="1"/>
  <c r="L171" i="16"/>
  <c r="Y170" i="16"/>
  <c r="V170" i="16"/>
  <c r="W170" i="16" s="1"/>
  <c r="X170" i="16" s="1"/>
  <c r="Z170" i="16" s="1"/>
  <c r="U170" i="16"/>
  <c r="T170" i="16"/>
  <c r="S170" i="16"/>
  <c r="R170" i="16"/>
  <c r="P170" i="16"/>
  <c r="N170" i="16"/>
  <c r="O170" i="16" s="1"/>
  <c r="Q170" i="16" s="1"/>
  <c r="M170" i="16"/>
  <c r="L170" i="16"/>
  <c r="M169" i="16"/>
  <c r="M189" i="16" s="1"/>
  <c r="M209" i="16" s="1"/>
  <c r="L169" i="16"/>
  <c r="Y168" i="16"/>
  <c r="W168" i="16"/>
  <c r="V168" i="16"/>
  <c r="U168" i="16"/>
  <c r="X168" i="16" s="1"/>
  <c r="Z168" i="16" s="1"/>
  <c r="S168" i="16"/>
  <c r="R168" i="16"/>
  <c r="T168" i="16" s="1"/>
  <c r="O168" i="16"/>
  <c r="N168" i="16"/>
  <c r="P168" i="16" s="1"/>
  <c r="Q168" i="16" s="1"/>
  <c r="M168" i="16"/>
  <c r="L168" i="16"/>
  <c r="M167" i="16"/>
  <c r="M187" i="16" s="1"/>
  <c r="M207" i="16" s="1"/>
  <c r="L167" i="16"/>
  <c r="Z166" i="16"/>
  <c r="Y166" i="16"/>
  <c r="V166" i="16"/>
  <c r="W166" i="16" s="1"/>
  <c r="X166" i="16" s="1"/>
  <c r="U166" i="16"/>
  <c r="S166" i="16"/>
  <c r="R166" i="16"/>
  <c r="T166" i="16" s="1"/>
  <c r="N166" i="16"/>
  <c r="P166" i="16" s="1"/>
  <c r="M166" i="16"/>
  <c r="L166" i="16"/>
  <c r="M165" i="16"/>
  <c r="M185" i="16" s="1"/>
  <c r="M205" i="16" s="1"/>
  <c r="L165" i="16"/>
  <c r="Y164" i="16"/>
  <c r="W164" i="16"/>
  <c r="V164" i="16"/>
  <c r="U164" i="16"/>
  <c r="X164" i="16" s="1"/>
  <c r="Z164" i="16" s="1"/>
  <c r="S164" i="16"/>
  <c r="T164" i="16" s="1"/>
  <c r="R164" i="16"/>
  <c r="O164" i="16"/>
  <c r="Q164" i="16" s="1"/>
  <c r="N164" i="16"/>
  <c r="P164" i="16" s="1"/>
  <c r="M164" i="16"/>
  <c r="L164" i="16"/>
  <c r="M163" i="16"/>
  <c r="M183" i="16" s="1"/>
  <c r="M203" i="16" s="1"/>
  <c r="M223" i="16" s="1"/>
  <c r="L163" i="16"/>
  <c r="Y162" i="16"/>
  <c r="V162" i="16"/>
  <c r="W162" i="16" s="1"/>
  <c r="X162" i="16" s="1"/>
  <c r="Z162" i="16" s="1"/>
  <c r="U162" i="16"/>
  <c r="T162" i="16"/>
  <c r="S162" i="16"/>
  <c r="R162" i="16"/>
  <c r="P162" i="16"/>
  <c r="N162" i="16"/>
  <c r="O162" i="16" s="1"/>
  <c r="Q162" i="16" s="1"/>
  <c r="M162" i="16"/>
  <c r="L162" i="16"/>
  <c r="L181" i="16" s="1"/>
  <c r="M161" i="16"/>
  <c r="L161" i="16"/>
  <c r="Y160" i="16"/>
  <c r="V160" i="16"/>
  <c r="W160" i="16" s="1"/>
  <c r="U160" i="16"/>
  <c r="X160" i="16" s="1"/>
  <c r="Z160" i="16" s="1"/>
  <c r="S160" i="16"/>
  <c r="R160" i="16"/>
  <c r="T160" i="16" s="1"/>
  <c r="N160" i="16"/>
  <c r="P160" i="16" s="1"/>
  <c r="M160" i="16"/>
  <c r="L160" i="16"/>
  <c r="M159" i="16"/>
  <c r="L159" i="16"/>
  <c r="Y158" i="16"/>
  <c r="V158" i="16"/>
  <c r="W158" i="16" s="1"/>
  <c r="X158" i="16" s="1"/>
  <c r="Z158" i="16" s="1"/>
  <c r="U158" i="16"/>
  <c r="S158" i="16"/>
  <c r="R158" i="16"/>
  <c r="T158" i="16" s="1"/>
  <c r="N158" i="16"/>
  <c r="M158" i="16"/>
  <c r="L158" i="16"/>
  <c r="F124" i="16"/>
  <c r="C229" i="16" s="1"/>
  <c r="J120" i="16"/>
  <c r="F113" i="16"/>
  <c r="C113" i="16"/>
  <c r="Y106" i="16"/>
  <c r="X106" i="16"/>
  <c r="Z106" i="16" s="1"/>
  <c r="V106" i="16"/>
  <c r="U106" i="16"/>
  <c r="W106" i="16" s="1"/>
  <c r="T106" i="16"/>
  <c r="S106" i="16"/>
  <c r="R106" i="16"/>
  <c r="P106" i="16"/>
  <c r="N106" i="16"/>
  <c r="O106" i="16" s="1"/>
  <c r="Q106" i="16" s="1"/>
  <c r="M106" i="16"/>
  <c r="L106" i="16"/>
  <c r="Y104" i="16"/>
  <c r="V104" i="16"/>
  <c r="U104" i="16"/>
  <c r="S104" i="16"/>
  <c r="R104" i="16"/>
  <c r="T104" i="16" s="1"/>
  <c r="N104" i="16"/>
  <c r="M104" i="16"/>
  <c r="L104" i="16"/>
  <c r="Z102" i="16"/>
  <c r="Y102" i="16"/>
  <c r="W102" i="16"/>
  <c r="X102" i="16" s="1"/>
  <c r="V102" i="16"/>
  <c r="U102" i="16"/>
  <c r="S102" i="16"/>
  <c r="R102" i="16"/>
  <c r="T102" i="16" s="1"/>
  <c r="N102" i="16"/>
  <c r="P102" i="16" s="1"/>
  <c r="M102" i="16"/>
  <c r="L102" i="16"/>
  <c r="Y100" i="16"/>
  <c r="X100" i="16"/>
  <c r="Z100" i="16" s="1"/>
  <c r="W100" i="16"/>
  <c r="V100" i="16"/>
  <c r="U100" i="16"/>
  <c r="S100" i="16"/>
  <c r="R100" i="16"/>
  <c r="T100" i="16" s="1"/>
  <c r="P100" i="16"/>
  <c r="O100" i="16"/>
  <c r="N100" i="16"/>
  <c r="M100" i="16"/>
  <c r="L100" i="16"/>
  <c r="Y98" i="16"/>
  <c r="X98" i="16"/>
  <c r="Z98" i="16" s="1"/>
  <c r="V98" i="16"/>
  <c r="W98" i="16" s="1"/>
  <c r="U98" i="16"/>
  <c r="T98" i="16"/>
  <c r="S98" i="16"/>
  <c r="R98" i="16"/>
  <c r="Q98" i="16"/>
  <c r="P98" i="16"/>
  <c r="N98" i="16"/>
  <c r="O98" i="16" s="1"/>
  <c r="M98" i="16"/>
  <c r="L98" i="16"/>
  <c r="Z96" i="16"/>
  <c r="Y96" i="16"/>
  <c r="W96" i="16"/>
  <c r="V96" i="16"/>
  <c r="U96" i="16"/>
  <c r="X96" i="16" s="1"/>
  <c r="S96" i="16"/>
  <c r="R96" i="16"/>
  <c r="T96" i="16" s="1"/>
  <c r="Q96" i="16"/>
  <c r="O96" i="16"/>
  <c r="N96" i="16"/>
  <c r="P96" i="16" s="1"/>
  <c r="M96" i="16"/>
  <c r="L96" i="16"/>
  <c r="Y94" i="16"/>
  <c r="V94" i="16"/>
  <c r="W94" i="16" s="1"/>
  <c r="X94" i="16" s="1"/>
  <c r="Z94" i="16" s="1"/>
  <c r="U94" i="16"/>
  <c r="S94" i="16"/>
  <c r="R94" i="16"/>
  <c r="T94" i="16" s="1"/>
  <c r="N94" i="16"/>
  <c r="O94" i="16" s="1"/>
  <c r="M94" i="16"/>
  <c r="L94" i="16"/>
  <c r="Y92" i="16"/>
  <c r="W92" i="16"/>
  <c r="V92" i="16"/>
  <c r="U92" i="16"/>
  <c r="T92" i="16"/>
  <c r="S92" i="16"/>
  <c r="R92" i="16"/>
  <c r="O92" i="16"/>
  <c r="Q92" i="16" s="1"/>
  <c r="N92" i="16"/>
  <c r="P92" i="16" s="1"/>
  <c r="M92" i="16"/>
  <c r="L92" i="16"/>
  <c r="Y90" i="16"/>
  <c r="V90" i="16"/>
  <c r="W90" i="16" s="1"/>
  <c r="U90" i="16"/>
  <c r="X90" i="16" s="1"/>
  <c r="Z90" i="16" s="1"/>
  <c r="S90" i="16"/>
  <c r="R90" i="16"/>
  <c r="T90" i="16" s="1"/>
  <c r="P90" i="16"/>
  <c r="N90" i="16"/>
  <c r="O90" i="16" s="1"/>
  <c r="Q90" i="16" s="1"/>
  <c r="M90" i="16"/>
  <c r="L90" i="16"/>
  <c r="Y88" i="16"/>
  <c r="W88" i="16"/>
  <c r="V88" i="16"/>
  <c r="U88" i="16"/>
  <c r="S88" i="16"/>
  <c r="R88" i="16"/>
  <c r="O88" i="16"/>
  <c r="Q88" i="16" s="1"/>
  <c r="N88" i="16"/>
  <c r="P88" i="16" s="1"/>
  <c r="M88" i="16"/>
  <c r="L88" i="16"/>
  <c r="Y86" i="16"/>
  <c r="W86" i="16"/>
  <c r="X86" i="16" s="1"/>
  <c r="Z86" i="16" s="1"/>
  <c r="V86" i="16"/>
  <c r="U86" i="16"/>
  <c r="S86" i="16"/>
  <c r="R86" i="16"/>
  <c r="T86" i="16" s="1"/>
  <c r="N86" i="16"/>
  <c r="P86" i="16" s="1"/>
  <c r="M86" i="16"/>
  <c r="L86" i="16"/>
  <c r="Y84" i="16"/>
  <c r="W84" i="16"/>
  <c r="V84" i="16"/>
  <c r="U84" i="16"/>
  <c r="X84" i="16" s="1"/>
  <c r="Z84" i="16" s="1"/>
  <c r="S84" i="16"/>
  <c r="R84" i="16"/>
  <c r="T84" i="16" s="1"/>
  <c r="P84" i="16"/>
  <c r="O84" i="16"/>
  <c r="Q84" i="16" s="1"/>
  <c r="N84" i="16"/>
  <c r="M84" i="16"/>
  <c r="L84" i="16"/>
  <c r="Y82" i="16"/>
  <c r="V82" i="16"/>
  <c r="W82" i="16" s="1"/>
  <c r="X82" i="16" s="1"/>
  <c r="Z82" i="16" s="1"/>
  <c r="U82" i="16"/>
  <c r="T82" i="16"/>
  <c r="S82" i="16"/>
  <c r="R82" i="16"/>
  <c r="Q82" i="16"/>
  <c r="P82" i="16"/>
  <c r="N82" i="16"/>
  <c r="O82" i="16" s="1"/>
  <c r="M82" i="16"/>
  <c r="L82" i="16"/>
  <c r="Y80" i="16"/>
  <c r="W80" i="16"/>
  <c r="V80" i="16"/>
  <c r="U80" i="16"/>
  <c r="S80" i="16"/>
  <c r="R80" i="16"/>
  <c r="P80" i="16"/>
  <c r="N80" i="16"/>
  <c r="O80" i="16" s="1"/>
  <c r="Q80" i="16" s="1"/>
  <c r="M80" i="16"/>
  <c r="L80" i="16"/>
  <c r="Y78" i="16"/>
  <c r="W78" i="16"/>
  <c r="V78" i="16"/>
  <c r="U78" i="16"/>
  <c r="X78" i="16" s="1"/>
  <c r="Z78" i="16" s="1"/>
  <c r="S78" i="16"/>
  <c r="R78" i="16"/>
  <c r="T78" i="16" s="1"/>
  <c r="O78" i="16"/>
  <c r="N78" i="16"/>
  <c r="P78" i="16" s="1"/>
  <c r="Q78" i="16" s="1"/>
  <c r="M78" i="16"/>
  <c r="L78" i="16"/>
  <c r="Y76" i="16"/>
  <c r="V76" i="16"/>
  <c r="W76" i="16" s="1"/>
  <c r="X76" i="16" s="1"/>
  <c r="Z76" i="16" s="1"/>
  <c r="U76" i="16"/>
  <c r="S76" i="16"/>
  <c r="R76" i="16"/>
  <c r="T76" i="16" s="1"/>
  <c r="P76" i="16"/>
  <c r="N76" i="16"/>
  <c r="O76" i="16" s="1"/>
  <c r="Q76" i="16" s="1"/>
  <c r="M76" i="16"/>
  <c r="L76" i="16"/>
  <c r="M75" i="16"/>
  <c r="M95" i="16" s="1"/>
  <c r="Y74" i="16"/>
  <c r="V74" i="16"/>
  <c r="X74" i="16" s="1"/>
  <c r="Z74" i="16" s="1"/>
  <c r="U74" i="16"/>
  <c r="S74" i="16"/>
  <c r="T74" i="16" s="1"/>
  <c r="R74" i="16"/>
  <c r="N74" i="16"/>
  <c r="P74" i="16" s="1"/>
  <c r="M74" i="16"/>
  <c r="L74" i="16"/>
  <c r="M73" i="16"/>
  <c r="M93" i="16" s="1"/>
  <c r="Y72" i="16"/>
  <c r="V72" i="16"/>
  <c r="U72" i="16"/>
  <c r="X72" i="16" s="1"/>
  <c r="Z72" i="16" s="1"/>
  <c r="T72" i="16"/>
  <c r="S72" i="16"/>
  <c r="R72" i="16"/>
  <c r="P72" i="16"/>
  <c r="O72" i="16"/>
  <c r="Q72" i="16" s="1"/>
  <c r="N72" i="16"/>
  <c r="M72" i="16"/>
  <c r="L72" i="16"/>
  <c r="Y70" i="16"/>
  <c r="V70" i="16"/>
  <c r="W70" i="16" s="1"/>
  <c r="U70" i="16"/>
  <c r="X70" i="16" s="1"/>
  <c r="Z70" i="16" s="1"/>
  <c r="S70" i="16"/>
  <c r="R70" i="16"/>
  <c r="T70" i="16" s="1"/>
  <c r="N70" i="16"/>
  <c r="P70" i="16" s="1"/>
  <c r="M70" i="16"/>
  <c r="L70" i="16"/>
  <c r="M69" i="16"/>
  <c r="M89" i="16" s="1"/>
  <c r="Y68" i="16"/>
  <c r="V68" i="16"/>
  <c r="W68" i="16" s="1"/>
  <c r="X68" i="16" s="1"/>
  <c r="Z68" i="16" s="1"/>
  <c r="U68" i="16"/>
  <c r="T68" i="16"/>
  <c r="S68" i="16"/>
  <c r="R68" i="16"/>
  <c r="N68" i="16"/>
  <c r="P68" i="16" s="1"/>
  <c r="M68" i="16"/>
  <c r="L68" i="16"/>
  <c r="Y66" i="16"/>
  <c r="W66" i="16"/>
  <c r="V66" i="16"/>
  <c r="U66" i="16"/>
  <c r="X66" i="16" s="1"/>
  <c r="Z66" i="16" s="1"/>
  <c r="S66" i="16"/>
  <c r="R66" i="16"/>
  <c r="T66" i="16" s="1"/>
  <c r="P66" i="16"/>
  <c r="O66" i="16"/>
  <c r="Q66" i="16" s="1"/>
  <c r="N66" i="16"/>
  <c r="M66" i="16"/>
  <c r="L66" i="16"/>
  <c r="Y64" i="16"/>
  <c r="V64" i="16"/>
  <c r="W64" i="16" s="1"/>
  <c r="X64" i="16" s="1"/>
  <c r="Z64" i="16" s="1"/>
  <c r="U64" i="16"/>
  <c r="S64" i="16"/>
  <c r="T64" i="16" s="1"/>
  <c r="R64" i="16"/>
  <c r="P64" i="16"/>
  <c r="N64" i="16"/>
  <c r="O64" i="16" s="1"/>
  <c r="Q64" i="16" s="1"/>
  <c r="M64" i="16"/>
  <c r="L64" i="16"/>
  <c r="Y62" i="16"/>
  <c r="W62" i="16"/>
  <c r="V62" i="16"/>
  <c r="U62" i="16"/>
  <c r="X62" i="16" s="1"/>
  <c r="Z62" i="16" s="1"/>
  <c r="S62" i="16"/>
  <c r="R62" i="16"/>
  <c r="T62" i="16" s="1"/>
  <c r="O62" i="16"/>
  <c r="N62" i="16"/>
  <c r="P62" i="16" s="1"/>
  <c r="Q62" i="16" s="1"/>
  <c r="M62" i="16"/>
  <c r="L62" i="16"/>
  <c r="M61" i="16"/>
  <c r="M81" i="16" s="1"/>
  <c r="M101" i="16" s="1"/>
  <c r="Y60" i="16"/>
  <c r="V60" i="16"/>
  <c r="W60" i="16" s="1"/>
  <c r="X60" i="16" s="1"/>
  <c r="Z60" i="16" s="1"/>
  <c r="U60" i="16"/>
  <c r="S60" i="16"/>
  <c r="R60" i="16"/>
  <c r="T60" i="16" s="1"/>
  <c r="P60" i="16"/>
  <c r="N60" i="16"/>
  <c r="O60" i="16" s="1"/>
  <c r="Q60" i="16" s="1"/>
  <c r="M60" i="16"/>
  <c r="L60" i="16"/>
  <c r="M59" i="16"/>
  <c r="M79" i="16" s="1"/>
  <c r="M99" i="16" s="1"/>
  <c r="Y58" i="16"/>
  <c r="V58" i="16"/>
  <c r="W58" i="16" s="1"/>
  <c r="X58" i="16" s="1"/>
  <c r="Z58" i="16" s="1"/>
  <c r="U58" i="16"/>
  <c r="S58" i="16"/>
  <c r="T58" i="16" s="1"/>
  <c r="R58" i="16"/>
  <c r="N58" i="16"/>
  <c r="P58" i="16" s="1"/>
  <c r="M58" i="16"/>
  <c r="L58" i="16"/>
  <c r="M57" i="16"/>
  <c r="M77" i="16" s="1"/>
  <c r="M97" i="16" s="1"/>
  <c r="L57" i="16"/>
  <c r="Y56" i="16"/>
  <c r="W56" i="16"/>
  <c r="V56" i="16"/>
  <c r="U56" i="16"/>
  <c r="X56" i="16" s="1"/>
  <c r="Z56" i="16" s="1"/>
  <c r="T56" i="16"/>
  <c r="S56" i="16"/>
  <c r="R56" i="16"/>
  <c r="P56" i="16"/>
  <c r="O56" i="16"/>
  <c r="Q56" i="16" s="1"/>
  <c r="N56" i="16"/>
  <c r="M56" i="16"/>
  <c r="L56" i="16"/>
  <c r="M55" i="16"/>
  <c r="L55" i="16"/>
  <c r="Y54" i="16"/>
  <c r="V54" i="16"/>
  <c r="W54" i="16" s="1"/>
  <c r="U54" i="16"/>
  <c r="S54" i="16"/>
  <c r="R54" i="16"/>
  <c r="T54" i="16" s="1"/>
  <c r="N54" i="16"/>
  <c r="P54" i="16" s="1"/>
  <c r="M54" i="16"/>
  <c r="L54" i="16"/>
  <c r="M53" i="16"/>
  <c r="L53" i="16"/>
  <c r="Y52" i="16"/>
  <c r="V52" i="16"/>
  <c r="W52" i="16" s="1"/>
  <c r="X52" i="16" s="1"/>
  <c r="Z52" i="16" s="1"/>
  <c r="U52" i="16"/>
  <c r="T52" i="16"/>
  <c r="S52" i="16"/>
  <c r="R52" i="16"/>
  <c r="N52" i="16"/>
  <c r="O52" i="16" s="1"/>
  <c r="M52" i="16"/>
  <c r="L52" i="16"/>
  <c r="M51" i="16"/>
  <c r="M71" i="16" s="1"/>
  <c r="M91" i="16" s="1"/>
  <c r="L51" i="16"/>
  <c r="Y50" i="16"/>
  <c r="W50" i="16"/>
  <c r="V50" i="16"/>
  <c r="U50" i="16"/>
  <c r="X50" i="16" s="1"/>
  <c r="Z50" i="16" s="1"/>
  <c r="S50" i="16"/>
  <c r="R50" i="16"/>
  <c r="T50" i="16" s="1"/>
  <c r="P50" i="16"/>
  <c r="O50" i="16"/>
  <c r="Q50" i="16" s="1"/>
  <c r="N50" i="16"/>
  <c r="M50" i="16"/>
  <c r="L50" i="16"/>
  <c r="L69" i="16" s="1"/>
  <c r="M49" i="16"/>
  <c r="L49" i="16"/>
  <c r="Y48" i="16"/>
  <c r="V48" i="16"/>
  <c r="W48" i="16" s="1"/>
  <c r="X48" i="16" s="1"/>
  <c r="Z48" i="16" s="1"/>
  <c r="U48" i="16"/>
  <c r="S48" i="16"/>
  <c r="T48" i="16" s="1"/>
  <c r="R48" i="16"/>
  <c r="P48" i="16"/>
  <c r="N48" i="16"/>
  <c r="O48" i="16" s="1"/>
  <c r="Q48" i="16" s="1"/>
  <c r="M48" i="16"/>
  <c r="L48" i="16"/>
  <c r="L67" i="16" s="1"/>
  <c r="M47" i="16"/>
  <c r="M67" i="16" s="1"/>
  <c r="M87" i="16" s="1"/>
  <c r="M107" i="16" s="1"/>
  <c r="L47" i="16"/>
  <c r="Y46" i="16"/>
  <c r="W46" i="16"/>
  <c r="V46" i="16"/>
  <c r="U46" i="16"/>
  <c r="X46" i="16" s="1"/>
  <c r="Z46" i="16" s="1"/>
  <c r="S46" i="16"/>
  <c r="R46" i="16"/>
  <c r="T46" i="16" s="1"/>
  <c r="O46" i="16"/>
  <c r="N46" i="16"/>
  <c r="P46" i="16" s="1"/>
  <c r="Q46" i="16" s="1"/>
  <c r="M46" i="16"/>
  <c r="L46" i="16"/>
  <c r="L65" i="16" s="1"/>
  <c r="M45" i="16"/>
  <c r="M65" i="16" s="1"/>
  <c r="M85" i="16" s="1"/>
  <c r="M105" i="16" s="1"/>
  <c r="L45" i="16"/>
  <c r="Y44" i="16"/>
  <c r="V44" i="16"/>
  <c r="W44" i="16" s="1"/>
  <c r="X44" i="16" s="1"/>
  <c r="Z44" i="16" s="1"/>
  <c r="U44" i="16"/>
  <c r="S44" i="16"/>
  <c r="R44" i="16"/>
  <c r="T44" i="16" s="1"/>
  <c r="P44" i="16"/>
  <c r="N44" i="16"/>
  <c r="O44" i="16" s="1"/>
  <c r="Q44" i="16" s="1"/>
  <c r="M44" i="16"/>
  <c r="L44" i="16"/>
  <c r="L63" i="16" s="1"/>
  <c r="L81" i="16" s="1"/>
  <c r="M43" i="16"/>
  <c r="M63" i="16" s="1"/>
  <c r="L43" i="16"/>
  <c r="L59" i="16" s="1"/>
  <c r="Y42" i="16"/>
  <c r="V42" i="16"/>
  <c r="W42" i="16" s="1"/>
  <c r="X42" i="16" s="1"/>
  <c r="Z42" i="16" s="1"/>
  <c r="U42" i="16"/>
  <c r="S42" i="16"/>
  <c r="T42" i="16" s="1"/>
  <c r="R42" i="16"/>
  <c r="N42" i="16"/>
  <c r="P42" i="16" s="1"/>
  <c r="M42" i="16"/>
  <c r="L42" i="16"/>
  <c r="L61" i="16" s="1"/>
  <c r="J4" i="16"/>
  <c r="L103" i="22" l="1"/>
  <c r="L324" i="22"/>
  <c r="L330" i="22"/>
  <c r="L318" i="22"/>
  <c r="L336" i="22" s="1"/>
  <c r="L328" i="22"/>
  <c r="L105" i="22"/>
  <c r="L107" i="22"/>
  <c r="L97" i="22"/>
  <c r="L223" i="22"/>
  <c r="L215" i="22"/>
  <c r="L209" i="22"/>
  <c r="E242" i="20"/>
  <c r="L101" i="19"/>
  <c r="L105" i="19"/>
  <c r="L99" i="19"/>
  <c r="L79" i="19"/>
  <c r="L97" i="19" s="1"/>
  <c r="L73" i="19"/>
  <c r="L91" i="19" s="1"/>
  <c r="L290" i="19"/>
  <c r="T277" i="19"/>
  <c r="Q279" i="19"/>
  <c r="X279" i="19"/>
  <c r="Z279" i="19" s="1"/>
  <c r="Q281" i="19"/>
  <c r="X285" i="19"/>
  <c r="Z285" i="19" s="1"/>
  <c r="Q305" i="19"/>
  <c r="Q309" i="19"/>
  <c r="X317" i="19"/>
  <c r="Z317" i="19" s="1"/>
  <c r="T329" i="19"/>
  <c r="L298" i="19"/>
  <c r="X281" i="19"/>
  <c r="Z281" i="19" s="1"/>
  <c r="T297" i="19"/>
  <c r="X309" i="19"/>
  <c r="Z309" i="19" s="1"/>
  <c r="Q327" i="19"/>
  <c r="T287" i="19"/>
  <c r="X293" i="19"/>
  <c r="Z293" i="19" s="1"/>
  <c r="T325" i="19"/>
  <c r="X333" i="19"/>
  <c r="Z333" i="19" s="1"/>
  <c r="L308" i="19"/>
  <c r="L312" i="19"/>
  <c r="T289" i="19"/>
  <c r="W305" i="19"/>
  <c r="X305" i="19"/>
  <c r="Z305" i="19" s="1"/>
  <c r="T311" i="19"/>
  <c r="X321" i="19"/>
  <c r="Z321" i="19" s="1"/>
  <c r="T335" i="19"/>
  <c r="T281" i="19"/>
  <c r="L300" i="19"/>
  <c r="X287" i="19"/>
  <c r="Z287" i="19" s="1"/>
  <c r="Q287" i="19"/>
  <c r="Q295" i="19"/>
  <c r="X297" i="19"/>
  <c r="Z297" i="19" s="1"/>
  <c r="Q303" i="19"/>
  <c r="X303" i="19"/>
  <c r="Z303" i="19" s="1"/>
  <c r="W303" i="19"/>
  <c r="T313" i="19"/>
  <c r="T319" i="19"/>
  <c r="Q329" i="19"/>
  <c r="X335" i="19"/>
  <c r="Z335" i="19" s="1"/>
  <c r="W335" i="19"/>
  <c r="W337" i="19"/>
  <c r="Q297" i="19"/>
  <c r="X327" i="19"/>
  <c r="Z327" i="19" s="1"/>
  <c r="X329" i="19"/>
  <c r="Z329" i="19" s="1"/>
  <c r="L302" i="19"/>
  <c r="L320" i="19" s="1"/>
  <c r="L292" i="19"/>
  <c r="L310" i="19" s="1"/>
  <c r="T279" i="19"/>
  <c r="L296" i="19"/>
  <c r="L314" i="19" s="1"/>
  <c r="L332" i="19" s="1"/>
  <c r="X289" i="19"/>
  <c r="Z289" i="19" s="1"/>
  <c r="Q289" i="19"/>
  <c r="X295" i="19"/>
  <c r="Z295" i="19" s="1"/>
  <c r="L316" i="19"/>
  <c r="L334" i="19" s="1"/>
  <c r="T305" i="19"/>
  <c r="X311" i="19"/>
  <c r="Z311" i="19" s="1"/>
  <c r="Q311" i="19"/>
  <c r="T321" i="19"/>
  <c r="T327" i="19"/>
  <c r="Q335" i="19"/>
  <c r="Q337" i="19"/>
  <c r="E242" i="19"/>
  <c r="L85" i="19"/>
  <c r="L103" i="19" s="1"/>
  <c r="L201" i="19"/>
  <c r="L217" i="19"/>
  <c r="L191" i="19"/>
  <c r="L197" i="19"/>
  <c r="L215" i="19" s="1"/>
  <c r="W222" i="19"/>
  <c r="L189" i="19"/>
  <c r="L207" i="19" s="1"/>
  <c r="X222" i="19"/>
  <c r="Z222" i="19" s="1"/>
  <c r="L187" i="19"/>
  <c r="L205" i="19" s="1"/>
  <c r="L223" i="19" s="1"/>
  <c r="E11" i="19"/>
  <c r="L103" i="18"/>
  <c r="L75" i="18"/>
  <c r="L93" i="18" s="1"/>
  <c r="L79" i="18"/>
  <c r="L97" i="18" s="1"/>
  <c r="T321" i="18"/>
  <c r="Q281" i="18"/>
  <c r="X319" i="18"/>
  <c r="Z319" i="18" s="1"/>
  <c r="T327" i="18"/>
  <c r="T285" i="18"/>
  <c r="T301" i="18"/>
  <c r="T303" i="18"/>
  <c r="Q329" i="18"/>
  <c r="X297" i="18"/>
  <c r="Z297" i="18" s="1"/>
  <c r="T311" i="18"/>
  <c r="X301" i="18"/>
  <c r="Z301" i="18" s="1"/>
  <c r="T317" i="18"/>
  <c r="T293" i="18"/>
  <c r="Q303" i="18"/>
  <c r="Q313" i="18"/>
  <c r="X321" i="18"/>
  <c r="Z321" i="18" s="1"/>
  <c r="T337" i="18"/>
  <c r="Q287" i="18"/>
  <c r="T279" i="18"/>
  <c r="X287" i="18"/>
  <c r="Z287" i="18" s="1"/>
  <c r="X317" i="18"/>
  <c r="Z317" i="18" s="1"/>
  <c r="X313" i="18"/>
  <c r="Z313" i="18" s="1"/>
  <c r="L302" i="18"/>
  <c r="Q309" i="18"/>
  <c r="X309" i="18"/>
  <c r="Z309" i="18" s="1"/>
  <c r="T277" i="18"/>
  <c r="T335" i="18"/>
  <c r="Q277" i="18"/>
  <c r="X293" i="18"/>
  <c r="Z293" i="18" s="1"/>
  <c r="X285" i="18"/>
  <c r="Z285" i="18" s="1"/>
  <c r="X325" i="18"/>
  <c r="Z325" i="18" s="1"/>
  <c r="L298" i="18"/>
  <c r="L320" i="18" s="1"/>
  <c r="T297" i="18"/>
  <c r="X311" i="18"/>
  <c r="Z311" i="18" s="1"/>
  <c r="Q335" i="18"/>
  <c r="X289" i="18"/>
  <c r="Z289" i="18" s="1"/>
  <c r="Q295" i="18"/>
  <c r="X329" i="18"/>
  <c r="Z329" i="18" s="1"/>
  <c r="X305" i="18"/>
  <c r="Z305" i="18" s="1"/>
  <c r="W305" i="18"/>
  <c r="W337" i="18"/>
  <c r="X337" i="18"/>
  <c r="Z337" i="18" s="1"/>
  <c r="X303" i="18"/>
  <c r="Z303" i="18" s="1"/>
  <c r="W303" i="18"/>
  <c r="T305" i="18"/>
  <c r="X295" i="18"/>
  <c r="Z295" i="18" s="1"/>
  <c r="X335" i="18"/>
  <c r="Z335" i="18" s="1"/>
  <c r="W335" i="18"/>
  <c r="Q321" i="18"/>
  <c r="L296" i="18"/>
  <c r="L318" i="18" s="1"/>
  <c r="Q337" i="18"/>
  <c r="L294" i="18"/>
  <c r="L312" i="18" s="1"/>
  <c r="T289" i="18"/>
  <c r="L292" i="18"/>
  <c r="L310" i="18" s="1"/>
  <c r="L105" i="18"/>
  <c r="L89" i="18"/>
  <c r="L107" i="18" s="1"/>
  <c r="L73" i="18"/>
  <c r="L91" i="18" s="1"/>
  <c r="L195" i="18"/>
  <c r="T174" i="18"/>
  <c r="T212" i="18"/>
  <c r="L187" i="18"/>
  <c r="X170" i="18"/>
  <c r="Z170" i="18" s="1"/>
  <c r="Q172" i="18"/>
  <c r="E127" i="18"/>
  <c r="T180" i="18"/>
  <c r="T182" i="18"/>
  <c r="X194" i="18"/>
  <c r="Z194" i="18" s="1"/>
  <c r="Q220" i="18"/>
  <c r="Q194" i="18"/>
  <c r="X196" i="18"/>
  <c r="Z196" i="18" s="1"/>
  <c r="Q198" i="18"/>
  <c r="Q204" i="18"/>
  <c r="T206" i="18"/>
  <c r="T214" i="18"/>
  <c r="L185" i="18"/>
  <c r="T178" i="18"/>
  <c r="Q170" i="18"/>
  <c r="X212" i="18"/>
  <c r="Z212" i="18" s="1"/>
  <c r="X218" i="18"/>
  <c r="Z218" i="18" s="1"/>
  <c r="X172" i="18"/>
  <c r="Z172" i="18" s="1"/>
  <c r="Q174" i="18"/>
  <c r="T190" i="18"/>
  <c r="T196" i="18"/>
  <c r="T198" i="18"/>
  <c r="X204" i="18"/>
  <c r="Z204" i="18" s="1"/>
  <c r="X222" i="18"/>
  <c r="Z222" i="18" s="1"/>
  <c r="W222" i="18"/>
  <c r="L179" i="18"/>
  <c r="L197" i="18" s="1"/>
  <c r="L215" i="18" s="1"/>
  <c r="Q180" i="18"/>
  <c r="X188" i="18"/>
  <c r="Z188" i="18" s="1"/>
  <c r="W188" i="18"/>
  <c r="X220" i="18"/>
  <c r="Z220" i="18" s="1"/>
  <c r="W220" i="18"/>
  <c r="T220" i="18"/>
  <c r="L183" i="18"/>
  <c r="L205" i="18" s="1"/>
  <c r="L189" i="18"/>
  <c r="L207" i="18" s="1"/>
  <c r="L191" i="18"/>
  <c r="L181" i="18"/>
  <c r="L199" i="18" s="1"/>
  <c r="L217" i="18" s="1"/>
  <c r="L193" i="18"/>
  <c r="X190" i="18"/>
  <c r="Z190" i="18" s="1"/>
  <c r="W190" i="18"/>
  <c r="E242" i="18"/>
  <c r="X52" i="17"/>
  <c r="Z52" i="17" s="1"/>
  <c r="L79" i="17"/>
  <c r="L97" i="17" s="1"/>
  <c r="X68" i="17"/>
  <c r="Z68" i="17" s="1"/>
  <c r="L95" i="17"/>
  <c r="E11" i="17"/>
  <c r="L71" i="17"/>
  <c r="L89" i="17" s="1"/>
  <c r="L107" i="17" s="1"/>
  <c r="L81" i="17"/>
  <c r="L99" i="17" s="1"/>
  <c r="L83" i="17"/>
  <c r="L105" i="17" s="1"/>
  <c r="L91" i="17"/>
  <c r="P52" i="17"/>
  <c r="Q52" i="17" s="1"/>
  <c r="P68" i="17"/>
  <c r="Q68" i="17" s="1"/>
  <c r="T90" i="17"/>
  <c r="O106" i="17"/>
  <c r="Q106" i="17" s="1"/>
  <c r="L181" i="17"/>
  <c r="O170" i="17"/>
  <c r="Q170" i="17" s="1"/>
  <c r="X172" i="17"/>
  <c r="Z172" i="17" s="1"/>
  <c r="Q174" i="17"/>
  <c r="X180" i="17"/>
  <c r="Z180" i="17" s="1"/>
  <c r="Q192" i="17"/>
  <c r="Q202" i="17"/>
  <c r="L294" i="17"/>
  <c r="Q305" i="17"/>
  <c r="Q311" i="17"/>
  <c r="X315" i="17"/>
  <c r="Z315" i="17" s="1"/>
  <c r="Q327" i="17"/>
  <c r="X331" i="17"/>
  <c r="Z331" i="17" s="1"/>
  <c r="Q337" i="17"/>
  <c r="O42" i="17"/>
  <c r="Q42" i="17" s="1"/>
  <c r="O58" i="17"/>
  <c r="Q58" i="17" s="1"/>
  <c r="O74" i="17"/>
  <c r="Q74" i="17" s="1"/>
  <c r="W74" i="17"/>
  <c r="X90" i="17"/>
  <c r="Z90" i="17" s="1"/>
  <c r="P162" i="17"/>
  <c r="O162" i="17"/>
  <c r="Q162" i="17" s="1"/>
  <c r="P178" i="17"/>
  <c r="O178" i="17"/>
  <c r="L199" i="17"/>
  <c r="O186" i="17"/>
  <c r="Q186" i="17" s="1"/>
  <c r="P275" i="17"/>
  <c r="O275" i="17"/>
  <c r="Q275" i="17" s="1"/>
  <c r="L296" i="17"/>
  <c r="L314" i="17" s="1"/>
  <c r="L332" i="17" s="1"/>
  <c r="P323" i="17"/>
  <c r="O323" i="17"/>
  <c r="P204" i="17"/>
  <c r="O204" i="17"/>
  <c r="Q204" i="17" s="1"/>
  <c r="E242" i="17"/>
  <c r="P307" i="17"/>
  <c r="O307" i="17"/>
  <c r="O44" i="17"/>
  <c r="Q44" i="17" s="1"/>
  <c r="O60" i="17"/>
  <c r="Q60" i="17" s="1"/>
  <c r="L85" i="17"/>
  <c r="L103" i="17" s="1"/>
  <c r="O76" i="17"/>
  <c r="Q76" i="17" s="1"/>
  <c r="L101" i="17"/>
  <c r="P92" i="17"/>
  <c r="Q92" i="17" s="1"/>
  <c r="X106" i="17"/>
  <c r="Z106" i="17" s="1"/>
  <c r="W106" i="17"/>
  <c r="L183" i="17"/>
  <c r="X170" i="17"/>
  <c r="Z170" i="17" s="1"/>
  <c r="L203" i="17"/>
  <c r="L221" i="17" s="1"/>
  <c r="P188" i="17"/>
  <c r="O188" i="17"/>
  <c r="L217" i="17"/>
  <c r="X202" i="17"/>
  <c r="Z202" i="17" s="1"/>
  <c r="X190" i="17"/>
  <c r="Z190" i="17" s="1"/>
  <c r="W190" i="17"/>
  <c r="L175" i="17"/>
  <c r="L187" i="17" s="1"/>
  <c r="L205" i="17" s="1"/>
  <c r="L223" i="17" s="1"/>
  <c r="T168" i="17"/>
  <c r="P172" i="17"/>
  <c r="O172" i="17"/>
  <c r="L201" i="17"/>
  <c r="T194" i="17"/>
  <c r="Q200" i="17"/>
  <c r="X204" i="17"/>
  <c r="Z204" i="17" s="1"/>
  <c r="X210" i="17"/>
  <c r="Z210" i="17" s="1"/>
  <c r="L292" i="17"/>
  <c r="Q289" i="17"/>
  <c r="L310" i="17"/>
  <c r="X297" i="17"/>
  <c r="Z297" i="17" s="1"/>
  <c r="Q303" i="17"/>
  <c r="T313" i="17"/>
  <c r="X321" i="17"/>
  <c r="Z321" i="17" s="1"/>
  <c r="T329" i="17"/>
  <c r="Q335" i="17"/>
  <c r="X98" i="17"/>
  <c r="Z98" i="17" s="1"/>
  <c r="E127" i="17"/>
  <c r="X162" i="17"/>
  <c r="Z162" i="17" s="1"/>
  <c r="L189" i="17"/>
  <c r="L207" i="17" s="1"/>
  <c r="L193" i="17"/>
  <c r="L211" i="17" s="1"/>
  <c r="X178" i="17"/>
  <c r="Z178" i="17" s="1"/>
  <c r="X186" i="17"/>
  <c r="Z186" i="17" s="1"/>
  <c r="X212" i="17"/>
  <c r="Z212" i="17" s="1"/>
  <c r="X222" i="17"/>
  <c r="Z222" i="17" s="1"/>
  <c r="W222" i="17"/>
  <c r="X275" i="17"/>
  <c r="Z275" i="17" s="1"/>
  <c r="X283" i="17"/>
  <c r="Z283" i="17" s="1"/>
  <c r="X307" i="17"/>
  <c r="Z307" i="17" s="1"/>
  <c r="Q319" i="17"/>
  <c r="P291" i="17"/>
  <c r="O291" i="17"/>
  <c r="X299" i="17"/>
  <c r="Z299" i="17" s="1"/>
  <c r="X313" i="17"/>
  <c r="Z313" i="17" s="1"/>
  <c r="X323" i="17"/>
  <c r="Z323" i="17" s="1"/>
  <c r="X329" i="17"/>
  <c r="Z329" i="17" s="1"/>
  <c r="L93" i="17"/>
  <c r="L185" i="17"/>
  <c r="P220" i="17"/>
  <c r="O220" i="17"/>
  <c r="Q273" i="17"/>
  <c r="X289" i="17"/>
  <c r="Z289" i="17" s="1"/>
  <c r="L316" i="17"/>
  <c r="W188" i="17"/>
  <c r="W220" i="17"/>
  <c r="O194" i="17"/>
  <c r="Q194" i="17" s="1"/>
  <c r="O210" i="17"/>
  <c r="Q210" i="17" s="1"/>
  <c r="O281" i="17"/>
  <c r="Q281" i="17" s="1"/>
  <c r="L290" i="17"/>
  <c r="L306" i="17" s="1"/>
  <c r="O297" i="17"/>
  <c r="Q297" i="17" s="1"/>
  <c r="O313" i="17"/>
  <c r="Q313" i="17" s="1"/>
  <c r="O329" i="17"/>
  <c r="Q329" i="17" s="1"/>
  <c r="O164" i="17"/>
  <c r="Q164" i="17" s="1"/>
  <c r="O180" i="17"/>
  <c r="Q180" i="17" s="1"/>
  <c r="O196" i="17"/>
  <c r="Q196" i="17" s="1"/>
  <c r="O212" i="17"/>
  <c r="Q212" i="17" s="1"/>
  <c r="O283" i="17"/>
  <c r="Q283" i="17" s="1"/>
  <c r="M83" i="16"/>
  <c r="M103" i="16" s="1"/>
  <c r="L71" i="16"/>
  <c r="L89" i="16" s="1"/>
  <c r="X54" i="16"/>
  <c r="Z54" i="16" s="1"/>
  <c r="L85" i="16"/>
  <c r="L73" i="16"/>
  <c r="L77" i="16"/>
  <c r="L99" i="16" s="1"/>
  <c r="L95" i="16"/>
  <c r="L79" i="16"/>
  <c r="L75" i="16"/>
  <c r="L93" i="16" s="1"/>
  <c r="X92" i="16"/>
  <c r="Z92" i="16" s="1"/>
  <c r="L185" i="16"/>
  <c r="L203" i="16" s="1"/>
  <c r="L221" i="16" s="1"/>
  <c r="P94" i="16"/>
  <c r="Q94" i="16" s="1"/>
  <c r="X104" i="16"/>
  <c r="Z104" i="16" s="1"/>
  <c r="W104" i="16"/>
  <c r="Q186" i="16"/>
  <c r="P206" i="16"/>
  <c r="O206" i="16"/>
  <c r="Q206" i="16" s="1"/>
  <c r="X295" i="16"/>
  <c r="Z295" i="16" s="1"/>
  <c r="P222" i="16"/>
  <c r="O222" i="16"/>
  <c r="Q222" i="16" s="1"/>
  <c r="O102" i="16"/>
  <c r="Q102" i="16" s="1"/>
  <c r="L195" i="16"/>
  <c r="Q283" i="16"/>
  <c r="O68" i="16"/>
  <c r="Q68" i="16" s="1"/>
  <c r="O86" i="16"/>
  <c r="Q86" i="16" s="1"/>
  <c r="P52" i="16"/>
  <c r="Q52" i="16" s="1"/>
  <c r="O54" i="16"/>
  <c r="Q54" i="16" s="1"/>
  <c r="O70" i="16"/>
  <c r="Q70" i="16" s="1"/>
  <c r="T80" i="16"/>
  <c r="T88" i="16"/>
  <c r="L177" i="16"/>
  <c r="L183" i="16"/>
  <c r="L201" i="16" s="1"/>
  <c r="P174" i="16"/>
  <c r="O174" i="16"/>
  <c r="Q174" i="16" s="1"/>
  <c r="X190" i="16"/>
  <c r="Z190" i="16" s="1"/>
  <c r="W190" i="16"/>
  <c r="Q196" i="16"/>
  <c r="X208" i="16"/>
  <c r="Z208" i="16" s="1"/>
  <c r="Q218" i="16"/>
  <c r="E242" i="16"/>
  <c r="X279" i="16"/>
  <c r="Z279" i="16" s="1"/>
  <c r="L314" i="16"/>
  <c r="L332" i="16" s="1"/>
  <c r="X323" i="16"/>
  <c r="Z323" i="16" s="1"/>
  <c r="W72" i="16"/>
  <c r="L97" i="16"/>
  <c r="P104" i="16"/>
  <c r="O104" i="16"/>
  <c r="E127" i="16"/>
  <c r="L296" i="16"/>
  <c r="L318" i="16" s="1"/>
  <c r="L336" i="16" s="1"/>
  <c r="P325" i="16"/>
  <c r="O325" i="16"/>
  <c r="O42" i="16"/>
  <c r="Q42" i="16" s="1"/>
  <c r="O58" i="16"/>
  <c r="Q58" i="16" s="1"/>
  <c r="L83" i="16"/>
  <c r="L101" i="16" s="1"/>
  <c r="O74" i="16"/>
  <c r="Q74" i="16" s="1"/>
  <c r="W74" i="16"/>
  <c r="X80" i="16"/>
  <c r="Z80" i="16" s="1"/>
  <c r="X88" i="16"/>
  <c r="Z88" i="16" s="1"/>
  <c r="Q100" i="16"/>
  <c r="P158" i="16"/>
  <c r="O158" i="16"/>
  <c r="Q158" i="16" s="1"/>
  <c r="L179" i="16"/>
  <c r="X222" i="16"/>
  <c r="Z222" i="16" s="1"/>
  <c r="W222" i="16"/>
  <c r="Q289" i="16"/>
  <c r="P293" i="16"/>
  <c r="O293" i="16"/>
  <c r="X327" i="16"/>
  <c r="Z327" i="16" s="1"/>
  <c r="L91" i="16"/>
  <c r="L107" i="16"/>
  <c r="L199" i="16"/>
  <c r="L217" i="16" s="1"/>
  <c r="P277" i="16"/>
  <c r="O277" i="16"/>
  <c r="Q277" i="16" s="1"/>
  <c r="L298" i="16"/>
  <c r="L316" i="16" s="1"/>
  <c r="L103" i="16"/>
  <c r="L87" i="16"/>
  <c r="L105" i="16" s="1"/>
  <c r="P190" i="16"/>
  <c r="O190" i="16"/>
  <c r="L310" i="16"/>
  <c r="P309" i="16"/>
  <c r="O309" i="16"/>
  <c r="P303" i="16"/>
  <c r="Q303" i="16" s="1"/>
  <c r="P319" i="16"/>
  <c r="Q319" i="16" s="1"/>
  <c r="P335" i="16"/>
  <c r="Q335" i="16" s="1"/>
  <c r="O160" i="16"/>
  <c r="Q160" i="16" s="1"/>
  <c r="O176" i="16"/>
  <c r="Q176" i="16" s="1"/>
  <c r="O192" i="16"/>
  <c r="Q192" i="16" s="1"/>
  <c r="O208" i="16"/>
  <c r="Q208" i="16" s="1"/>
  <c r="O279" i="16"/>
  <c r="Q279" i="16" s="1"/>
  <c r="O295" i="16"/>
  <c r="Q295" i="16" s="1"/>
  <c r="O311" i="16"/>
  <c r="Q311" i="16" s="1"/>
  <c r="L290" i="16"/>
  <c r="L304" i="16" s="1"/>
  <c r="L322" i="16" s="1"/>
  <c r="O166" i="16"/>
  <c r="Q166" i="16" s="1"/>
  <c r="L175" i="16"/>
  <c r="L191" i="16" s="1"/>
  <c r="O182" i="16"/>
  <c r="Q182" i="16" s="1"/>
  <c r="O198" i="16"/>
  <c r="Q198" i="16" s="1"/>
  <c r="O214" i="16"/>
  <c r="Q214" i="16" s="1"/>
  <c r="O285" i="16"/>
  <c r="Q285" i="16" s="1"/>
  <c r="O301" i="16"/>
  <c r="Q301" i="16" s="1"/>
  <c r="F344" i="15"/>
  <c r="Y337" i="15"/>
  <c r="X337" i="15"/>
  <c r="Z337" i="15" s="1"/>
  <c r="V337" i="15"/>
  <c r="U337" i="15"/>
  <c r="W337" i="15" s="1"/>
  <c r="S337" i="15"/>
  <c r="R337" i="15"/>
  <c r="T337" i="15" s="1"/>
  <c r="P337" i="15"/>
  <c r="N337" i="15"/>
  <c r="O337" i="15" s="1"/>
  <c r="Q337" i="15" s="1"/>
  <c r="M337" i="15"/>
  <c r="L337" i="15"/>
  <c r="Y335" i="15"/>
  <c r="W335" i="15"/>
  <c r="V335" i="15"/>
  <c r="U335" i="15"/>
  <c r="X335" i="15" s="1"/>
  <c r="Z335" i="15" s="1"/>
  <c r="S335" i="15"/>
  <c r="R335" i="15"/>
  <c r="T335" i="15" s="1"/>
  <c r="O335" i="15"/>
  <c r="N335" i="15"/>
  <c r="P335" i="15" s="1"/>
  <c r="Q335" i="15" s="1"/>
  <c r="M335" i="15"/>
  <c r="L335" i="15"/>
  <c r="Z333" i="15"/>
  <c r="Y333" i="15"/>
  <c r="X333" i="15"/>
  <c r="W333" i="15"/>
  <c r="V333" i="15"/>
  <c r="U333" i="15"/>
  <c r="S333" i="15"/>
  <c r="R333" i="15"/>
  <c r="T333" i="15" s="1"/>
  <c r="P333" i="15"/>
  <c r="O333" i="15"/>
  <c r="Q333" i="15" s="1"/>
  <c r="N333" i="15"/>
  <c r="M333" i="15"/>
  <c r="L333" i="15"/>
  <c r="Y331" i="15"/>
  <c r="X331" i="15"/>
  <c r="Z331" i="15" s="1"/>
  <c r="W331" i="15"/>
  <c r="V331" i="15"/>
  <c r="U331" i="15"/>
  <c r="S331" i="15"/>
  <c r="T331" i="15" s="1"/>
  <c r="R331" i="15"/>
  <c r="Q331" i="15"/>
  <c r="P331" i="15"/>
  <c r="O331" i="15"/>
  <c r="N331" i="15"/>
  <c r="M331" i="15"/>
  <c r="L331" i="15"/>
  <c r="Z329" i="15"/>
  <c r="Y329" i="15"/>
  <c r="X329" i="15"/>
  <c r="W329" i="15"/>
  <c r="V329" i="15"/>
  <c r="U329" i="15"/>
  <c r="T329" i="15"/>
  <c r="S329" i="15"/>
  <c r="R329" i="15"/>
  <c r="Q329" i="15"/>
  <c r="P329" i="15"/>
  <c r="O329" i="15"/>
  <c r="N329" i="15"/>
  <c r="M329" i="15"/>
  <c r="L329" i="15"/>
  <c r="Y327" i="15"/>
  <c r="V327" i="15"/>
  <c r="W327" i="15" s="1"/>
  <c r="U327" i="15"/>
  <c r="X327" i="15" s="1"/>
  <c r="Z327" i="15" s="1"/>
  <c r="S327" i="15"/>
  <c r="R327" i="15"/>
  <c r="T327" i="15" s="1"/>
  <c r="P327" i="15"/>
  <c r="N327" i="15"/>
  <c r="O327" i="15" s="1"/>
  <c r="Q327" i="15" s="1"/>
  <c r="M327" i="15"/>
  <c r="L327" i="15"/>
  <c r="Y325" i="15"/>
  <c r="V325" i="15"/>
  <c r="W325" i="15" s="1"/>
  <c r="X325" i="15" s="1"/>
  <c r="Z325" i="15" s="1"/>
  <c r="U325" i="15"/>
  <c r="T325" i="15"/>
  <c r="S325" i="15"/>
  <c r="R325" i="15"/>
  <c r="N325" i="15"/>
  <c r="M325" i="15"/>
  <c r="L325" i="15"/>
  <c r="Y323" i="15"/>
  <c r="W323" i="15"/>
  <c r="V323" i="15"/>
  <c r="U323" i="15"/>
  <c r="X323" i="15" s="1"/>
  <c r="Z323" i="15" s="1"/>
  <c r="S323" i="15"/>
  <c r="T323" i="15" s="1"/>
  <c r="R323" i="15"/>
  <c r="P323" i="15"/>
  <c r="O323" i="15"/>
  <c r="Q323" i="15" s="1"/>
  <c r="N323" i="15"/>
  <c r="M323" i="15"/>
  <c r="L323" i="15"/>
  <c r="Y321" i="15"/>
  <c r="V321" i="15"/>
  <c r="W321" i="15" s="1"/>
  <c r="X321" i="15" s="1"/>
  <c r="Z321" i="15" s="1"/>
  <c r="U321" i="15"/>
  <c r="T321" i="15"/>
  <c r="S321" i="15"/>
  <c r="R321" i="15"/>
  <c r="P321" i="15"/>
  <c r="N321" i="15"/>
  <c r="O321" i="15" s="1"/>
  <c r="Q321" i="15" s="1"/>
  <c r="M321" i="15"/>
  <c r="L321" i="15"/>
  <c r="Y319" i="15"/>
  <c r="W319" i="15"/>
  <c r="V319" i="15"/>
  <c r="U319" i="15"/>
  <c r="X319" i="15" s="1"/>
  <c r="Z319" i="15" s="1"/>
  <c r="S319" i="15"/>
  <c r="R319" i="15"/>
  <c r="T319" i="15" s="1"/>
  <c r="O319" i="15"/>
  <c r="N319" i="15"/>
  <c r="P319" i="15" s="1"/>
  <c r="Q319" i="15" s="1"/>
  <c r="M319" i="15"/>
  <c r="L319" i="15"/>
  <c r="Y317" i="15"/>
  <c r="V317" i="15"/>
  <c r="W317" i="15" s="1"/>
  <c r="X317" i="15" s="1"/>
  <c r="Z317" i="15" s="1"/>
  <c r="U317" i="15"/>
  <c r="S317" i="15"/>
  <c r="R317" i="15"/>
  <c r="T317" i="15" s="1"/>
  <c r="P317" i="15"/>
  <c r="N317" i="15"/>
  <c r="O317" i="15" s="1"/>
  <c r="Q317" i="15" s="1"/>
  <c r="M317" i="15"/>
  <c r="L317" i="15"/>
  <c r="L316" i="15"/>
  <c r="Y315" i="15"/>
  <c r="W315" i="15"/>
  <c r="X315" i="15" s="1"/>
  <c r="Z315" i="15" s="1"/>
  <c r="V315" i="15"/>
  <c r="U315" i="15"/>
  <c r="S315" i="15"/>
  <c r="T315" i="15" s="1"/>
  <c r="R315" i="15"/>
  <c r="Q315" i="15"/>
  <c r="P315" i="15"/>
  <c r="O315" i="15"/>
  <c r="N315" i="15"/>
  <c r="M315" i="15"/>
  <c r="L315" i="15"/>
  <c r="M314" i="15"/>
  <c r="M334" i="15" s="1"/>
  <c r="Y313" i="15"/>
  <c r="X313" i="15"/>
  <c r="Z313" i="15" s="1"/>
  <c r="W313" i="15"/>
  <c r="V313" i="15"/>
  <c r="U313" i="15"/>
  <c r="T313" i="15"/>
  <c r="S313" i="15"/>
  <c r="R313" i="15"/>
  <c r="P313" i="15"/>
  <c r="Q313" i="15" s="1"/>
  <c r="O313" i="15"/>
  <c r="N313" i="15"/>
  <c r="M313" i="15"/>
  <c r="L313" i="15"/>
  <c r="Y311" i="15"/>
  <c r="V311" i="15"/>
  <c r="W311" i="15" s="1"/>
  <c r="U311" i="15"/>
  <c r="X311" i="15" s="1"/>
  <c r="Z311" i="15" s="1"/>
  <c r="S311" i="15"/>
  <c r="R311" i="15"/>
  <c r="T311" i="15" s="1"/>
  <c r="P311" i="15"/>
  <c r="N311" i="15"/>
  <c r="O311" i="15" s="1"/>
  <c r="Q311" i="15" s="1"/>
  <c r="M311" i="15"/>
  <c r="L311" i="15"/>
  <c r="Y309" i="15"/>
  <c r="V309" i="15"/>
  <c r="W309" i="15" s="1"/>
  <c r="X309" i="15" s="1"/>
  <c r="Z309" i="15" s="1"/>
  <c r="U309" i="15"/>
  <c r="T309" i="15"/>
  <c r="S309" i="15"/>
  <c r="R309" i="15"/>
  <c r="N309" i="15"/>
  <c r="M309" i="15"/>
  <c r="L309" i="15"/>
  <c r="Y307" i="15"/>
  <c r="W307" i="15"/>
  <c r="V307" i="15"/>
  <c r="U307" i="15"/>
  <c r="X307" i="15" s="1"/>
  <c r="Z307" i="15" s="1"/>
  <c r="S307" i="15"/>
  <c r="T307" i="15" s="1"/>
  <c r="R307" i="15"/>
  <c r="P307" i="15"/>
  <c r="O307" i="15"/>
  <c r="Q307" i="15" s="1"/>
  <c r="N307" i="15"/>
  <c r="M307" i="15"/>
  <c r="L307" i="15"/>
  <c r="Y305" i="15"/>
  <c r="X305" i="15"/>
  <c r="Z305" i="15" s="1"/>
  <c r="V305" i="15"/>
  <c r="U305" i="15"/>
  <c r="W305" i="15" s="1"/>
  <c r="T305" i="15"/>
  <c r="S305" i="15"/>
  <c r="R305" i="15"/>
  <c r="P305" i="15"/>
  <c r="N305" i="15"/>
  <c r="O305" i="15" s="1"/>
  <c r="Q305" i="15" s="1"/>
  <c r="M305" i="15"/>
  <c r="L305" i="15"/>
  <c r="Y303" i="15"/>
  <c r="W303" i="15"/>
  <c r="V303" i="15"/>
  <c r="U303" i="15"/>
  <c r="X303" i="15" s="1"/>
  <c r="Z303" i="15" s="1"/>
  <c r="S303" i="15"/>
  <c r="R303" i="15"/>
  <c r="T303" i="15" s="1"/>
  <c r="O303" i="15"/>
  <c r="N303" i="15"/>
  <c r="P303" i="15" s="1"/>
  <c r="Q303" i="15" s="1"/>
  <c r="M303" i="15"/>
  <c r="L303" i="15"/>
  <c r="Y301" i="15"/>
  <c r="V301" i="15"/>
  <c r="W301" i="15" s="1"/>
  <c r="X301" i="15" s="1"/>
  <c r="Z301" i="15" s="1"/>
  <c r="U301" i="15"/>
  <c r="S301" i="15"/>
  <c r="R301" i="15"/>
  <c r="T301" i="15" s="1"/>
  <c r="P301" i="15"/>
  <c r="N301" i="15"/>
  <c r="O301" i="15" s="1"/>
  <c r="Q301" i="15" s="1"/>
  <c r="M301" i="15"/>
  <c r="L301" i="15"/>
  <c r="L300" i="15"/>
  <c r="Y299" i="15"/>
  <c r="W299" i="15"/>
  <c r="X299" i="15" s="1"/>
  <c r="Z299" i="15" s="1"/>
  <c r="V299" i="15"/>
  <c r="U299" i="15"/>
  <c r="S299" i="15"/>
  <c r="T299" i="15" s="1"/>
  <c r="R299" i="15"/>
  <c r="Q299" i="15"/>
  <c r="P299" i="15"/>
  <c r="O299" i="15"/>
  <c r="N299" i="15"/>
  <c r="M299" i="15"/>
  <c r="L299" i="15"/>
  <c r="M298" i="15"/>
  <c r="M318" i="15" s="1"/>
  <c r="M338" i="15" s="1"/>
  <c r="Z297" i="15"/>
  <c r="Y297" i="15"/>
  <c r="X297" i="15"/>
  <c r="W297" i="15"/>
  <c r="V297" i="15"/>
  <c r="U297" i="15"/>
  <c r="T297" i="15"/>
  <c r="S297" i="15"/>
  <c r="R297" i="15"/>
  <c r="P297" i="15"/>
  <c r="Q297" i="15" s="1"/>
  <c r="O297" i="15"/>
  <c r="N297" i="15"/>
  <c r="M297" i="15"/>
  <c r="L297" i="15"/>
  <c r="Y295" i="15"/>
  <c r="V295" i="15"/>
  <c r="W295" i="15" s="1"/>
  <c r="U295" i="15"/>
  <c r="S295" i="15"/>
  <c r="R295" i="15"/>
  <c r="T295" i="15" s="1"/>
  <c r="P295" i="15"/>
  <c r="N295" i="15"/>
  <c r="O295" i="15" s="1"/>
  <c r="Q295" i="15" s="1"/>
  <c r="M295" i="15"/>
  <c r="L295" i="15"/>
  <c r="Y293" i="15"/>
  <c r="V293" i="15"/>
  <c r="W293" i="15" s="1"/>
  <c r="X293" i="15" s="1"/>
  <c r="Z293" i="15" s="1"/>
  <c r="U293" i="15"/>
  <c r="T293" i="15"/>
  <c r="S293" i="15"/>
  <c r="R293" i="15"/>
  <c r="N293" i="15"/>
  <c r="M293" i="15"/>
  <c r="L293" i="15"/>
  <c r="M292" i="15"/>
  <c r="M312" i="15" s="1"/>
  <c r="M332" i="15" s="1"/>
  <c r="Y291" i="15"/>
  <c r="W291" i="15"/>
  <c r="V291" i="15"/>
  <c r="U291" i="15"/>
  <c r="S291" i="15"/>
  <c r="T291" i="15" s="1"/>
  <c r="R291" i="15"/>
  <c r="P291" i="15"/>
  <c r="O291" i="15"/>
  <c r="Q291" i="15" s="1"/>
  <c r="N291" i="15"/>
  <c r="M291" i="15"/>
  <c r="L291" i="15"/>
  <c r="M290" i="15"/>
  <c r="M310" i="15" s="1"/>
  <c r="M330" i="15" s="1"/>
  <c r="Y289" i="15"/>
  <c r="V289" i="15"/>
  <c r="W289" i="15" s="1"/>
  <c r="X289" i="15" s="1"/>
  <c r="Z289" i="15" s="1"/>
  <c r="U289" i="15"/>
  <c r="T289" i="15"/>
  <c r="S289" i="15"/>
  <c r="R289" i="15"/>
  <c r="P289" i="15"/>
  <c r="N289" i="15"/>
  <c r="O289" i="15" s="1"/>
  <c r="Q289" i="15" s="1"/>
  <c r="M289" i="15"/>
  <c r="L289" i="15"/>
  <c r="M288" i="15"/>
  <c r="M308" i="15" s="1"/>
  <c r="M328" i="15" s="1"/>
  <c r="L288" i="15"/>
  <c r="Y287" i="15"/>
  <c r="W287" i="15"/>
  <c r="V287" i="15"/>
  <c r="U287" i="15"/>
  <c r="X287" i="15" s="1"/>
  <c r="Z287" i="15" s="1"/>
  <c r="T287" i="15"/>
  <c r="S287" i="15"/>
  <c r="R287" i="15"/>
  <c r="Q287" i="15"/>
  <c r="O287" i="15"/>
  <c r="N287" i="15"/>
  <c r="P287" i="15" s="1"/>
  <c r="M287" i="15"/>
  <c r="L287" i="15"/>
  <c r="M286" i="15"/>
  <c r="M306" i="15" s="1"/>
  <c r="M326" i="15" s="1"/>
  <c r="L286" i="15"/>
  <c r="Y285" i="15"/>
  <c r="V285" i="15"/>
  <c r="W285" i="15" s="1"/>
  <c r="X285" i="15" s="1"/>
  <c r="Z285" i="15" s="1"/>
  <c r="U285" i="15"/>
  <c r="S285" i="15"/>
  <c r="R285" i="15"/>
  <c r="T285" i="15" s="1"/>
  <c r="P285" i="15"/>
  <c r="N285" i="15"/>
  <c r="O285" i="15" s="1"/>
  <c r="Q285" i="15" s="1"/>
  <c r="M285" i="15"/>
  <c r="L285" i="15"/>
  <c r="M284" i="15"/>
  <c r="M304" i="15" s="1"/>
  <c r="M324" i="15" s="1"/>
  <c r="L284" i="15"/>
  <c r="Y283" i="15"/>
  <c r="W283" i="15"/>
  <c r="X283" i="15" s="1"/>
  <c r="Z283" i="15" s="1"/>
  <c r="V283" i="15"/>
  <c r="U283" i="15"/>
  <c r="S283" i="15"/>
  <c r="T283" i="15" s="1"/>
  <c r="R283" i="15"/>
  <c r="O283" i="15"/>
  <c r="N283" i="15"/>
  <c r="P283" i="15" s="1"/>
  <c r="Q283" i="15" s="1"/>
  <c r="M283" i="15"/>
  <c r="L283" i="15"/>
  <c r="M282" i="15"/>
  <c r="M302" i="15" s="1"/>
  <c r="M322" i="15" s="1"/>
  <c r="L282" i="15"/>
  <c r="Z281" i="15"/>
  <c r="Y281" i="15"/>
  <c r="X281" i="15"/>
  <c r="W281" i="15"/>
  <c r="V281" i="15"/>
  <c r="U281" i="15"/>
  <c r="T281" i="15"/>
  <c r="S281" i="15"/>
  <c r="R281" i="15"/>
  <c r="P281" i="15"/>
  <c r="Q281" i="15" s="1"/>
  <c r="O281" i="15"/>
  <c r="N281" i="15"/>
  <c r="M281" i="15"/>
  <c r="L281" i="15"/>
  <c r="M280" i="15"/>
  <c r="M300" i="15" s="1"/>
  <c r="M320" i="15" s="1"/>
  <c r="L280" i="15"/>
  <c r="Y279" i="15"/>
  <c r="V279" i="15"/>
  <c r="W279" i="15" s="1"/>
  <c r="U279" i="15"/>
  <c r="X279" i="15" s="1"/>
  <c r="Z279" i="15" s="1"/>
  <c r="S279" i="15"/>
  <c r="R279" i="15"/>
  <c r="T279" i="15" s="1"/>
  <c r="N279" i="15"/>
  <c r="P279" i="15" s="1"/>
  <c r="M279" i="15"/>
  <c r="L279" i="15"/>
  <c r="L298" i="15" s="1"/>
  <c r="M278" i="15"/>
  <c r="L278" i="15"/>
  <c r="Y277" i="15"/>
  <c r="V277" i="15"/>
  <c r="W277" i="15" s="1"/>
  <c r="X277" i="15" s="1"/>
  <c r="Z277" i="15" s="1"/>
  <c r="U277" i="15"/>
  <c r="T277" i="15"/>
  <c r="S277" i="15"/>
  <c r="R277" i="15"/>
  <c r="N277" i="15"/>
  <c r="M277" i="15"/>
  <c r="L277" i="15"/>
  <c r="L296" i="15" s="1"/>
  <c r="M276" i="15"/>
  <c r="M296" i="15" s="1"/>
  <c r="M316" i="15" s="1"/>
  <c r="M336" i="15" s="1"/>
  <c r="L276" i="15"/>
  <c r="Y275" i="15"/>
  <c r="W275" i="15"/>
  <c r="V275" i="15"/>
  <c r="U275" i="15"/>
  <c r="X275" i="15" s="1"/>
  <c r="Z275" i="15" s="1"/>
  <c r="S275" i="15"/>
  <c r="R275" i="15"/>
  <c r="T275" i="15" s="1"/>
  <c r="P275" i="15"/>
  <c r="O275" i="15"/>
  <c r="Q275" i="15" s="1"/>
  <c r="N275" i="15"/>
  <c r="M275" i="15"/>
  <c r="L275" i="15"/>
  <c r="L294" i="15" s="1"/>
  <c r="M274" i="15"/>
  <c r="M294" i="15" s="1"/>
  <c r="L274" i="15"/>
  <c r="Y273" i="15"/>
  <c r="V273" i="15"/>
  <c r="W273" i="15" s="1"/>
  <c r="X273" i="15" s="1"/>
  <c r="Z273" i="15" s="1"/>
  <c r="U273" i="15"/>
  <c r="T273" i="15"/>
  <c r="S273" i="15"/>
  <c r="R273" i="15"/>
  <c r="P273" i="15"/>
  <c r="N273" i="15"/>
  <c r="O273" i="15" s="1"/>
  <c r="Q273" i="15" s="1"/>
  <c r="M273" i="15"/>
  <c r="L273" i="15"/>
  <c r="L292" i="15" s="1"/>
  <c r="F239" i="15"/>
  <c r="C344" i="15" s="1"/>
  <c r="J235" i="15"/>
  <c r="F229" i="15"/>
  <c r="Y222" i="15"/>
  <c r="V222" i="15"/>
  <c r="W222" i="15" s="1"/>
  <c r="U222" i="15"/>
  <c r="X222" i="15" s="1"/>
  <c r="Z222" i="15" s="1"/>
  <c r="T222" i="15"/>
  <c r="S222" i="15"/>
  <c r="R222" i="15"/>
  <c r="N222" i="15"/>
  <c r="M222" i="15"/>
  <c r="L222" i="15"/>
  <c r="Y220" i="15"/>
  <c r="W220" i="15"/>
  <c r="V220" i="15"/>
  <c r="U220" i="15"/>
  <c r="X220" i="15" s="1"/>
  <c r="Z220" i="15" s="1"/>
  <c r="S220" i="15"/>
  <c r="T220" i="15" s="1"/>
  <c r="R220" i="15"/>
  <c r="P220" i="15"/>
  <c r="O220" i="15"/>
  <c r="Q220" i="15" s="1"/>
  <c r="N220" i="15"/>
  <c r="M220" i="15"/>
  <c r="L220" i="15"/>
  <c r="Y218" i="15"/>
  <c r="X218" i="15"/>
  <c r="Z218" i="15" s="1"/>
  <c r="V218" i="15"/>
  <c r="W218" i="15" s="1"/>
  <c r="U218" i="15"/>
  <c r="T218" i="15"/>
  <c r="S218" i="15"/>
  <c r="R218" i="15"/>
  <c r="P218" i="15"/>
  <c r="N218" i="15"/>
  <c r="O218" i="15" s="1"/>
  <c r="Q218" i="15" s="1"/>
  <c r="M218" i="15"/>
  <c r="L218" i="15"/>
  <c r="Y216" i="15"/>
  <c r="W216" i="15"/>
  <c r="V216" i="15"/>
  <c r="U216" i="15"/>
  <c r="X216" i="15" s="1"/>
  <c r="Z216" i="15" s="1"/>
  <c r="S216" i="15"/>
  <c r="R216" i="15"/>
  <c r="T216" i="15" s="1"/>
  <c r="O216" i="15"/>
  <c r="N216" i="15"/>
  <c r="P216" i="15" s="1"/>
  <c r="Q216" i="15" s="1"/>
  <c r="M216" i="15"/>
  <c r="L216" i="15"/>
  <c r="Z214" i="15"/>
  <c r="Y214" i="15"/>
  <c r="V214" i="15"/>
  <c r="W214" i="15" s="1"/>
  <c r="X214" i="15" s="1"/>
  <c r="U214" i="15"/>
  <c r="S214" i="15"/>
  <c r="R214" i="15"/>
  <c r="T214" i="15" s="1"/>
  <c r="P214" i="15"/>
  <c r="N214" i="15"/>
  <c r="O214" i="15" s="1"/>
  <c r="Q214" i="15" s="1"/>
  <c r="M214" i="15"/>
  <c r="L214" i="15"/>
  <c r="Y212" i="15"/>
  <c r="W212" i="15"/>
  <c r="V212" i="15"/>
  <c r="U212" i="15"/>
  <c r="X212" i="15" s="1"/>
  <c r="Z212" i="15" s="1"/>
  <c r="S212" i="15"/>
  <c r="T212" i="15" s="1"/>
  <c r="R212" i="15"/>
  <c r="Q212" i="15"/>
  <c r="P212" i="15"/>
  <c r="O212" i="15"/>
  <c r="N212" i="15"/>
  <c r="M212" i="15"/>
  <c r="L212" i="15"/>
  <c r="Y210" i="15"/>
  <c r="V210" i="15"/>
  <c r="W210" i="15" s="1"/>
  <c r="X210" i="15" s="1"/>
  <c r="Z210" i="15" s="1"/>
  <c r="U210" i="15"/>
  <c r="T210" i="15"/>
  <c r="S210" i="15"/>
  <c r="R210" i="15"/>
  <c r="P210" i="15"/>
  <c r="N210" i="15"/>
  <c r="O210" i="15" s="1"/>
  <c r="Q210" i="15" s="1"/>
  <c r="M210" i="15"/>
  <c r="L210" i="15"/>
  <c r="Y208" i="15"/>
  <c r="V208" i="15"/>
  <c r="W208" i="15" s="1"/>
  <c r="U208" i="15"/>
  <c r="S208" i="15"/>
  <c r="R208" i="15"/>
  <c r="T208" i="15" s="1"/>
  <c r="N208" i="15"/>
  <c r="P208" i="15" s="1"/>
  <c r="M208" i="15"/>
  <c r="L208" i="15"/>
  <c r="Y206" i="15"/>
  <c r="V206" i="15"/>
  <c r="W206" i="15" s="1"/>
  <c r="X206" i="15" s="1"/>
  <c r="Z206" i="15" s="1"/>
  <c r="U206" i="15"/>
  <c r="T206" i="15"/>
  <c r="S206" i="15"/>
  <c r="R206" i="15"/>
  <c r="N206" i="15"/>
  <c r="M206" i="15"/>
  <c r="L206" i="15"/>
  <c r="Y204" i="15"/>
  <c r="W204" i="15"/>
  <c r="V204" i="15"/>
  <c r="U204" i="15"/>
  <c r="X204" i="15" s="1"/>
  <c r="Z204" i="15" s="1"/>
  <c r="S204" i="15"/>
  <c r="R204" i="15"/>
  <c r="T204" i="15" s="1"/>
  <c r="P204" i="15"/>
  <c r="O204" i="15"/>
  <c r="Q204" i="15" s="1"/>
  <c r="N204" i="15"/>
  <c r="M204" i="15"/>
  <c r="L204" i="15"/>
  <c r="Y202" i="15"/>
  <c r="V202" i="15"/>
  <c r="W202" i="15" s="1"/>
  <c r="X202" i="15" s="1"/>
  <c r="Z202" i="15" s="1"/>
  <c r="U202" i="15"/>
  <c r="T202" i="15"/>
  <c r="S202" i="15"/>
  <c r="R202" i="15"/>
  <c r="P202" i="15"/>
  <c r="N202" i="15"/>
  <c r="O202" i="15" s="1"/>
  <c r="M202" i="15"/>
  <c r="L202" i="15"/>
  <c r="Y200" i="15"/>
  <c r="W200" i="15"/>
  <c r="V200" i="15"/>
  <c r="U200" i="15"/>
  <c r="X200" i="15" s="1"/>
  <c r="Z200" i="15" s="1"/>
  <c r="T200" i="15"/>
  <c r="S200" i="15"/>
  <c r="R200" i="15"/>
  <c r="Q200" i="15"/>
  <c r="O200" i="15"/>
  <c r="N200" i="15"/>
  <c r="P200" i="15" s="1"/>
  <c r="M200" i="15"/>
  <c r="L200" i="15"/>
  <c r="Z198" i="15"/>
  <c r="Y198" i="15"/>
  <c r="V198" i="15"/>
  <c r="W198" i="15" s="1"/>
  <c r="X198" i="15" s="1"/>
  <c r="U198" i="15"/>
  <c r="S198" i="15"/>
  <c r="R198" i="15"/>
  <c r="T198" i="15" s="1"/>
  <c r="P198" i="15"/>
  <c r="N198" i="15"/>
  <c r="O198" i="15" s="1"/>
  <c r="Q198" i="15" s="1"/>
  <c r="M198" i="15"/>
  <c r="L198" i="15"/>
  <c r="Y196" i="15"/>
  <c r="V196" i="15"/>
  <c r="W196" i="15" s="1"/>
  <c r="X196" i="15" s="1"/>
  <c r="Z196" i="15" s="1"/>
  <c r="U196" i="15"/>
  <c r="S196" i="15"/>
  <c r="T196" i="15" s="1"/>
  <c r="R196" i="15"/>
  <c r="N196" i="15"/>
  <c r="P196" i="15" s="1"/>
  <c r="M196" i="15"/>
  <c r="L196" i="15"/>
  <c r="M195" i="15"/>
  <c r="M215" i="15" s="1"/>
  <c r="Y194" i="15"/>
  <c r="W194" i="15"/>
  <c r="X194" i="15" s="1"/>
  <c r="Z194" i="15" s="1"/>
  <c r="V194" i="15"/>
  <c r="U194" i="15"/>
  <c r="T194" i="15"/>
  <c r="S194" i="15"/>
  <c r="R194" i="15"/>
  <c r="P194" i="15"/>
  <c r="O194" i="15"/>
  <c r="Q194" i="15" s="1"/>
  <c r="N194" i="15"/>
  <c r="M194" i="15"/>
  <c r="L194" i="15"/>
  <c r="Y192" i="15"/>
  <c r="V192" i="15"/>
  <c r="W192" i="15" s="1"/>
  <c r="U192" i="15"/>
  <c r="X192" i="15" s="1"/>
  <c r="Z192" i="15" s="1"/>
  <c r="S192" i="15"/>
  <c r="R192" i="15"/>
  <c r="T192" i="15" s="1"/>
  <c r="P192" i="15"/>
  <c r="N192" i="15"/>
  <c r="O192" i="15" s="1"/>
  <c r="Q192" i="15" s="1"/>
  <c r="M192" i="15"/>
  <c r="L192" i="15"/>
  <c r="Y190" i="15"/>
  <c r="V190" i="15"/>
  <c r="U190" i="15"/>
  <c r="T190" i="15"/>
  <c r="S190" i="15"/>
  <c r="R190" i="15"/>
  <c r="N190" i="15"/>
  <c r="M190" i="15"/>
  <c r="L190" i="15"/>
  <c r="Y188" i="15"/>
  <c r="W188" i="15"/>
  <c r="V188" i="15"/>
  <c r="U188" i="15"/>
  <c r="X188" i="15" s="1"/>
  <c r="Z188" i="15" s="1"/>
  <c r="S188" i="15"/>
  <c r="R188" i="15"/>
  <c r="T188" i="15" s="1"/>
  <c r="P188" i="15"/>
  <c r="O188" i="15"/>
  <c r="Q188" i="15" s="1"/>
  <c r="N188" i="15"/>
  <c r="M188" i="15"/>
  <c r="L188" i="15"/>
  <c r="Y186" i="15"/>
  <c r="X186" i="15"/>
  <c r="Z186" i="15" s="1"/>
  <c r="V186" i="15"/>
  <c r="W186" i="15" s="1"/>
  <c r="U186" i="15"/>
  <c r="S186" i="15"/>
  <c r="R186" i="15"/>
  <c r="T186" i="15" s="1"/>
  <c r="P186" i="15"/>
  <c r="N186" i="15"/>
  <c r="O186" i="15" s="1"/>
  <c r="M186" i="15"/>
  <c r="L186" i="15"/>
  <c r="Y184" i="15"/>
  <c r="W184" i="15"/>
  <c r="V184" i="15"/>
  <c r="U184" i="15"/>
  <c r="X184" i="15" s="1"/>
  <c r="Z184" i="15" s="1"/>
  <c r="T184" i="15"/>
  <c r="S184" i="15"/>
  <c r="R184" i="15"/>
  <c r="O184" i="15"/>
  <c r="N184" i="15"/>
  <c r="P184" i="15" s="1"/>
  <c r="Q184" i="15" s="1"/>
  <c r="M184" i="15"/>
  <c r="L184" i="15"/>
  <c r="Z182" i="15"/>
  <c r="Y182" i="15"/>
  <c r="V182" i="15"/>
  <c r="W182" i="15" s="1"/>
  <c r="X182" i="15" s="1"/>
  <c r="U182" i="15"/>
  <c r="S182" i="15"/>
  <c r="R182" i="15"/>
  <c r="T182" i="15" s="1"/>
  <c r="P182" i="15"/>
  <c r="N182" i="15"/>
  <c r="O182" i="15" s="1"/>
  <c r="Q182" i="15" s="1"/>
  <c r="M182" i="15"/>
  <c r="L182" i="15"/>
  <c r="L181" i="15"/>
  <c r="Y180" i="15"/>
  <c r="V180" i="15"/>
  <c r="W180" i="15" s="1"/>
  <c r="U180" i="15"/>
  <c r="X180" i="15" s="1"/>
  <c r="Z180" i="15" s="1"/>
  <c r="S180" i="15"/>
  <c r="R180" i="15"/>
  <c r="T180" i="15" s="1"/>
  <c r="N180" i="15"/>
  <c r="P180" i="15" s="1"/>
  <c r="M180" i="15"/>
  <c r="L180" i="15"/>
  <c r="M179" i="15"/>
  <c r="M199" i="15" s="1"/>
  <c r="M219" i="15" s="1"/>
  <c r="Y178" i="15"/>
  <c r="V178" i="15"/>
  <c r="W178" i="15" s="1"/>
  <c r="X178" i="15" s="1"/>
  <c r="Z178" i="15" s="1"/>
  <c r="U178" i="15"/>
  <c r="T178" i="15"/>
  <c r="S178" i="15"/>
  <c r="R178" i="15"/>
  <c r="N178" i="15"/>
  <c r="P178" i="15" s="1"/>
  <c r="M178" i="15"/>
  <c r="L178" i="15"/>
  <c r="M177" i="15"/>
  <c r="M197" i="15" s="1"/>
  <c r="M217" i="15" s="1"/>
  <c r="Y176" i="15"/>
  <c r="W176" i="15"/>
  <c r="V176" i="15"/>
  <c r="U176" i="15"/>
  <c r="X176" i="15" s="1"/>
  <c r="Z176" i="15" s="1"/>
  <c r="S176" i="15"/>
  <c r="R176" i="15"/>
  <c r="T176" i="15" s="1"/>
  <c r="P176" i="15"/>
  <c r="O176" i="15"/>
  <c r="Q176" i="15" s="1"/>
  <c r="N176" i="15"/>
  <c r="M176" i="15"/>
  <c r="L176" i="15"/>
  <c r="M175" i="15"/>
  <c r="Y174" i="15"/>
  <c r="V174" i="15"/>
  <c r="W174" i="15" s="1"/>
  <c r="X174" i="15" s="1"/>
  <c r="Z174" i="15" s="1"/>
  <c r="U174" i="15"/>
  <c r="S174" i="15"/>
  <c r="R174" i="15"/>
  <c r="T174" i="15" s="1"/>
  <c r="N174" i="15"/>
  <c r="M174" i="15"/>
  <c r="L174" i="15"/>
  <c r="M173" i="15"/>
  <c r="M193" i="15" s="1"/>
  <c r="M213" i="15" s="1"/>
  <c r="L173" i="15"/>
  <c r="Y172" i="15"/>
  <c r="W172" i="15"/>
  <c r="V172" i="15"/>
  <c r="U172" i="15"/>
  <c r="S172" i="15"/>
  <c r="R172" i="15"/>
  <c r="T172" i="15" s="1"/>
  <c r="O172" i="15"/>
  <c r="Q172" i="15" s="1"/>
  <c r="N172" i="15"/>
  <c r="P172" i="15" s="1"/>
  <c r="M172" i="15"/>
  <c r="L172" i="15"/>
  <c r="M171" i="15"/>
  <c r="M191" i="15" s="1"/>
  <c r="M211" i="15" s="1"/>
  <c r="L171" i="15"/>
  <c r="Y170" i="15"/>
  <c r="V170" i="15"/>
  <c r="W170" i="15" s="1"/>
  <c r="X170" i="15" s="1"/>
  <c r="Z170" i="15" s="1"/>
  <c r="U170" i="15"/>
  <c r="S170" i="15"/>
  <c r="R170" i="15"/>
  <c r="T170" i="15" s="1"/>
  <c r="P170" i="15"/>
  <c r="N170" i="15"/>
  <c r="O170" i="15" s="1"/>
  <c r="Q170" i="15" s="1"/>
  <c r="M170" i="15"/>
  <c r="L170" i="15"/>
  <c r="M169" i="15"/>
  <c r="M189" i="15" s="1"/>
  <c r="M209" i="15" s="1"/>
  <c r="L169" i="15"/>
  <c r="Y168" i="15"/>
  <c r="W168" i="15"/>
  <c r="V168" i="15"/>
  <c r="U168" i="15"/>
  <c r="X168" i="15" s="1"/>
  <c r="Z168" i="15" s="1"/>
  <c r="S168" i="15"/>
  <c r="T168" i="15" s="1"/>
  <c r="R168" i="15"/>
  <c r="Q168" i="15"/>
  <c r="O168" i="15"/>
  <c r="N168" i="15"/>
  <c r="P168" i="15" s="1"/>
  <c r="M168" i="15"/>
  <c r="L168" i="15"/>
  <c r="M167" i="15"/>
  <c r="M187" i="15" s="1"/>
  <c r="M207" i="15" s="1"/>
  <c r="L167" i="15"/>
  <c r="Y166" i="15"/>
  <c r="V166" i="15"/>
  <c r="W166" i="15" s="1"/>
  <c r="X166" i="15" s="1"/>
  <c r="Z166" i="15" s="1"/>
  <c r="U166" i="15"/>
  <c r="S166" i="15"/>
  <c r="R166" i="15"/>
  <c r="T166" i="15" s="1"/>
  <c r="N166" i="15"/>
  <c r="P166" i="15" s="1"/>
  <c r="M166" i="15"/>
  <c r="L166" i="15"/>
  <c r="M165" i="15"/>
  <c r="M185" i="15" s="1"/>
  <c r="M205" i="15" s="1"/>
  <c r="L165" i="15"/>
  <c r="Y164" i="15"/>
  <c r="W164" i="15"/>
  <c r="V164" i="15"/>
  <c r="U164" i="15"/>
  <c r="X164" i="15" s="1"/>
  <c r="Z164" i="15" s="1"/>
  <c r="S164" i="15"/>
  <c r="R164" i="15"/>
  <c r="O164" i="15"/>
  <c r="Q164" i="15" s="1"/>
  <c r="N164" i="15"/>
  <c r="P164" i="15" s="1"/>
  <c r="M164" i="15"/>
  <c r="L164" i="15"/>
  <c r="L183" i="15" s="1"/>
  <c r="M163" i="15"/>
  <c r="M183" i="15" s="1"/>
  <c r="M203" i="15" s="1"/>
  <c r="M223" i="15" s="1"/>
  <c r="L163" i="15"/>
  <c r="Y162" i="15"/>
  <c r="V162" i="15"/>
  <c r="W162" i="15" s="1"/>
  <c r="X162" i="15" s="1"/>
  <c r="Z162" i="15" s="1"/>
  <c r="U162" i="15"/>
  <c r="T162" i="15"/>
  <c r="S162" i="15"/>
  <c r="R162" i="15"/>
  <c r="P162" i="15"/>
  <c r="N162" i="15"/>
  <c r="O162" i="15" s="1"/>
  <c r="Q162" i="15" s="1"/>
  <c r="M162" i="15"/>
  <c r="L162" i="15"/>
  <c r="M161" i="15"/>
  <c r="M181" i="15" s="1"/>
  <c r="M201" i="15" s="1"/>
  <c r="M221" i="15" s="1"/>
  <c r="L161" i="15"/>
  <c r="Y160" i="15"/>
  <c r="W160" i="15"/>
  <c r="V160" i="15"/>
  <c r="U160" i="15"/>
  <c r="X160" i="15" s="1"/>
  <c r="Z160" i="15" s="1"/>
  <c r="S160" i="15"/>
  <c r="R160" i="15"/>
  <c r="T160" i="15" s="1"/>
  <c r="Q160" i="15"/>
  <c r="P160" i="15"/>
  <c r="O160" i="15"/>
  <c r="N160" i="15"/>
  <c r="M160" i="15"/>
  <c r="L160" i="15"/>
  <c r="M159" i="15"/>
  <c r="L159" i="15"/>
  <c r="Y158" i="15"/>
  <c r="V158" i="15"/>
  <c r="W158" i="15" s="1"/>
  <c r="X158" i="15" s="1"/>
  <c r="Z158" i="15" s="1"/>
  <c r="U158" i="15"/>
  <c r="S158" i="15"/>
  <c r="R158" i="15"/>
  <c r="T158" i="15" s="1"/>
  <c r="N158" i="15"/>
  <c r="M158" i="15"/>
  <c r="L158" i="15"/>
  <c r="F124" i="15"/>
  <c r="C229" i="15" s="1"/>
  <c r="J120" i="15"/>
  <c r="F113" i="15"/>
  <c r="C113" i="15"/>
  <c r="Y106" i="15"/>
  <c r="X106" i="15"/>
  <c r="Z106" i="15" s="1"/>
  <c r="V106" i="15"/>
  <c r="W106" i="15" s="1"/>
  <c r="U106" i="15"/>
  <c r="T106" i="15"/>
  <c r="S106" i="15"/>
  <c r="R106" i="15"/>
  <c r="P106" i="15"/>
  <c r="N106" i="15"/>
  <c r="O106" i="15" s="1"/>
  <c r="Q106" i="15" s="1"/>
  <c r="M106" i="15"/>
  <c r="L106" i="15"/>
  <c r="Y104" i="15"/>
  <c r="V104" i="15"/>
  <c r="U104" i="15"/>
  <c r="S104" i="15"/>
  <c r="R104" i="15"/>
  <c r="T104" i="15" s="1"/>
  <c r="Q104" i="15"/>
  <c r="P104" i="15"/>
  <c r="O104" i="15"/>
  <c r="N104" i="15"/>
  <c r="M104" i="15"/>
  <c r="L104" i="15"/>
  <c r="Y102" i="15"/>
  <c r="V102" i="15"/>
  <c r="W102" i="15" s="1"/>
  <c r="X102" i="15" s="1"/>
  <c r="Z102" i="15" s="1"/>
  <c r="U102" i="15"/>
  <c r="S102" i="15"/>
  <c r="R102" i="15"/>
  <c r="T102" i="15" s="1"/>
  <c r="N102" i="15"/>
  <c r="M102" i="15"/>
  <c r="L102" i="15"/>
  <c r="Y100" i="15"/>
  <c r="W100" i="15"/>
  <c r="V100" i="15"/>
  <c r="U100" i="15"/>
  <c r="X100" i="15" s="1"/>
  <c r="Z100" i="15" s="1"/>
  <c r="S100" i="15"/>
  <c r="R100" i="15"/>
  <c r="T100" i="15" s="1"/>
  <c r="O100" i="15"/>
  <c r="Q100" i="15" s="1"/>
  <c r="N100" i="15"/>
  <c r="P100" i="15" s="1"/>
  <c r="M100" i="15"/>
  <c r="L100" i="15"/>
  <c r="Y98" i="15"/>
  <c r="X98" i="15"/>
  <c r="Z98" i="15" s="1"/>
  <c r="V98" i="15"/>
  <c r="W98" i="15" s="1"/>
  <c r="U98" i="15"/>
  <c r="T98" i="15"/>
  <c r="S98" i="15"/>
  <c r="R98" i="15"/>
  <c r="P98" i="15"/>
  <c r="N98" i="15"/>
  <c r="O98" i="15" s="1"/>
  <c r="Q98" i="15" s="1"/>
  <c r="M98" i="15"/>
  <c r="L98" i="15"/>
  <c r="Y96" i="15"/>
  <c r="W96" i="15"/>
  <c r="V96" i="15"/>
  <c r="U96" i="15"/>
  <c r="X96" i="15" s="1"/>
  <c r="Z96" i="15" s="1"/>
  <c r="S96" i="15"/>
  <c r="T96" i="15" s="1"/>
  <c r="R96" i="15"/>
  <c r="Q96" i="15"/>
  <c r="P96" i="15"/>
  <c r="O96" i="15"/>
  <c r="N96" i="15"/>
  <c r="M96" i="15"/>
  <c r="L96" i="15"/>
  <c r="Y94" i="15"/>
  <c r="V94" i="15"/>
  <c r="W94" i="15" s="1"/>
  <c r="U94" i="15"/>
  <c r="S94" i="15"/>
  <c r="R94" i="15"/>
  <c r="T94" i="15" s="1"/>
  <c r="N94" i="15"/>
  <c r="P94" i="15" s="1"/>
  <c r="M94" i="15"/>
  <c r="L94" i="15"/>
  <c r="Y92" i="15"/>
  <c r="W92" i="15"/>
  <c r="V92" i="15"/>
  <c r="U92" i="15"/>
  <c r="X92" i="15" s="1"/>
  <c r="Z92" i="15" s="1"/>
  <c r="S92" i="15"/>
  <c r="R92" i="15"/>
  <c r="T92" i="15" s="1"/>
  <c r="O92" i="15"/>
  <c r="N92" i="15"/>
  <c r="P92" i="15" s="1"/>
  <c r="M92" i="15"/>
  <c r="L92" i="15"/>
  <c r="M91" i="15"/>
  <c r="Y90" i="15"/>
  <c r="V90" i="15"/>
  <c r="W90" i="15" s="1"/>
  <c r="X90" i="15" s="1"/>
  <c r="Z90" i="15" s="1"/>
  <c r="U90" i="15"/>
  <c r="T90" i="15"/>
  <c r="S90" i="15"/>
  <c r="R90" i="15"/>
  <c r="P90" i="15"/>
  <c r="N90" i="15"/>
  <c r="O90" i="15" s="1"/>
  <c r="Q90" i="15" s="1"/>
  <c r="M90" i="15"/>
  <c r="L90" i="15"/>
  <c r="Y88" i="15"/>
  <c r="W88" i="15"/>
  <c r="V88" i="15"/>
  <c r="U88" i="15"/>
  <c r="X88" i="15" s="1"/>
  <c r="Z88" i="15" s="1"/>
  <c r="S88" i="15"/>
  <c r="T88" i="15" s="1"/>
  <c r="R88" i="15"/>
  <c r="Q88" i="15"/>
  <c r="P88" i="15"/>
  <c r="O88" i="15"/>
  <c r="N88" i="15"/>
  <c r="M88" i="15"/>
  <c r="L88" i="15"/>
  <c r="Y86" i="15"/>
  <c r="V86" i="15"/>
  <c r="W86" i="15" s="1"/>
  <c r="X86" i="15" s="1"/>
  <c r="Z86" i="15" s="1"/>
  <c r="U86" i="15"/>
  <c r="S86" i="15"/>
  <c r="R86" i="15"/>
  <c r="T86" i="15" s="1"/>
  <c r="N86" i="15"/>
  <c r="M86" i="15"/>
  <c r="L86" i="15"/>
  <c r="Y84" i="15"/>
  <c r="W84" i="15"/>
  <c r="V84" i="15"/>
  <c r="U84" i="15"/>
  <c r="X84" i="15" s="1"/>
  <c r="Z84" i="15" s="1"/>
  <c r="S84" i="15"/>
  <c r="R84" i="15"/>
  <c r="T84" i="15" s="1"/>
  <c r="O84" i="15"/>
  <c r="Q84" i="15" s="1"/>
  <c r="N84" i="15"/>
  <c r="P84" i="15" s="1"/>
  <c r="M84" i="15"/>
  <c r="L84" i="15"/>
  <c r="Y82" i="15"/>
  <c r="V82" i="15"/>
  <c r="W82" i="15" s="1"/>
  <c r="X82" i="15" s="1"/>
  <c r="Z82" i="15" s="1"/>
  <c r="U82" i="15"/>
  <c r="T82" i="15"/>
  <c r="S82" i="15"/>
  <c r="R82" i="15"/>
  <c r="P82" i="15"/>
  <c r="N82" i="15"/>
  <c r="O82" i="15" s="1"/>
  <c r="Q82" i="15" s="1"/>
  <c r="M82" i="15"/>
  <c r="L82" i="15"/>
  <c r="Y80" i="15"/>
  <c r="W80" i="15"/>
  <c r="V80" i="15"/>
  <c r="U80" i="15"/>
  <c r="X80" i="15" s="1"/>
  <c r="Z80" i="15" s="1"/>
  <c r="S80" i="15"/>
  <c r="T80" i="15" s="1"/>
  <c r="R80" i="15"/>
  <c r="Q80" i="15"/>
  <c r="P80" i="15"/>
  <c r="O80" i="15"/>
  <c r="N80" i="15"/>
  <c r="M80" i="15"/>
  <c r="L80" i="15"/>
  <c r="Z78" i="15"/>
  <c r="Y78" i="15"/>
  <c r="V78" i="15"/>
  <c r="W78" i="15" s="1"/>
  <c r="X78" i="15" s="1"/>
  <c r="U78" i="15"/>
  <c r="S78" i="15"/>
  <c r="R78" i="15"/>
  <c r="T78" i="15" s="1"/>
  <c r="N78" i="15"/>
  <c r="O78" i="15" s="1"/>
  <c r="M78" i="15"/>
  <c r="L78" i="15"/>
  <c r="Y76" i="15"/>
  <c r="W76" i="15"/>
  <c r="V76" i="15"/>
  <c r="U76" i="15"/>
  <c r="X76" i="15" s="1"/>
  <c r="Z76" i="15" s="1"/>
  <c r="S76" i="15"/>
  <c r="R76" i="15"/>
  <c r="T76" i="15" s="1"/>
  <c r="N76" i="15"/>
  <c r="P76" i="15" s="1"/>
  <c r="M76" i="15"/>
  <c r="L76" i="15"/>
  <c r="M75" i="15"/>
  <c r="M95" i="15" s="1"/>
  <c r="Y74" i="15"/>
  <c r="W74" i="15"/>
  <c r="V74" i="15"/>
  <c r="X74" i="15" s="1"/>
  <c r="Z74" i="15" s="1"/>
  <c r="U74" i="15"/>
  <c r="T74" i="15"/>
  <c r="S74" i="15"/>
  <c r="R74" i="15"/>
  <c r="O74" i="15"/>
  <c r="N74" i="15"/>
  <c r="P74" i="15" s="1"/>
  <c r="Q74" i="15" s="1"/>
  <c r="M74" i="15"/>
  <c r="L74" i="15"/>
  <c r="Y72" i="15"/>
  <c r="V72" i="15"/>
  <c r="U72" i="15"/>
  <c r="W72" i="15" s="1"/>
  <c r="S72" i="15"/>
  <c r="R72" i="15"/>
  <c r="T72" i="15" s="1"/>
  <c r="P72" i="15"/>
  <c r="O72" i="15"/>
  <c r="Q72" i="15" s="1"/>
  <c r="N72" i="15"/>
  <c r="M72" i="15"/>
  <c r="L72" i="15"/>
  <c r="M71" i="15"/>
  <c r="Y70" i="15"/>
  <c r="V70" i="15"/>
  <c r="W70" i="15" s="1"/>
  <c r="X70" i="15" s="1"/>
  <c r="Z70" i="15" s="1"/>
  <c r="U70" i="15"/>
  <c r="S70" i="15"/>
  <c r="T70" i="15" s="1"/>
  <c r="R70" i="15"/>
  <c r="N70" i="15"/>
  <c r="P70" i="15" s="1"/>
  <c r="M70" i="15"/>
  <c r="L70" i="15"/>
  <c r="M69" i="15"/>
  <c r="M89" i="15" s="1"/>
  <c r="Y68" i="15"/>
  <c r="W68" i="15"/>
  <c r="V68" i="15"/>
  <c r="U68" i="15"/>
  <c r="X68" i="15" s="1"/>
  <c r="Z68" i="15" s="1"/>
  <c r="T68" i="15"/>
  <c r="S68" i="15"/>
  <c r="R68" i="15"/>
  <c r="O68" i="15"/>
  <c r="N68" i="15"/>
  <c r="P68" i="15" s="1"/>
  <c r="M68" i="15"/>
  <c r="L68" i="15"/>
  <c r="Y66" i="15"/>
  <c r="V66" i="15"/>
  <c r="W66" i="15" s="1"/>
  <c r="U66" i="15"/>
  <c r="X66" i="15" s="1"/>
  <c r="Z66" i="15" s="1"/>
  <c r="S66" i="15"/>
  <c r="R66" i="15"/>
  <c r="T66" i="15" s="1"/>
  <c r="P66" i="15"/>
  <c r="N66" i="15"/>
  <c r="O66" i="15" s="1"/>
  <c r="Q66" i="15" s="1"/>
  <c r="M66" i="15"/>
  <c r="L66" i="15"/>
  <c r="M65" i="15"/>
  <c r="M85" i="15" s="1"/>
  <c r="M105" i="15" s="1"/>
  <c r="Y64" i="15"/>
  <c r="V64" i="15"/>
  <c r="W64" i="15" s="1"/>
  <c r="X64" i="15" s="1"/>
  <c r="Z64" i="15" s="1"/>
  <c r="U64" i="15"/>
  <c r="T64" i="15"/>
  <c r="S64" i="15"/>
  <c r="R64" i="15"/>
  <c r="N64" i="15"/>
  <c r="P64" i="15" s="1"/>
  <c r="M64" i="15"/>
  <c r="L64" i="15"/>
  <c r="Y62" i="15"/>
  <c r="W62" i="15"/>
  <c r="V62" i="15"/>
  <c r="U62" i="15"/>
  <c r="X62" i="15" s="1"/>
  <c r="Z62" i="15" s="1"/>
  <c r="S62" i="15"/>
  <c r="R62" i="15"/>
  <c r="T62" i="15" s="1"/>
  <c r="P62" i="15"/>
  <c r="O62" i="15"/>
  <c r="Q62" i="15" s="1"/>
  <c r="N62" i="15"/>
  <c r="M62" i="15"/>
  <c r="L62" i="15"/>
  <c r="M61" i="15"/>
  <c r="M81" i="15" s="1"/>
  <c r="M101" i="15" s="1"/>
  <c r="Y60" i="15"/>
  <c r="V60" i="15"/>
  <c r="W60" i="15" s="1"/>
  <c r="X60" i="15" s="1"/>
  <c r="Z60" i="15" s="1"/>
  <c r="U60" i="15"/>
  <c r="S60" i="15"/>
  <c r="R60" i="15"/>
  <c r="T60" i="15" s="1"/>
  <c r="P60" i="15"/>
  <c r="N60" i="15"/>
  <c r="O60" i="15" s="1"/>
  <c r="Q60" i="15" s="1"/>
  <c r="M60" i="15"/>
  <c r="L60" i="15"/>
  <c r="M59" i="15"/>
  <c r="M79" i="15" s="1"/>
  <c r="M99" i="15" s="1"/>
  <c r="Y58" i="15"/>
  <c r="W58" i="15"/>
  <c r="X58" i="15" s="1"/>
  <c r="Z58" i="15" s="1"/>
  <c r="V58" i="15"/>
  <c r="U58" i="15"/>
  <c r="T58" i="15"/>
  <c r="S58" i="15"/>
  <c r="R58" i="15"/>
  <c r="O58" i="15"/>
  <c r="N58" i="15"/>
  <c r="P58" i="15" s="1"/>
  <c r="Q58" i="15" s="1"/>
  <c r="M58" i="15"/>
  <c r="L58" i="15"/>
  <c r="M57" i="15"/>
  <c r="M77" i="15" s="1"/>
  <c r="M97" i="15" s="1"/>
  <c r="L57" i="15"/>
  <c r="Y56" i="15"/>
  <c r="W56" i="15"/>
  <c r="V56" i="15"/>
  <c r="U56" i="15"/>
  <c r="X56" i="15" s="1"/>
  <c r="Z56" i="15" s="1"/>
  <c r="S56" i="15"/>
  <c r="R56" i="15"/>
  <c r="T56" i="15" s="1"/>
  <c r="P56" i="15"/>
  <c r="O56" i="15"/>
  <c r="Q56" i="15" s="1"/>
  <c r="N56" i="15"/>
  <c r="M56" i="15"/>
  <c r="L56" i="15"/>
  <c r="M55" i="15"/>
  <c r="L55" i="15"/>
  <c r="Y54" i="15"/>
  <c r="V54" i="15"/>
  <c r="W54" i="15" s="1"/>
  <c r="X54" i="15" s="1"/>
  <c r="Z54" i="15" s="1"/>
  <c r="U54" i="15"/>
  <c r="S54" i="15"/>
  <c r="T54" i="15" s="1"/>
  <c r="R54" i="15"/>
  <c r="N54" i="15"/>
  <c r="P54" i="15" s="1"/>
  <c r="M54" i="15"/>
  <c r="L54" i="15"/>
  <c r="M53" i="15"/>
  <c r="M73" i="15" s="1"/>
  <c r="M93" i="15" s="1"/>
  <c r="L53" i="15"/>
  <c r="Y52" i="15"/>
  <c r="W52" i="15"/>
  <c r="V52" i="15"/>
  <c r="U52" i="15"/>
  <c r="X52" i="15" s="1"/>
  <c r="Z52" i="15" s="1"/>
  <c r="T52" i="15"/>
  <c r="S52" i="15"/>
  <c r="R52" i="15"/>
  <c r="O52" i="15"/>
  <c r="N52" i="15"/>
  <c r="P52" i="15" s="1"/>
  <c r="M52" i="15"/>
  <c r="L52" i="15"/>
  <c r="M51" i="15"/>
  <c r="L51" i="15"/>
  <c r="Y50" i="15"/>
  <c r="V50" i="15"/>
  <c r="W50" i="15" s="1"/>
  <c r="U50" i="15"/>
  <c r="S50" i="15"/>
  <c r="R50" i="15"/>
  <c r="T50" i="15" s="1"/>
  <c r="P50" i="15"/>
  <c r="N50" i="15"/>
  <c r="O50" i="15" s="1"/>
  <c r="Q50" i="15" s="1"/>
  <c r="M50" i="15"/>
  <c r="L50" i="15"/>
  <c r="L69" i="15" s="1"/>
  <c r="M49" i="15"/>
  <c r="L49" i="15"/>
  <c r="Y48" i="15"/>
  <c r="V48" i="15"/>
  <c r="W48" i="15" s="1"/>
  <c r="X48" i="15" s="1"/>
  <c r="Z48" i="15" s="1"/>
  <c r="U48" i="15"/>
  <c r="T48" i="15"/>
  <c r="S48" i="15"/>
  <c r="R48" i="15"/>
  <c r="N48" i="15"/>
  <c r="P48" i="15" s="1"/>
  <c r="M48" i="15"/>
  <c r="L48" i="15"/>
  <c r="L67" i="15" s="1"/>
  <c r="M47" i="15"/>
  <c r="M67" i="15" s="1"/>
  <c r="M87" i="15" s="1"/>
  <c r="M107" i="15" s="1"/>
  <c r="L47" i="15"/>
  <c r="Y46" i="15"/>
  <c r="W46" i="15"/>
  <c r="V46" i="15"/>
  <c r="U46" i="15"/>
  <c r="X46" i="15" s="1"/>
  <c r="Z46" i="15" s="1"/>
  <c r="S46" i="15"/>
  <c r="R46" i="15"/>
  <c r="T46" i="15" s="1"/>
  <c r="P46" i="15"/>
  <c r="O46" i="15"/>
  <c r="Q46" i="15" s="1"/>
  <c r="N46" i="15"/>
  <c r="M46" i="15"/>
  <c r="L46" i="15"/>
  <c r="L65" i="15" s="1"/>
  <c r="M45" i="15"/>
  <c r="L45" i="15"/>
  <c r="Y44" i="15"/>
  <c r="V44" i="15"/>
  <c r="W44" i="15" s="1"/>
  <c r="X44" i="15" s="1"/>
  <c r="Z44" i="15" s="1"/>
  <c r="U44" i="15"/>
  <c r="S44" i="15"/>
  <c r="R44" i="15"/>
  <c r="T44" i="15" s="1"/>
  <c r="P44" i="15"/>
  <c r="N44" i="15"/>
  <c r="O44" i="15" s="1"/>
  <c r="Q44" i="15" s="1"/>
  <c r="M44" i="15"/>
  <c r="L44" i="15"/>
  <c r="L63" i="15" s="1"/>
  <c r="M43" i="15"/>
  <c r="M63" i="15" s="1"/>
  <c r="M83" i="15" s="1"/>
  <c r="M103" i="15" s="1"/>
  <c r="L43" i="15"/>
  <c r="Y42" i="15"/>
  <c r="W42" i="15"/>
  <c r="X42" i="15" s="1"/>
  <c r="Z42" i="15" s="1"/>
  <c r="V42" i="15"/>
  <c r="U42" i="15"/>
  <c r="T42" i="15"/>
  <c r="S42" i="15"/>
  <c r="R42" i="15"/>
  <c r="O42" i="15"/>
  <c r="N42" i="15"/>
  <c r="P42" i="15" s="1"/>
  <c r="Q42" i="15" s="1"/>
  <c r="M42" i="15"/>
  <c r="L42" i="15"/>
  <c r="L61" i="15" s="1"/>
  <c r="J4" i="15"/>
  <c r="L95" i="19" l="1"/>
  <c r="L338" i="19"/>
  <c r="L304" i="19"/>
  <c r="L322" i="19" s="1"/>
  <c r="L318" i="19"/>
  <c r="L336" i="19" s="1"/>
  <c r="L306" i="19"/>
  <c r="L326" i="19"/>
  <c r="L330" i="19"/>
  <c r="L107" i="19"/>
  <c r="L211" i="19"/>
  <c r="L209" i="19"/>
  <c r="L213" i="19"/>
  <c r="L219" i="19"/>
  <c r="L101" i="18"/>
  <c r="L316" i="18"/>
  <c r="L338" i="18" s="1"/>
  <c r="L304" i="18"/>
  <c r="L322" i="18" s="1"/>
  <c r="L314" i="18"/>
  <c r="L332" i="18" s="1"/>
  <c r="L308" i="18"/>
  <c r="L306" i="18"/>
  <c r="L324" i="18" s="1"/>
  <c r="L95" i="18"/>
  <c r="L209" i="18"/>
  <c r="L211" i="18"/>
  <c r="L213" i="18"/>
  <c r="L201" i="18"/>
  <c r="L219" i="18" s="1"/>
  <c r="L203" i="18"/>
  <c r="L221" i="18" s="1"/>
  <c r="L334" i="17"/>
  <c r="L328" i="17"/>
  <c r="L324" i="17"/>
  <c r="L304" i="17"/>
  <c r="L322" i="17" s="1"/>
  <c r="Q323" i="17"/>
  <c r="L318" i="17"/>
  <c r="L336" i="17" s="1"/>
  <c r="Q172" i="17"/>
  <c r="Q307" i="17"/>
  <c r="L302" i="17"/>
  <c r="L320" i="17" s="1"/>
  <c r="L338" i="17" s="1"/>
  <c r="Q220" i="17"/>
  <c r="Q188" i="17"/>
  <c r="L308" i="17"/>
  <c r="L326" i="17" s="1"/>
  <c r="Q178" i="17"/>
  <c r="L191" i="17"/>
  <c r="L197" i="17"/>
  <c r="L312" i="17"/>
  <c r="Q291" i="17"/>
  <c r="L189" i="16"/>
  <c r="L207" i="16" s="1"/>
  <c r="Q309" i="16"/>
  <c r="L187" i="16"/>
  <c r="L205" i="16" s="1"/>
  <c r="L223" i="16" s="1"/>
  <c r="L193" i="16"/>
  <c r="Q293" i="16"/>
  <c r="L197" i="16"/>
  <c r="L215" i="16" s="1"/>
  <c r="L302" i="16"/>
  <c r="L320" i="16" s="1"/>
  <c r="L338" i="16" s="1"/>
  <c r="Q104" i="16"/>
  <c r="Q190" i="16"/>
  <c r="L306" i="16"/>
  <c r="L312" i="16"/>
  <c r="L330" i="16" s="1"/>
  <c r="Q325" i="16"/>
  <c r="L308" i="16"/>
  <c r="L326" i="16" s="1"/>
  <c r="L213" i="16"/>
  <c r="E11" i="16"/>
  <c r="L75" i="15"/>
  <c r="L85" i="15"/>
  <c r="X50" i="15"/>
  <c r="Z50" i="15" s="1"/>
  <c r="Q52" i="15"/>
  <c r="Q68" i="15"/>
  <c r="L195" i="15"/>
  <c r="L83" i="15"/>
  <c r="L101" i="15" s="1"/>
  <c r="X72" i="15"/>
  <c r="Z72" i="15" s="1"/>
  <c r="O76" i="15"/>
  <c r="Q76" i="15" s="1"/>
  <c r="X94" i="15"/>
  <c r="Z94" i="15" s="1"/>
  <c r="L177" i="15"/>
  <c r="L199" i="15" s="1"/>
  <c r="L217" i="15" s="1"/>
  <c r="T164" i="15"/>
  <c r="L185" i="15"/>
  <c r="L203" i="15" s="1"/>
  <c r="L201" i="15"/>
  <c r="Q186" i="15"/>
  <c r="E242" i="15"/>
  <c r="L310" i="15"/>
  <c r="P206" i="15"/>
  <c r="O206" i="15"/>
  <c r="O48" i="15"/>
  <c r="Q48" i="15" s="1"/>
  <c r="P158" i="15"/>
  <c r="O158" i="15"/>
  <c r="L179" i="15"/>
  <c r="X172" i="15"/>
  <c r="Z172" i="15" s="1"/>
  <c r="P174" i="15"/>
  <c r="O174" i="15"/>
  <c r="Q174" i="15" s="1"/>
  <c r="X190" i="15"/>
  <c r="Z190" i="15" s="1"/>
  <c r="W190" i="15"/>
  <c r="L304" i="15"/>
  <c r="O64" i="15"/>
  <c r="Q64" i="15" s="1"/>
  <c r="E11" i="15"/>
  <c r="L59" i="15"/>
  <c r="L77" i="15" s="1"/>
  <c r="P86" i="15"/>
  <c r="O86" i="15"/>
  <c r="Q92" i="15"/>
  <c r="Q202" i="15"/>
  <c r="P277" i="15"/>
  <c r="O277" i="15"/>
  <c r="Q277" i="15" s="1"/>
  <c r="X295" i="15"/>
  <c r="Z295" i="15" s="1"/>
  <c r="E127" i="15"/>
  <c r="L308" i="15"/>
  <c r="L326" i="15" s="1"/>
  <c r="L312" i="15"/>
  <c r="L334" i="15" s="1"/>
  <c r="L322" i="15"/>
  <c r="O54" i="15"/>
  <c r="Q54" i="15" s="1"/>
  <c r="L79" i="15"/>
  <c r="L97" i="15" s="1"/>
  <c r="O70" i="15"/>
  <c r="Q70" i="15" s="1"/>
  <c r="P78" i="15"/>
  <c r="Q78" i="15" s="1"/>
  <c r="X104" i="15"/>
  <c r="Z104" i="15" s="1"/>
  <c r="W104" i="15"/>
  <c r="P190" i="15"/>
  <c r="O190" i="15"/>
  <c r="X208" i="15"/>
  <c r="Z208" i="15" s="1"/>
  <c r="P222" i="15"/>
  <c r="O222" i="15"/>
  <c r="Q222" i="15" s="1"/>
  <c r="L314" i="15"/>
  <c r="L332" i="15" s="1"/>
  <c r="L318" i="15"/>
  <c r="L87" i="15"/>
  <c r="L105" i="15" s="1"/>
  <c r="L81" i="15"/>
  <c r="L99" i="15"/>
  <c r="L103" i="15"/>
  <c r="L302" i="15"/>
  <c r="L320" i="15" s="1"/>
  <c r="L338" i="15" s="1"/>
  <c r="P293" i="15"/>
  <c r="O293" i="15"/>
  <c r="Q293" i="15" s="1"/>
  <c r="P102" i="15"/>
  <c r="O102" i="15"/>
  <c r="Q102" i="15" s="1"/>
  <c r="X291" i="15"/>
  <c r="Z291" i="15" s="1"/>
  <c r="P309" i="15"/>
  <c r="O309" i="15"/>
  <c r="Q309" i="15" s="1"/>
  <c r="P325" i="15"/>
  <c r="O325" i="15"/>
  <c r="Q325" i="15" s="1"/>
  <c r="O208" i="15"/>
  <c r="Q208" i="15" s="1"/>
  <c r="O279" i="15"/>
  <c r="Q279" i="15" s="1"/>
  <c r="O178" i="15"/>
  <c r="Q178" i="15" s="1"/>
  <c r="L290" i="15"/>
  <c r="L306" i="15" s="1"/>
  <c r="O180" i="15"/>
  <c r="Q180" i="15" s="1"/>
  <c r="O196" i="15"/>
  <c r="Q196" i="15" s="1"/>
  <c r="O94" i="15"/>
  <c r="Q94" i="15" s="1"/>
  <c r="O166" i="15"/>
  <c r="Q166" i="15" s="1"/>
  <c r="L175" i="15"/>
  <c r="L189" i="15" s="1"/>
  <c r="L207" i="15" s="1"/>
  <c r="P275" i="14"/>
  <c r="S277" i="14"/>
  <c r="V279" i="14"/>
  <c r="W279" i="14" s="1"/>
  <c r="V281" i="14"/>
  <c r="W281" i="14" s="1"/>
  <c r="V283" i="14"/>
  <c r="W283" i="14" s="1"/>
  <c r="Y285" i="14"/>
  <c r="P287" i="14"/>
  <c r="V291" i="14"/>
  <c r="W291" i="14" s="1"/>
  <c r="L295" i="14"/>
  <c r="U299" i="14"/>
  <c r="O303" i="14"/>
  <c r="V313" i="14"/>
  <c r="U317" i="14"/>
  <c r="R319" i="14"/>
  <c r="R323" i="14"/>
  <c r="P327" i="14"/>
  <c r="P331" i="14"/>
  <c r="O273" i="14"/>
  <c r="R273" i="14"/>
  <c r="V160" i="14"/>
  <c r="W160" i="14" s="1"/>
  <c r="O160" i="14"/>
  <c r="U162" i="14"/>
  <c r="U164" i="14"/>
  <c r="R164" i="14"/>
  <c r="O168" i="14"/>
  <c r="L170" i="14"/>
  <c r="O172" i="14"/>
  <c r="Y174" i="14"/>
  <c r="S180" i="14"/>
  <c r="R180" i="14"/>
  <c r="Y182" i="14"/>
  <c r="S184" i="14"/>
  <c r="Y186" i="14"/>
  <c r="Y188" i="14"/>
  <c r="Y190" i="14"/>
  <c r="O192" i="14"/>
  <c r="V194" i="14"/>
  <c r="L194" i="14"/>
  <c r="Y196" i="14"/>
  <c r="O200" i="14"/>
  <c r="U202" i="14"/>
  <c r="S204" i="14"/>
  <c r="R204" i="14"/>
  <c r="R208" i="14"/>
  <c r="O210" i="14"/>
  <c r="V210" i="14"/>
  <c r="W210" i="14" s="1"/>
  <c r="O212" i="14"/>
  <c r="V216" i="14"/>
  <c r="W216" i="14" s="1"/>
  <c r="S218" i="14"/>
  <c r="Y220" i="14"/>
  <c r="Y158" i="14"/>
  <c r="F344" i="14"/>
  <c r="N337" i="14"/>
  <c r="V335" i="14"/>
  <c r="N335" i="14"/>
  <c r="U333" i="14"/>
  <c r="N333" i="14"/>
  <c r="N331" i="14"/>
  <c r="L331" i="14"/>
  <c r="N329" i="14"/>
  <c r="N327" i="14"/>
  <c r="L327" i="14"/>
  <c r="N325" i="14"/>
  <c r="N323" i="14"/>
  <c r="N321" i="14"/>
  <c r="N319" i="14"/>
  <c r="N317" i="14"/>
  <c r="P315" i="14"/>
  <c r="N315" i="14"/>
  <c r="R313" i="14"/>
  <c r="N313" i="14"/>
  <c r="P311" i="14"/>
  <c r="N311" i="14"/>
  <c r="S309" i="14"/>
  <c r="N309" i="14"/>
  <c r="V307" i="14"/>
  <c r="W307" i="14" s="1"/>
  <c r="N307" i="14"/>
  <c r="N305" i="14"/>
  <c r="M304" i="14"/>
  <c r="M324" i="14" s="1"/>
  <c r="N303" i="14"/>
  <c r="N301" i="14"/>
  <c r="N299" i="14"/>
  <c r="M298" i="14"/>
  <c r="M318" i="14" s="1"/>
  <c r="M338" i="14" s="1"/>
  <c r="U297" i="14"/>
  <c r="N297" i="14"/>
  <c r="M296" i="14"/>
  <c r="M316" i="14" s="1"/>
  <c r="M336" i="14" s="1"/>
  <c r="P295" i="14"/>
  <c r="N295" i="14"/>
  <c r="O293" i="14"/>
  <c r="N293" i="14"/>
  <c r="M292" i="14"/>
  <c r="M312" i="14" s="1"/>
  <c r="M332" i="14" s="1"/>
  <c r="U291" i="14"/>
  <c r="O291" i="14"/>
  <c r="N291" i="14"/>
  <c r="M290" i="14"/>
  <c r="M310" i="14" s="1"/>
  <c r="M330" i="14" s="1"/>
  <c r="Y289" i="14"/>
  <c r="U289" i="14"/>
  <c r="N289" i="14"/>
  <c r="M289" i="14"/>
  <c r="M288" i="14"/>
  <c r="M308" i="14" s="1"/>
  <c r="M328" i="14" s="1"/>
  <c r="L288" i="14"/>
  <c r="Y287" i="14"/>
  <c r="U287" i="14"/>
  <c r="N287" i="14"/>
  <c r="M287" i="14"/>
  <c r="M286" i="14"/>
  <c r="M306" i="14" s="1"/>
  <c r="M326" i="14" s="1"/>
  <c r="L286" i="14"/>
  <c r="V285" i="14"/>
  <c r="W285" i="14" s="1"/>
  <c r="R285" i="14"/>
  <c r="N285" i="14"/>
  <c r="M284" i="14"/>
  <c r="L284" i="14"/>
  <c r="S283" i="14"/>
  <c r="O283" i="14"/>
  <c r="N283" i="14"/>
  <c r="M282" i="14"/>
  <c r="M302" i="14" s="1"/>
  <c r="M322" i="14" s="1"/>
  <c r="L282" i="14"/>
  <c r="S281" i="14"/>
  <c r="O281" i="14"/>
  <c r="N281" i="14"/>
  <c r="M280" i="14"/>
  <c r="M300" i="14" s="1"/>
  <c r="M320" i="14" s="1"/>
  <c r="L280" i="14"/>
  <c r="S279" i="14"/>
  <c r="O279" i="14"/>
  <c r="N279" i="14"/>
  <c r="M278" i="14"/>
  <c r="L278" i="14"/>
  <c r="P277" i="14"/>
  <c r="N277" i="14"/>
  <c r="L277" i="14"/>
  <c r="M276" i="14"/>
  <c r="L276" i="14"/>
  <c r="Y275" i="14"/>
  <c r="U275" i="14"/>
  <c r="N275" i="14"/>
  <c r="M275" i="14"/>
  <c r="M274" i="14"/>
  <c r="M294" i="14" s="1"/>
  <c r="M314" i="14" s="1"/>
  <c r="M334" i="14" s="1"/>
  <c r="L274" i="14"/>
  <c r="U273" i="14"/>
  <c r="P273" i="14"/>
  <c r="N273" i="14"/>
  <c r="L273" i="14"/>
  <c r="F239" i="14"/>
  <c r="C344" i="14" s="1"/>
  <c r="J235" i="14"/>
  <c r="F229" i="14"/>
  <c r="O222" i="14"/>
  <c r="N222" i="14"/>
  <c r="U220" i="14"/>
  <c r="N220" i="14"/>
  <c r="N218" i="14"/>
  <c r="R216" i="14"/>
  <c r="N216" i="14"/>
  <c r="P214" i="14"/>
  <c r="N214" i="14"/>
  <c r="U212" i="14"/>
  <c r="N212" i="14"/>
  <c r="N210" i="14"/>
  <c r="Y208" i="14"/>
  <c r="N208" i="14"/>
  <c r="S206" i="14"/>
  <c r="N206" i="14"/>
  <c r="N204" i="14"/>
  <c r="N202" i="14"/>
  <c r="N200" i="14"/>
  <c r="R198" i="14"/>
  <c r="N198" i="14"/>
  <c r="N196" i="14"/>
  <c r="M196" i="14"/>
  <c r="N194" i="14"/>
  <c r="V192" i="14"/>
  <c r="W192" i="14" s="1"/>
  <c r="N192" i="14"/>
  <c r="S190" i="14"/>
  <c r="N190" i="14"/>
  <c r="N188" i="14"/>
  <c r="M188" i="14"/>
  <c r="M187" i="14"/>
  <c r="M207" i="14" s="1"/>
  <c r="N186" i="14"/>
  <c r="M185" i="14"/>
  <c r="M205" i="14" s="1"/>
  <c r="O184" i="14"/>
  <c r="N184" i="14"/>
  <c r="S182" i="14"/>
  <c r="N182" i="14"/>
  <c r="Y180" i="14"/>
  <c r="N180" i="14"/>
  <c r="M179" i="14"/>
  <c r="M199" i="14" s="1"/>
  <c r="M219" i="14" s="1"/>
  <c r="V178" i="14"/>
  <c r="N178" i="14"/>
  <c r="M178" i="14"/>
  <c r="M177" i="14"/>
  <c r="M197" i="14" s="1"/>
  <c r="M217" i="14" s="1"/>
  <c r="N176" i="14"/>
  <c r="M176" i="14"/>
  <c r="M175" i="14"/>
  <c r="M195" i="14" s="1"/>
  <c r="M215" i="14" s="1"/>
  <c r="N174" i="14"/>
  <c r="M173" i="14"/>
  <c r="M193" i="14" s="1"/>
  <c r="M213" i="14" s="1"/>
  <c r="L173" i="14"/>
  <c r="N172" i="14"/>
  <c r="M171" i="14"/>
  <c r="M191" i="14" s="1"/>
  <c r="M211" i="14" s="1"/>
  <c r="L171" i="14"/>
  <c r="P170" i="14"/>
  <c r="N170" i="14"/>
  <c r="M169" i="14"/>
  <c r="M189" i="14" s="1"/>
  <c r="M209" i="14" s="1"/>
  <c r="L169" i="14"/>
  <c r="N168" i="14"/>
  <c r="M167" i="14"/>
  <c r="L167" i="14"/>
  <c r="Y166" i="14"/>
  <c r="N166" i="14"/>
  <c r="L166" i="14"/>
  <c r="M165" i="14"/>
  <c r="L165" i="14"/>
  <c r="Y164" i="14"/>
  <c r="N164" i="14"/>
  <c r="M163" i="14"/>
  <c r="M183" i="14" s="1"/>
  <c r="M203" i="14" s="1"/>
  <c r="M223" i="14" s="1"/>
  <c r="L163" i="14"/>
  <c r="S162" i="14"/>
  <c r="N162" i="14"/>
  <c r="M161" i="14"/>
  <c r="M181" i="14" s="1"/>
  <c r="M201" i="14" s="1"/>
  <c r="M221" i="14" s="1"/>
  <c r="L161" i="14"/>
  <c r="Y160" i="14"/>
  <c r="S160" i="14"/>
  <c r="N160" i="14"/>
  <c r="M159" i="14"/>
  <c r="L159" i="14"/>
  <c r="U158" i="14"/>
  <c r="R158" i="14"/>
  <c r="P158" i="14"/>
  <c r="N158" i="14"/>
  <c r="L158" i="14"/>
  <c r="F124" i="14"/>
  <c r="C229" i="14" s="1"/>
  <c r="J120" i="14"/>
  <c r="F113" i="14"/>
  <c r="C113" i="14"/>
  <c r="Y106" i="14"/>
  <c r="V106" i="14"/>
  <c r="U106" i="14"/>
  <c r="W106" i="14" s="1"/>
  <c r="S106" i="14"/>
  <c r="R106" i="14"/>
  <c r="T106" i="14" s="1"/>
  <c r="P106" i="14"/>
  <c r="Q106" i="14" s="1"/>
  <c r="O106" i="14"/>
  <c r="N106" i="14"/>
  <c r="M106" i="14"/>
  <c r="L106" i="14"/>
  <c r="Y104" i="14"/>
  <c r="V104" i="14"/>
  <c r="U104" i="14"/>
  <c r="X104" i="14" s="1"/>
  <c r="Z104" i="14" s="1"/>
  <c r="S104" i="14"/>
  <c r="R104" i="14"/>
  <c r="P104" i="14"/>
  <c r="O104" i="14"/>
  <c r="Q104" i="14" s="1"/>
  <c r="N104" i="14"/>
  <c r="M104" i="14"/>
  <c r="L104" i="14"/>
  <c r="Y102" i="14"/>
  <c r="V102" i="14"/>
  <c r="W102" i="14" s="1"/>
  <c r="U102" i="14"/>
  <c r="S102" i="14"/>
  <c r="R102" i="14"/>
  <c r="T102" i="14" s="1"/>
  <c r="Q102" i="14"/>
  <c r="P102" i="14"/>
  <c r="O102" i="14"/>
  <c r="N102" i="14"/>
  <c r="M102" i="14"/>
  <c r="L102" i="14"/>
  <c r="Y100" i="14"/>
  <c r="W100" i="14"/>
  <c r="X100" i="14" s="1"/>
  <c r="Z100" i="14" s="1"/>
  <c r="V100" i="14"/>
  <c r="U100" i="14"/>
  <c r="S100" i="14"/>
  <c r="T100" i="14" s="1"/>
  <c r="R100" i="14"/>
  <c r="P100" i="14"/>
  <c r="O100" i="14"/>
  <c r="N100" i="14"/>
  <c r="M100" i="14"/>
  <c r="L100" i="14"/>
  <c r="Y98" i="14"/>
  <c r="V98" i="14"/>
  <c r="W98" i="14" s="1"/>
  <c r="U98" i="14"/>
  <c r="S98" i="14"/>
  <c r="R98" i="14"/>
  <c r="T98" i="14" s="1"/>
  <c r="P98" i="14"/>
  <c r="O98" i="14"/>
  <c r="N98" i="14"/>
  <c r="M98" i="14"/>
  <c r="L98" i="14"/>
  <c r="Y96" i="14"/>
  <c r="V96" i="14"/>
  <c r="W96" i="14" s="1"/>
  <c r="U96" i="14"/>
  <c r="T96" i="14"/>
  <c r="S96" i="14"/>
  <c r="R96" i="14"/>
  <c r="P96" i="14"/>
  <c r="O96" i="14"/>
  <c r="N96" i="14"/>
  <c r="M96" i="14"/>
  <c r="L96" i="14"/>
  <c r="Y94" i="14"/>
  <c r="V94" i="14"/>
  <c r="W94" i="14" s="1"/>
  <c r="U94" i="14"/>
  <c r="S94" i="14"/>
  <c r="R94" i="14"/>
  <c r="P94" i="14"/>
  <c r="O94" i="14"/>
  <c r="Q94" i="14" s="1"/>
  <c r="N94" i="14"/>
  <c r="M94" i="14"/>
  <c r="L94" i="14"/>
  <c r="Y92" i="14"/>
  <c r="W92" i="14"/>
  <c r="V92" i="14"/>
  <c r="U92" i="14"/>
  <c r="S92" i="14"/>
  <c r="R92" i="14"/>
  <c r="T92" i="14" s="1"/>
  <c r="P92" i="14"/>
  <c r="O92" i="14"/>
  <c r="Q92" i="14" s="1"/>
  <c r="N92" i="14"/>
  <c r="M92" i="14"/>
  <c r="L92" i="14"/>
  <c r="Y90" i="14"/>
  <c r="V90" i="14"/>
  <c r="W90" i="14" s="1"/>
  <c r="U90" i="14"/>
  <c r="S90" i="14"/>
  <c r="R90" i="14"/>
  <c r="T90" i="14" s="1"/>
  <c r="P90" i="14"/>
  <c r="O90" i="14"/>
  <c r="Q90" i="14" s="1"/>
  <c r="N90" i="14"/>
  <c r="M90" i="14"/>
  <c r="L90" i="14"/>
  <c r="Y88" i="14"/>
  <c r="V88" i="14"/>
  <c r="W88" i="14" s="1"/>
  <c r="U88" i="14"/>
  <c r="S88" i="14"/>
  <c r="T88" i="14" s="1"/>
  <c r="R88" i="14"/>
  <c r="P88" i="14"/>
  <c r="O88" i="14"/>
  <c r="N88" i="14"/>
  <c r="M88" i="14"/>
  <c r="L88" i="14"/>
  <c r="Y86" i="14"/>
  <c r="W86" i="14"/>
  <c r="V86" i="14"/>
  <c r="U86" i="14"/>
  <c r="S86" i="14"/>
  <c r="R86" i="14"/>
  <c r="P86" i="14"/>
  <c r="O86" i="14"/>
  <c r="Q86" i="14" s="1"/>
  <c r="N86" i="14"/>
  <c r="M86" i="14"/>
  <c r="L86" i="14"/>
  <c r="Y84" i="14"/>
  <c r="V84" i="14"/>
  <c r="W84" i="14" s="1"/>
  <c r="U84" i="14"/>
  <c r="S84" i="14"/>
  <c r="R84" i="14"/>
  <c r="P84" i="14"/>
  <c r="O84" i="14"/>
  <c r="N84" i="14"/>
  <c r="M84" i="14"/>
  <c r="L84" i="14"/>
  <c r="Y82" i="14"/>
  <c r="V82" i="14"/>
  <c r="W82" i="14" s="1"/>
  <c r="U82" i="14"/>
  <c r="X82" i="14" s="1"/>
  <c r="Z82" i="14" s="1"/>
  <c r="S82" i="14"/>
  <c r="R82" i="14"/>
  <c r="P82" i="14"/>
  <c r="O82" i="14"/>
  <c r="Q82" i="14" s="1"/>
  <c r="N82" i="14"/>
  <c r="M82" i="14"/>
  <c r="L82" i="14"/>
  <c r="Y80" i="14"/>
  <c r="V80" i="14"/>
  <c r="W80" i="14" s="1"/>
  <c r="X80" i="14" s="1"/>
  <c r="Z80" i="14" s="1"/>
  <c r="U80" i="14"/>
  <c r="S80" i="14"/>
  <c r="T80" i="14" s="1"/>
  <c r="R80" i="14"/>
  <c r="P80" i="14"/>
  <c r="O80" i="14"/>
  <c r="Q80" i="14" s="1"/>
  <c r="N80" i="14"/>
  <c r="M80" i="14"/>
  <c r="L80" i="14"/>
  <c r="Y78" i="14"/>
  <c r="V78" i="14"/>
  <c r="W78" i="14" s="1"/>
  <c r="X78" i="14" s="1"/>
  <c r="Z78" i="14" s="1"/>
  <c r="U78" i="14"/>
  <c r="S78" i="14"/>
  <c r="R78" i="14"/>
  <c r="T78" i="14" s="1"/>
  <c r="P78" i="14"/>
  <c r="O78" i="14"/>
  <c r="N78" i="14"/>
  <c r="M78" i="14"/>
  <c r="L78" i="14"/>
  <c r="Y76" i="14"/>
  <c r="V76" i="14"/>
  <c r="W76" i="14" s="1"/>
  <c r="U76" i="14"/>
  <c r="X76" i="14" s="1"/>
  <c r="Z76" i="14" s="1"/>
  <c r="S76" i="14"/>
  <c r="R76" i="14"/>
  <c r="P76" i="14"/>
  <c r="O76" i="14"/>
  <c r="Q76" i="14" s="1"/>
  <c r="N76" i="14"/>
  <c r="M76" i="14"/>
  <c r="L76" i="14"/>
  <c r="Y74" i="14"/>
  <c r="V74" i="14"/>
  <c r="U74" i="14"/>
  <c r="W74" i="14" s="1"/>
  <c r="T74" i="14"/>
  <c r="S74" i="14"/>
  <c r="R74" i="14"/>
  <c r="P74" i="14"/>
  <c r="O74" i="14"/>
  <c r="N74" i="14"/>
  <c r="M74" i="14"/>
  <c r="L74" i="14"/>
  <c r="M73" i="14"/>
  <c r="M93" i="14" s="1"/>
  <c r="Y72" i="14"/>
  <c r="V72" i="14"/>
  <c r="U72" i="14"/>
  <c r="X72" i="14" s="1"/>
  <c r="Z72" i="14" s="1"/>
  <c r="S72" i="14"/>
  <c r="R72" i="14"/>
  <c r="P72" i="14"/>
  <c r="O72" i="14"/>
  <c r="Q72" i="14" s="1"/>
  <c r="N72" i="14"/>
  <c r="M72" i="14"/>
  <c r="L72" i="14"/>
  <c r="Y70" i="14"/>
  <c r="V70" i="14"/>
  <c r="W70" i="14" s="1"/>
  <c r="U70" i="14"/>
  <c r="S70" i="14"/>
  <c r="R70" i="14"/>
  <c r="T70" i="14" s="1"/>
  <c r="P70" i="14"/>
  <c r="O70" i="14"/>
  <c r="Q70" i="14" s="1"/>
  <c r="N70" i="14"/>
  <c r="M70" i="14"/>
  <c r="L70" i="14"/>
  <c r="Y68" i="14"/>
  <c r="V68" i="14"/>
  <c r="W68" i="14" s="1"/>
  <c r="U68" i="14"/>
  <c r="S68" i="14"/>
  <c r="R68" i="14"/>
  <c r="T68" i="14" s="1"/>
  <c r="P68" i="14"/>
  <c r="O68" i="14"/>
  <c r="Q68" i="14" s="1"/>
  <c r="N68" i="14"/>
  <c r="M68" i="14"/>
  <c r="L68" i="14"/>
  <c r="M67" i="14"/>
  <c r="M87" i="14" s="1"/>
  <c r="M107" i="14" s="1"/>
  <c r="Y66" i="14"/>
  <c r="V66" i="14"/>
  <c r="W66" i="14" s="1"/>
  <c r="U66" i="14"/>
  <c r="S66" i="14"/>
  <c r="R66" i="14"/>
  <c r="P66" i="14"/>
  <c r="O66" i="14"/>
  <c r="Q66" i="14" s="1"/>
  <c r="N66" i="14"/>
  <c r="M66" i="14"/>
  <c r="L66" i="14"/>
  <c r="Y64" i="14"/>
  <c r="W64" i="14"/>
  <c r="V64" i="14"/>
  <c r="U64" i="14"/>
  <c r="S64" i="14"/>
  <c r="R64" i="14"/>
  <c r="T64" i="14" s="1"/>
  <c r="P64" i="14"/>
  <c r="O64" i="14"/>
  <c r="Q64" i="14" s="1"/>
  <c r="N64" i="14"/>
  <c r="M64" i="14"/>
  <c r="L64" i="14"/>
  <c r="Y62" i="14"/>
  <c r="V62" i="14"/>
  <c r="W62" i="14" s="1"/>
  <c r="X62" i="14" s="1"/>
  <c r="Z62" i="14" s="1"/>
  <c r="U62" i="14"/>
  <c r="S62" i="14"/>
  <c r="R62" i="14"/>
  <c r="T62" i="14" s="1"/>
  <c r="P62" i="14"/>
  <c r="O62" i="14"/>
  <c r="N62" i="14"/>
  <c r="M62" i="14"/>
  <c r="L62" i="14"/>
  <c r="M61" i="14"/>
  <c r="M81" i="14" s="1"/>
  <c r="M101" i="14" s="1"/>
  <c r="Y60" i="14"/>
  <c r="V60" i="14"/>
  <c r="W60" i="14" s="1"/>
  <c r="X60" i="14" s="1"/>
  <c r="Z60" i="14" s="1"/>
  <c r="U60" i="14"/>
  <c r="S60" i="14"/>
  <c r="R60" i="14"/>
  <c r="T60" i="14" s="1"/>
  <c r="P60" i="14"/>
  <c r="O60" i="14"/>
  <c r="N60" i="14"/>
  <c r="M60" i="14"/>
  <c r="L60" i="14"/>
  <c r="M59" i="14"/>
  <c r="M79" i="14" s="1"/>
  <c r="M99" i="14" s="1"/>
  <c r="Y58" i="14"/>
  <c r="W58" i="14"/>
  <c r="V58" i="14"/>
  <c r="U58" i="14"/>
  <c r="S58" i="14"/>
  <c r="R58" i="14"/>
  <c r="T58" i="14" s="1"/>
  <c r="P58" i="14"/>
  <c r="O58" i="14"/>
  <c r="Q58" i="14" s="1"/>
  <c r="N58" i="14"/>
  <c r="M58" i="14"/>
  <c r="L58" i="14"/>
  <c r="M57" i="14"/>
  <c r="M77" i="14" s="1"/>
  <c r="M97" i="14" s="1"/>
  <c r="L57" i="14"/>
  <c r="Y56" i="14"/>
  <c r="V56" i="14"/>
  <c r="W56" i="14" s="1"/>
  <c r="U56" i="14"/>
  <c r="S56" i="14"/>
  <c r="T56" i="14" s="1"/>
  <c r="R56" i="14"/>
  <c r="P56" i="14"/>
  <c r="O56" i="14"/>
  <c r="Q56" i="14" s="1"/>
  <c r="N56" i="14"/>
  <c r="M56" i="14"/>
  <c r="L56" i="14"/>
  <c r="M55" i="14"/>
  <c r="M75" i="14" s="1"/>
  <c r="M95" i="14" s="1"/>
  <c r="L55" i="14"/>
  <c r="Y54" i="14"/>
  <c r="V54" i="14"/>
  <c r="W54" i="14" s="1"/>
  <c r="U54" i="14"/>
  <c r="T54" i="14"/>
  <c r="S54" i="14"/>
  <c r="R54" i="14"/>
  <c r="P54" i="14"/>
  <c r="O54" i="14"/>
  <c r="N54" i="14"/>
  <c r="M54" i="14"/>
  <c r="L54" i="14"/>
  <c r="M53" i="14"/>
  <c r="L53" i="14"/>
  <c r="Y52" i="14"/>
  <c r="V52" i="14"/>
  <c r="W52" i="14" s="1"/>
  <c r="U52" i="14"/>
  <c r="S52" i="14"/>
  <c r="R52" i="14"/>
  <c r="T52" i="14" s="1"/>
  <c r="P52" i="14"/>
  <c r="Q52" i="14" s="1"/>
  <c r="O52" i="14"/>
  <c r="N52" i="14"/>
  <c r="M52" i="14"/>
  <c r="L52" i="14"/>
  <c r="M51" i="14"/>
  <c r="M71" i="14" s="1"/>
  <c r="M91" i="14" s="1"/>
  <c r="L51" i="14"/>
  <c r="Y50" i="14"/>
  <c r="V50" i="14"/>
  <c r="W50" i="14" s="1"/>
  <c r="U50" i="14"/>
  <c r="S50" i="14"/>
  <c r="R50" i="14"/>
  <c r="T50" i="14" s="1"/>
  <c r="Q50" i="14"/>
  <c r="P50" i="14"/>
  <c r="O50" i="14"/>
  <c r="N50" i="14"/>
  <c r="M50" i="14"/>
  <c r="L50" i="14"/>
  <c r="M49" i="14"/>
  <c r="M69" i="14" s="1"/>
  <c r="M89" i="14" s="1"/>
  <c r="L49" i="14"/>
  <c r="Y48" i="14"/>
  <c r="V48" i="14"/>
  <c r="W48" i="14" s="1"/>
  <c r="U48" i="14"/>
  <c r="X48" i="14" s="1"/>
  <c r="Z48" i="14" s="1"/>
  <c r="S48" i="14"/>
  <c r="R48" i="14"/>
  <c r="T48" i="14" s="1"/>
  <c r="P48" i="14"/>
  <c r="O48" i="14"/>
  <c r="Q48" i="14" s="1"/>
  <c r="N48" i="14"/>
  <c r="M48" i="14"/>
  <c r="L48" i="14"/>
  <c r="M47" i="14"/>
  <c r="L47" i="14"/>
  <c r="Y46" i="14"/>
  <c r="V46" i="14"/>
  <c r="W46" i="14" s="1"/>
  <c r="U46" i="14"/>
  <c r="X46" i="14" s="1"/>
  <c r="Z46" i="14" s="1"/>
  <c r="S46" i="14"/>
  <c r="R46" i="14"/>
  <c r="P46" i="14"/>
  <c r="O46" i="14"/>
  <c r="Q46" i="14" s="1"/>
  <c r="N46" i="14"/>
  <c r="M46" i="14"/>
  <c r="L46" i="14"/>
  <c r="M45" i="14"/>
  <c r="M65" i="14" s="1"/>
  <c r="M85" i="14" s="1"/>
  <c r="M105" i="14" s="1"/>
  <c r="L45" i="14"/>
  <c r="Y44" i="14"/>
  <c r="V44" i="14"/>
  <c r="W44" i="14" s="1"/>
  <c r="U44" i="14"/>
  <c r="S44" i="14"/>
  <c r="R44" i="14"/>
  <c r="P44" i="14"/>
  <c r="O44" i="14"/>
  <c r="Q44" i="14" s="1"/>
  <c r="N44" i="14"/>
  <c r="M44" i="14"/>
  <c r="L44" i="14"/>
  <c r="L63" i="14" s="1"/>
  <c r="M43" i="14"/>
  <c r="M63" i="14" s="1"/>
  <c r="M83" i="14" s="1"/>
  <c r="M103" i="14" s="1"/>
  <c r="L43" i="14"/>
  <c r="Y42" i="14"/>
  <c r="V42" i="14"/>
  <c r="W42" i="14" s="1"/>
  <c r="U42" i="14"/>
  <c r="S42" i="14"/>
  <c r="R42" i="14"/>
  <c r="P42" i="14"/>
  <c r="O42" i="14"/>
  <c r="Q42" i="14" s="1"/>
  <c r="N42" i="14"/>
  <c r="M42" i="14"/>
  <c r="L42" i="14"/>
  <c r="L59" i="14" s="1"/>
  <c r="J4" i="14"/>
  <c r="L324" i="19" l="1"/>
  <c r="L328" i="19"/>
  <c r="L334" i="18"/>
  <c r="L326" i="18"/>
  <c r="L330" i="18"/>
  <c r="L336" i="18"/>
  <c r="L328" i="18"/>
  <c r="L223" i="18"/>
  <c r="L330" i="17"/>
  <c r="L219" i="17"/>
  <c r="L215" i="17"/>
  <c r="L213" i="17"/>
  <c r="L209" i="17"/>
  <c r="L211" i="16"/>
  <c r="L324" i="16"/>
  <c r="L328" i="16"/>
  <c r="L209" i="16"/>
  <c r="L219" i="16"/>
  <c r="L334" i="16"/>
  <c r="L221" i="15"/>
  <c r="L328" i="15"/>
  <c r="L324" i="15"/>
  <c r="L330" i="15"/>
  <c r="Q158" i="15"/>
  <c r="L73" i="15"/>
  <c r="L191" i="15"/>
  <c r="L213" i="15" s="1"/>
  <c r="Q190" i="15"/>
  <c r="L187" i="15"/>
  <c r="L205" i="15" s="1"/>
  <c r="L223" i="15" s="1"/>
  <c r="L336" i="15"/>
  <c r="Q86" i="15"/>
  <c r="Q206" i="15"/>
  <c r="L193" i="15"/>
  <c r="L211" i="15" s="1"/>
  <c r="L197" i="15"/>
  <c r="L215" i="15" s="1"/>
  <c r="L71" i="15"/>
  <c r="L89" i="15" s="1"/>
  <c r="L107" i="15" s="1"/>
  <c r="L67" i="14"/>
  <c r="L85" i="14" s="1"/>
  <c r="X56" i="14"/>
  <c r="Z56" i="14" s="1"/>
  <c r="X68" i="14"/>
  <c r="Z68" i="14" s="1"/>
  <c r="Q74" i="14"/>
  <c r="X42" i="14"/>
  <c r="Z42" i="14" s="1"/>
  <c r="X44" i="14"/>
  <c r="Z44" i="14" s="1"/>
  <c r="X54" i="14"/>
  <c r="Z54" i="14" s="1"/>
  <c r="X58" i="14"/>
  <c r="Z58" i="14" s="1"/>
  <c r="X64" i="14"/>
  <c r="Z64" i="14" s="1"/>
  <c r="X66" i="14"/>
  <c r="Z66" i="14" s="1"/>
  <c r="W72" i="14"/>
  <c r="T84" i="14"/>
  <c r="X86" i="14"/>
  <c r="Z86" i="14" s="1"/>
  <c r="Q88" i="14"/>
  <c r="X92" i="14"/>
  <c r="Z92" i="14" s="1"/>
  <c r="X96" i="14"/>
  <c r="Z96" i="14" s="1"/>
  <c r="Q100" i="14"/>
  <c r="W104" i="14"/>
  <c r="X106" i="14"/>
  <c r="Z106" i="14" s="1"/>
  <c r="Q54" i="14"/>
  <c r="T86" i="14"/>
  <c r="X94" i="14"/>
  <c r="Z94" i="14" s="1"/>
  <c r="Q96" i="14"/>
  <c r="T42" i="14"/>
  <c r="T44" i="14"/>
  <c r="T46" i="14"/>
  <c r="L69" i="14"/>
  <c r="Q60" i="14"/>
  <c r="L81" i="14"/>
  <c r="Q62" i="14"/>
  <c r="T66" i="14"/>
  <c r="X70" i="14"/>
  <c r="Z70" i="14" s="1"/>
  <c r="T72" i="14"/>
  <c r="X74" i="14"/>
  <c r="Z74" i="14" s="1"/>
  <c r="T76" i="14"/>
  <c r="Q78" i="14"/>
  <c r="T82" i="14"/>
  <c r="Q84" i="14"/>
  <c r="X84" i="14"/>
  <c r="Z84" i="14" s="1"/>
  <c r="X88" i="14"/>
  <c r="Z88" i="14" s="1"/>
  <c r="T94" i="14"/>
  <c r="Q98" i="14"/>
  <c r="T104" i="14"/>
  <c r="X287" i="14"/>
  <c r="Z287" i="14" s="1"/>
  <c r="P333" i="14"/>
  <c r="L333" i="14"/>
  <c r="S333" i="14"/>
  <c r="O333" i="14"/>
  <c r="Q333" i="14" s="1"/>
  <c r="V333" i="14"/>
  <c r="W333" i="14" s="1"/>
  <c r="R333" i="14"/>
  <c r="Y329" i="14"/>
  <c r="U329" i="14"/>
  <c r="M329" i="14"/>
  <c r="P329" i="14"/>
  <c r="L329" i="14"/>
  <c r="S329" i="14"/>
  <c r="O329" i="14"/>
  <c r="Q329" i="14" s="1"/>
  <c r="V325" i="14"/>
  <c r="W325" i="14" s="1"/>
  <c r="R325" i="14"/>
  <c r="Y325" i="14"/>
  <c r="U325" i="14"/>
  <c r="M325" i="14"/>
  <c r="P325" i="14"/>
  <c r="L325" i="14"/>
  <c r="S321" i="14"/>
  <c r="O321" i="14"/>
  <c r="V321" i="14"/>
  <c r="W321" i="14" s="1"/>
  <c r="X321" i="14" s="1"/>
  <c r="Z321" i="14" s="1"/>
  <c r="R321" i="14"/>
  <c r="T321" i="14" s="1"/>
  <c r="Y321" i="14"/>
  <c r="U321" i="14"/>
  <c r="M321" i="14"/>
  <c r="S315" i="14"/>
  <c r="O315" i="14"/>
  <c r="Q315" i="14" s="1"/>
  <c r="V315" i="14"/>
  <c r="W315" i="14" s="1"/>
  <c r="R315" i="14"/>
  <c r="Y315" i="14"/>
  <c r="U315" i="14"/>
  <c r="M315" i="14"/>
  <c r="Y307" i="14"/>
  <c r="U307" i="14"/>
  <c r="X307" i="14" s="1"/>
  <c r="Z307" i="14" s="1"/>
  <c r="M307" i="14"/>
  <c r="P307" i="14"/>
  <c r="L307" i="14"/>
  <c r="S307" i="14"/>
  <c r="O307" i="14"/>
  <c r="Y301" i="14"/>
  <c r="U301" i="14"/>
  <c r="M301" i="14"/>
  <c r="P301" i="14"/>
  <c r="L301" i="14"/>
  <c r="S301" i="14"/>
  <c r="O301" i="14"/>
  <c r="Q301" i="14" s="1"/>
  <c r="P297" i="14"/>
  <c r="L297" i="14"/>
  <c r="S297" i="14"/>
  <c r="T297" i="14" s="1"/>
  <c r="O297" i="14"/>
  <c r="V297" i="14"/>
  <c r="W297" i="14" s="1"/>
  <c r="X297" i="14" s="1"/>
  <c r="Z297" i="14" s="1"/>
  <c r="R297" i="14"/>
  <c r="V293" i="14"/>
  <c r="W293" i="14" s="1"/>
  <c r="R293" i="14"/>
  <c r="P293" i="14"/>
  <c r="Q293" i="14" s="1"/>
  <c r="L293" i="14"/>
  <c r="L292" i="14"/>
  <c r="R275" i="14"/>
  <c r="V275" i="14"/>
  <c r="W275" i="14" s="1"/>
  <c r="X275" i="14" s="1"/>
  <c r="Z275" i="14" s="1"/>
  <c r="M277" i="14"/>
  <c r="U277" i="14"/>
  <c r="Y277" i="14"/>
  <c r="L279" i="14"/>
  <c r="P279" i="14"/>
  <c r="Q279" i="14" s="1"/>
  <c r="L281" i="14"/>
  <c r="P281" i="14"/>
  <c r="L283" i="14"/>
  <c r="P283" i="14"/>
  <c r="Q283" i="14" s="1"/>
  <c r="O285" i="14"/>
  <c r="S285" i="14"/>
  <c r="T285" i="14" s="1"/>
  <c r="R287" i="14"/>
  <c r="V287" i="14"/>
  <c r="W287" i="14" s="1"/>
  <c r="R289" i="14"/>
  <c r="T289" i="14" s="1"/>
  <c r="V289" i="14"/>
  <c r="Y293" i="14"/>
  <c r="R295" i="14"/>
  <c r="M297" i="14"/>
  <c r="Y297" i="14"/>
  <c r="R301" i="14"/>
  <c r="L305" i="14"/>
  <c r="P321" i="14"/>
  <c r="Q321" i="14" s="1"/>
  <c r="O325" i="14"/>
  <c r="M333" i="14"/>
  <c r="Y333" i="14"/>
  <c r="L337" i="14"/>
  <c r="X291" i="14"/>
  <c r="Z291" i="14" s="1"/>
  <c r="X333" i="14"/>
  <c r="Z333" i="14" s="1"/>
  <c r="S337" i="14"/>
  <c r="O337" i="14"/>
  <c r="Q337" i="14" s="1"/>
  <c r="V337" i="14"/>
  <c r="R337" i="14"/>
  <c r="Y337" i="14"/>
  <c r="U337" i="14"/>
  <c r="W337" i="14" s="1"/>
  <c r="M337" i="14"/>
  <c r="Y323" i="14"/>
  <c r="U323" i="14"/>
  <c r="M323" i="14"/>
  <c r="P323" i="14"/>
  <c r="L323" i="14"/>
  <c r="S323" i="14"/>
  <c r="T323" i="14" s="1"/>
  <c r="O323" i="14"/>
  <c r="Y319" i="14"/>
  <c r="U319" i="14"/>
  <c r="M319" i="14"/>
  <c r="P319" i="14"/>
  <c r="L319" i="14"/>
  <c r="S319" i="14"/>
  <c r="T319" i="14" s="1"/>
  <c r="O319" i="14"/>
  <c r="Y313" i="14"/>
  <c r="U313" i="14"/>
  <c r="M313" i="14"/>
  <c r="P313" i="14"/>
  <c r="L313" i="14"/>
  <c r="W313" i="14"/>
  <c r="X313" i="14" s="1"/>
  <c r="Z313" i="14" s="1"/>
  <c r="S313" i="14"/>
  <c r="T313" i="14" s="1"/>
  <c r="O313" i="14"/>
  <c r="Q313" i="14" s="1"/>
  <c r="S311" i="14"/>
  <c r="O311" i="14"/>
  <c r="Q311" i="14" s="1"/>
  <c r="V311" i="14"/>
  <c r="W311" i="14" s="1"/>
  <c r="R311" i="14"/>
  <c r="T311" i="14" s="1"/>
  <c r="Y311" i="14"/>
  <c r="U311" i="14"/>
  <c r="M311" i="14"/>
  <c r="V303" i="14"/>
  <c r="R303" i="14"/>
  <c r="Y303" i="14"/>
  <c r="U303" i="14"/>
  <c r="M303" i="14"/>
  <c r="P303" i="14"/>
  <c r="Q303" i="14" s="1"/>
  <c r="L303" i="14"/>
  <c r="P291" i="14"/>
  <c r="Q291" i="14" s="1"/>
  <c r="L291" i="14"/>
  <c r="O275" i="14"/>
  <c r="Q275" i="14" s="1"/>
  <c r="S275" i="14"/>
  <c r="R277" i="14"/>
  <c r="T277" i="14" s="1"/>
  <c r="V277" i="14"/>
  <c r="W277" i="14" s="1"/>
  <c r="M279" i="14"/>
  <c r="U279" i="14"/>
  <c r="X279" i="14" s="1"/>
  <c r="Z279" i="14" s="1"/>
  <c r="Y279" i="14"/>
  <c r="M281" i="14"/>
  <c r="E242" i="14" s="1"/>
  <c r="Q281" i="14"/>
  <c r="U281" i="14"/>
  <c r="X281" i="14" s="1"/>
  <c r="Z281" i="14" s="1"/>
  <c r="Y281" i="14"/>
  <c r="M283" i="14"/>
  <c r="U283" i="14"/>
  <c r="X283" i="14" s="1"/>
  <c r="Z283" i="14" s="1"/>
  <c r="Y283" i="14"/>
  <c r="L285" i="14"/>
  <c r="P285" i="14"/>
  <c r="O287" i="14"/>
  <c r="Q287" i="14" s="1"/>
  <c r="S287" i="14"/>
  <c r="O289" i="14"/>
  <c r="S289" i="14"/>
  <c r="W289" i="14"/>
  <c r="X289" i="14" s="1"/>
  <c r="Z289" i="14" s="1"/>
  <c r="M291" i="14"/>
  <c r="R291" i="14"/>
  <c r="M293" i="14"/>
  <c r="S293" i="14"/>
  <c r="V301" i="14"/>
  <c r="W301" i="14" s="1"/>
  <c r="S303" i="14"/>
  <c r="L311" i="14"/>
  <c r="L315" i="14"/>
  <c r="V319" i="14"/>
  <c r="W319" i="14" s="1"/>
  <c r="V323" i="14"/>
  <c r="W323" i="14" s="1"/>
  <c r="S325" i="14"/>
  <c r="R329" i="14"/>
  <c r="Y335" i="14"/>
  <c r="U335" i="14"/>
  <c r="M335" i="14"/>
  <c r="P335" i="14"/>
  <c r="L335" i="14"/>
  <c r="S335" i="14"/>
  <c r="O335" i="14"/>
  <c r="S331" i="14"/>
  <c r="O331" i="14"/>
  <c r="Q331" i="14" s="1"/>
  <c r="V331" i="14"/>
  <c r="W331" i="14" s="1"/>
  <c r="R331" i="14"/>
  <c r="Y331" i="14"/>
  <c r="U331" i="14"/>
  <c r="M331" i="14"/>
  <c r="S327" i="14"/>
  <c r="O327" i="14"/>
  <c r="Q327" i="14" s="1"/>
  <c r="V327" i="14"/>
  <c r="W327" i="14" s="1"/>
  <c r="R327" i="14"/>
  <c r="Y327" i="14"/>
  <c r="U327" i="14"/>
  <c r="M327" i="14"/>
  <c r="P317" i="14"/>
  <c r="L317" i="14"/>
  <c r="S317" i="14"/>
  <c r="O317" i="14"/>
  <c r="V317" i="14"/>
  <c r="W317" i="14" s="1"/>
  <c r="X317" i="14" s="1"/>
  <c r="Z317" i="14" s="1"/>
  <c r="R317" i="14"/>
  <c r="V309" i="14"/>
  <c r="W309" i="14" s="1"/>
  <c r="R309" i="14"/>
  <c r="T309" i="14" s="1"/>
  <c r="Y309" i="14"/>
  <c r="U309" i="14"/>
  <c r="M309" i="14"/>
  <c r="P309" i="14"/>
  <c r="L309" i="14"/>
  <c r="S305" i="14"/>
  <c r="O305" i="14"/>
  <c r="Q305" i="14" s="1"/>
  <c r="V305" i="14"/>
  <c r="R305" i="14"/>
  <c r="Y305" i="14"/>
  <c r="U305" i="14"/>
  <c r="M305" i="14"/>
  <c r="P299" i="14"/>
  <c r="L299" i="14"/>
  <c r="S299" i="14"/>
  <c r="O299" i="14"/>
  <c r="Q299" i="14" s="1"/>
  <c r="V299" i="14"/>
  <c r="W299" i="14" s="1"/>
  <c r="X299" i="14" s="1"/>
  <c r="Z299" i="14" s="1"/>
  <c r="R299" i="14"/>
  <c r="S295" i="14"/>
  <c r="O295" i="14"/>
  <c r="Q295" i="14" s="1"/>
  <c r="V295" i="14"/>
  <c r="W295" i="14" s="1"/>
  <c r="Y295" i="14"/>
  <c r="U295" i="14"/>
  <c r="X295" i="14" s="1"/>
  <c r="Z295" i="14" s="1"/>
  <c r="M295" i="14"/>
  <c r="L275" i="14"/>
  <c r="O277" i="14"/>
  <c r="Q277" i="14" s="1"/>
  <c r="R279" i="14"/>
  <c r="T279" i="14" s="1"/>
  <c r="R281" i="14"/>
  <c r="T281" i="14" s="1"/>
  <c r="R283" i="14"/>
  <c r="T283" i="14" s="1"/>
  <c r="M285" i="14"/>
  <c r="U285" i="14"/>
  <c r="X285" i="14" s="1"/>
  <c r="Z285" i="14" s="1"/>
  <c r="L287" i="14"/>
  <c r="L289" i="14"/>
  <c r="P289" i="14"/>
  <c r="S291" i="14"/>
  <c r="Y291" i="14"/>
  <c r="U293" i="14"/>
  <c r="Q297" i="14"/>
  <c r="M299" i="14"/>
  <c r="Y299" i="14"/>
  <c r="P305" i="14"/>
  <c r="R307" i="14"/>
  <c r="T307" i="14" s="1"/>
  <c r="O309" i="14"/>
  <c r="Q309" i="14" s="1"/>
  <c r="M317" i="14"/>
  <c r="Y317" i="14"/>
  <c r="L321" i="14"/>
  <c r="V329" i="14"/>
  <c r="W329" i="14" s="1"/>
  <c r="R335" i="14"/>
  <c r="P337" i="14"/>
  <c r="V273" i="14"/>
  <c r="W273" i="14" s="1"/>
  <c r="X273" i="14" s="1"/>
  <c r="Z273" i="14" s="1"/>
  <c r="S273" i="14"/>
  <c r="T273" i="14" s="1"/>
  <c r="Y273" i="14"/>
  <c r="Q273" i="14"/>
  <c r="M273" i="14"/>
  <c r="L290" i="14"/>
  <c r="X50" i="14"/>
  <c r="Z50" i="14" s="1"/>
  <c r="X98" i="14"/>
  <c r="Z98" i="14" s="1"/>
  <c r="X102" i="14"/>
  <c r="Z102" i="14" s="1"/>
  <c r="X52" i="14"/>
  <c r="Z52" i="14" s="1"/>
  <c r="X90" i="14"/>
  <c r="Z90" i="14" s="1"/>
  <c r="L103" i="14"/>
  <c r="L65" i="14"/>
  <c r="L61" i="14"/>
  <c r="L77" i="14" s="1"/>
  <c r="E11" i="14"/>
  <c r="L71" i="14"/>
  <c r="L89" i="14" s="1"/>
  <c r="L107" i="14" s="1"/>
  <c r="Q168" i="14"/>
  <c r="Q160" i="14"/>
  <c r="S214" i="14"/>
  <c r="O214" i="14"/>
  <c r="Y214" i="14"/>
  <c r="R214" i="14"/>
  <c r="T214" i="14" s="1"/>
  <c r="M214" i="14"/>
  <c r="V206" i="14"/>
  <c r="R206" i="14"/>
  <c r="U206" i="14"/>
  <c r="X206" i="14" s="1"/>
  <c r="Z206" i="14" s="1"/>
  <c r="P206" i="14"/>
  <c r="L206" i="14"/>
  <c r="Y206" i="14"/>
  <c r="T206" i="14"/>
  <c r="O206" i="14"/>
  <c r="Q206" i="14" s="1"/>
  <c r="P198" i="14"/>
  <c r="L198" i="14"/>
  <c r="V198" i="14"/>
  <c r="W198" i="14" s="1"/>
  <c r="U198" i="14"/>
  <c r="O198" i="14"/>
  <c r="Q198" i="14" s="1"/>
  <c r="S166" i="14"/>
  <c r="T166" i="14" s="1"/>
  <c r="O166" i="14"/>
  <c r="Q166" i="14" s="1"/>
  <c r="V166" i="14"/>
  <c r="W166" i="14" s="1"/>
  <c r="R166" i="14"/>
  <c r="U160" i="14"/>
  <c r="X160" i="14" s="1"/>
  <c r="Z160" i="14" s="1"/>
  <c r="O162" i="14"/>
  <c r="M166" i="14"/>
  <c r="S170" i="14"/>
  <c r="R194" i="14"/>
  <c r="S198" i="14"/>
  <c r="T198" i="14" s="1"/>
  <c r="L202" i="14"/>
  <c r="W206" i="14"/>
  <c r="Y212" i="14"/>
  <c r="M216" i="14"/>
  <c r="P222" i="14"/>
  <c r="P220" i="14"/>
  <c r="L220" i="14"/>
  <c r="R220" i="14"/>
  <c r="M220" i="14"/>
  <c r="V220" i="14"/>
  <c r="W220" i="14" s="1"/>
  <c r="Y216" i="14"/>
  <c r="S216" i="14"/>
  <c r="T216" i="14" s="1"/>
  <c r="V212" i="14"/>
  <c r="W212" i="14" s="1"/>
  <c r="X212" i="14" s="1"/>
  <c r="Z212" i="14" s="1"/>
  <c r="R212" i="14"/>
  <c r="S212" i="14"/>
  <c r="M212" i="14"/>
  <c r="V208" i="14"/>
  <c r="W208" i="14" s="1"/>
  <c r="L208" i="14"/>
  <c r="U208" i="14"/>
  <c r="P208" i="14"/>
  <c r="Y202" i="14"/>
  <c r="R202" i="14"/>
  <c r="M202" i="14"/>
  <c r="R200" i="14"/>
  <c r="L200" i="14"/>
  <c r="V200" i="14"/>
  <c r="W200" i="14" s="1"/>
  <c r="P200" i="14"/>
  <c r="Q200" i="14" s="1"/>
  <c r="T196" i="14"/>
  <c r="P196" i="14"/>
  <c r="L196" i="14"/>
  <c r="V196" i="14"/>
  <c r="W196" i="14" s="1"/>
  <c r="X196" i="14" s="1"/>
  <c r="Z196" i="14" s="1"/>
  <c r="Q196" i="14"/>
  <c r="U196" i="14"/>
  <c r="O196" i="14"/>
  <c r="S192" i="14"/>
  <c r="R192" i="14"/>
  <c r="T192" i="14" s="1"/>
  <c r="L192" i="14"/>
  <c r="S188" i="14"/>
  <c r="O188" i="14"/>
  <c r="V188" i="14"/>
  <c r="L188" i="14"/>
  <c r="U188" i="14"/>
  <c r="P188" i="14"/>
  <c r="R184" i="14"/>
  <c r="T184" i="14" s="1"/>
  <c r="L184" i="14"/>
  <c r="V184" i="14"/>
  <c r="W184" i="14" s="1"/>
  <c r="P184" i="14"/>
  <c r="U178" i="14"/>
  <c r="P178" i="14"/>
  <c r="Y178" i="14"/>
  <c r="V172" i="14"/>
  <c r="W172" i="14" s="1"/>
  <c r="R172" i="14"/>
  <c r="Y172" i="14"/>
  <c r="U172" i="14"/>
  <c r="M172" i="14"/>
  <c r="V168" i="14"/>
  <c r="W168" i="14" s="1"/>
  <c r="R168" i="14"/>
  <c r="Y168" i="14"/>
  <c r="U168" i="14"/>
  <c r="M168" i="14"/>
  <c r="P162" i="14"/>
  <c r="L162" i="14"/>
  <c r="V162" i="14"/>
  <c r="W162" i="14" s="1"/>
  <c r="X162" i="14" s="1"/>
  <c r="Z162" i="14" s="1"/>
  <c r="M164" i="14"/>
  <c r="U166" i="14"/>
  <c r="X166" i="14" s="1"/>
  <c r="Z166" i="14" s="1"/>
  <c r="P168" i="14"/>
  <c r="P172" i="14"/>
  <c r="Q172" i="14" s="1"/>
  <c r="O174" i="14"/>
  <c r="Q174" i="14" s="1"/>
  <c r="O186" i="14"/>
  <c r="R188" i="14"/>
  <c r="P192" i="14"/>
  <c r="Q192" i="14" s="1"/>
  <c r="M194" i="14"/>
  <c r="R196" i="14"/>
  <c r="M198" i="14"/>
  <c r="S200" i="14"/>
  <c r="V202" i="14"/>
  <c r="P212" i="14"/>
  <c r="Q212" i="14" s="1"/>
  <c r="L214" i="14"/>
  <c r="U214" i="14"/>
  <c r="O220" i="14"/>
  <c r="Q184" i="14"/>
  <c r="Y222" i="14"/>
  <c r="U222" i="14"/>
  <c r="Q222" i="14"/>
  <c r="M222" i="14"/>
  <c r="S222" i="14"/>
  <c r="R222" i="14"/>
  <c r="L222" i="14"/>
  <c r="P190" i="14"/>
  <c r="Q190" i="14" s="1"/>
  <c r="L190" i="14"/>
  <c r="R190" i="14"/>
  <c r="T190" i="14" s="1"/>
  <c r="M190" i="14"/>
  <c r="V190" i="14"/>
  <c r="T182" i="14"/>
  <c r="P182" i="14"/>
  <c r="L182" i="14"/>
  <c r="V182" i="14"/>
  <c r="W182" i="14" s="1"/>
  <c r="X182" i="14" s="1"/>
  <c r="Z182" i="14" s="1"/>
  <c r="Q182" i="14"/>
  <c r="U182" i="14"/>
  <c r="O182" i="14"/>
  <c r="V174" i="14"/>
  <c r="W174" i="14" s="1"/>
  <c r="R174" i="14"/>
  <c r="M174" i="14"/>
  <c r="U174" i="14"/>
  <c r="P174" i="14"/>
  <c r="L174" i="14"/>
  <c r="M182" i="14"/>
  <c r="U190" i="14"/>
  <c r="M206" i="14"/>
  <c r="Q214" i="14"/>
  <c r="Y218" i="14"/>
  <c r="O218" i="14"/>
  <c r="R210" i="14"/>
  <c r="L210" i="14"/>
  <c r="Y204" i="14"/>
  <c r="U204" i="14"/>
  <c r="M204" i="14"/>
  <c r="V204" i="14"/>
  <c r="W204" i="14" s="1"/>
  <c r="P204" i="14"/>
  <c r="T204" i="14"/>
  <c r="O204" i="14"/>
  <c r="Q204" i="14" s="1"/>
  <c r="U194" i="14"/>
  <c r="P194" i="14"/>
  <c r="Y194" i="14"/>
  <c r="M186" i="14"/>
  <c r="U186" i="14"/>
  <c r="P186" i="14"/>
  <c r="L186" i="14"/>
  <c r="T180" i="14"/>
  <c r="P180" i="14"/>
  <c r="L180" i="14"/>
  <c r="V180" i="14"/>
  <c r="W180" i="14" s="1"/>
  <c r="U180" i="14"/>
  <c r="O180" i="14"/>
  <c r="Q180" i="14" s="1"/>
  <c r="U176" i="14"/>
  <c r="P176" i="14"/>
  <c r="L176" i="14"/>
  <c r="Y176" i="14"/>
  <c r="O176" i="14"/>
  <c r="Q176" i="14" s="1"/>
  <c r="V170" i="14"/>
  <c r="W170" i="14" s="1"/>
  <c r="R170" i="14"/>
  <c r="T170" i="14" s="1"/>
  <c r="Y170" i="14"/>
  <c r="U170" i="14"/>
  <c r="X170" i="14" s="1"/>
  <c r="Z170" i="14" s="1"/>
  <c r="M170" i="14"/>
  <c r="P164" i="14"/>
  <c r="L164" i="14"/>
  <c r="O164" i="14"/>
  <c r="S164" i="14"/>
  <c r="T164" i="14" s="1"/>
  <c r="P160" i="14"/>
  <c r="L160" i="14"/>
  <c r="L179" i="14" s="1"/>
  <c r="M160" i="14"/>
  <c r="R160" i="14"/>
  <c r="T160" i="14" s="1"/>
  <c r="M162" i="14"/>
  <c r="R162" i="14"/>
  <c r="T162" i="14" s="1"/>
  <c r="Y162" i="14"/>
  <c r="V164" i="14"/>
  <c r="W164" i="14" s="1"/>
  <c r="X164" i="14" s="1"/>
  <c r="Z164" i="14" s="1"/>
  <c r="P166" i="14"/>
  <c r="L168" i="14"/>
  <c r="S168" i="14"/>
  <c r="O170" i="14"/>
  <c r="Q170" i="14" s="1"/>
  <c r="L172" i="14"/>
  <c r="S172" i="14"/>
  <c r="S174" i="14"/>
  <c r="S176" i="14"/>
  <c r="L178" i="14"/>
  <c r="R178" i="14"/>
  <c r="M180" i="14"/>
  <c r="R182" i="14"/>
  <c r="S186" i="14"/>
  <c r="T188" i="14"/>
  <c r="O190" i="14"/>
  <c r="S196" i="14"/>
  <c r="Y198" i="14"/>
  <c r="P202" i="14"/>
  <c r="L204" i="14"/>
  <c r="M208" i="14"/>
  <c r="P210" i="14"/>
  <c r="L212" i="14"/>
  <c r="V214" i="14"/>
  <c r="W214" i="14" s="1"/>
  <c r="M218" i="14"/>
  <c r="S220" i="14"/>
  <c r="V222" i="14"/>
  <c r="W222" i="14" s="1"/>
  <c r="V218" i="14"/>
  <c r="W218" i="14" s="1"/>
  <c r="R218" i="14"/>
  <c r="T218" i="14" s="1"/>
  <c r="P216" i="14"/>
  <c r="L216" i="14"/>
  <c r="Y210" i="14"/>
  <c r="U210" i="14"/>
  <c r="Q210" i="14"/>
  <c r="M210" i="14"/>
  <c r="S208" i="14"/>
  <c r="T208" i="14" s="1"/>
  <c r="O208" i="14"/>
  <c r="W202" i="14"/>
  <c r="X202" i="14" s="1"/>
  <c r="Z202" i="14" s="1"/>
  <c r="S202" i="14"/>
  <c r="O202" i="14"/>
  <c r="Y200" i="14"/>
  <c r="U200" i="14"/>
  <c r="X200" i="14" s="1"/>
  <c r="Z200" i="14" s="1"/>
  <c r="M200" i="14"/>
  <c r="W194" i="14"/>
  <c r="S194" i="14"/>
  <c r="O194" i="14"/>
  <c r="Q194" i="14" s="1"/>
  <c r="Y192" i="14"/>
  <c r="U192" i="14"/>
  <c r="X192" i="14" s="1"/>
  <c r="Z192" i="14" s="1"/>
  <c r="M192" i="14"/>
  <c r="V186" i="14"/>
  <c r="W186" i="14" s="1"/>
  <c r="R186" i="14"/>
  <c r="Y184" i="14"/>
  <c r="U184" i="14"/>
  <c r="M184" i="14"/>
  <c r="W178" i="14"/>
  <c r="S178" i="14"/>
  <c r="O178" i="14"/>
  <c r="V176" i="14"/>
  <c r="W176" i="14" s="1"/>
  <c r="R176" i="14"/>
  <c r="T176" i="14" s="1"/>
  <c r="S210" i="14"/>
  <c r="X210" i="14"/>
  <c r="Z210" i="14" s="1"/>
  <c r="O216" i="14"/>
  <c r="Q216" i="14" s="1"/>
  <c r="U216" i="14"/>
  <c r="X216" i="14" s="1"/>
  <c r="Z216" i="14" s="1"/>
  <c r="L218" i="14"/>
  <c r="P218" i="14"/>
  <c r="U218" i="14"/>
  <c r="M158" i="14"/>
  <c r="V158" i="14"/>
  <c r="W158" i="14" s="1"/>
  <c r="X158" i="14" s="1"/>
  <c r="Z158" i="14" s="1"/>
  <c r="T158" i="14"/>
  <c r="O158" i="14"/>
  <c r="Q158" i="14" s="1"/>
  <c r="S158" i="14"/>
  <c r="F344" i="13"/>
  <c r="Y337" i="13"/>
  <c r="X337" i="13"/>
  <c r="Z337" i="13" s="1"/>
  <c r="V337" i="13"/>
  <c r="U337" i="13"/>
  <c r="W337" i="13" s="1"/>
  <c r="S337" i="13"/>
  <c r="R337" i="13"/>
  <c r="T337" i="13" s="1"/>
  <c r="P337" i="13"/>
  <c r="N337" i="13"/>
  <c r="O337" i="13" s="1"/>
  <c r="Q337" i="13" s="1"/>
  <c r="M337" i="13"/>
  <c r="L337" i="13"/>
  <c r="Y335" i="13"/>
  <c r="W335" i="13"/>
  <c r="V335" i="13"/>
  <c r="U335" i="13"/>
  <c r="X335" i="13" s="1"/>
  <c r="Z335" i="13" s="1"/>
  <c r="S335" i="13"/>
  <c r="R335" i="13"/>
  <c r="T335" i="13" s="1"/>
  <c r="O335" i="13"/>
  <c r="N335" i="13"/>
  <c r="P335" i="13" s="1"/>
  <c r="Q335" i="13" s="1"/>
  <c r="M335" i="13"/>
  <c r="L335" i="13"/>
  <c r="Z333" i="13"/>
  <c r="Y333" i="13"/>
  <c r="V333" i="13"/>
  <c r="W333" i="13" s="1"/>
  <c r="X333" i="13" s="1"/>
  <c r="U333" i="13"/>
  <c r="S333" i="13"/>
  <c r="R333" i="13"/>
  <c r="T333" i="13" s="1"/>
  <c r="P333" i="13"/>
  <c r="N333" i="13"/>
  <c r="O333" i="13" s="1"/>
  <c r="Q333" i="13" s="1"/>
  <c r="M333" i="13"/>
  <c r="L333" i="13"/>
  <c r="Y331" i="13"/>
  <c r="W331" i="13"/>
  <c r="X331" i="13" s="1"/>
  <c r="Z331" i="13" s="1"/>
  <c r="V331" i="13"/>
  <c r="U331" i="13"/>
  <c r="S331" i="13"/>
  <c r="T331" i="13" s="1"/>
  <c r="R331" i="13"/>
  <c r="Q331" i="13"/>
  <c r="P331" i="13"/>
  <c r="O331" i="13"/>
  <c r="N331" i="13"/>
  <c r="M331" i="13"/>
  <c r="L331" i="13"/>
  <c r="Z329" i="13"/>
  <c r="Y329" i="13"/>
  <c r="X329" i="13"/>
  <c r="W329" i="13"/>
  <c r="V329" i="13"/>
  <c r="U329" i="13"/>
  <c r="T329" i="13"/>
  <c r="S329" i="13"/>
  <c r="R329" i="13"/>
  <c r="P329" i="13"/>
  <c r="Q329" i="13" s="1"/>
  <c r="O329" i="13"/>
  <c r="N329" i="13"/>
  <c r="M329" i="13"/>
  <c r="L329" i="13"/>
  <c r="Y327" i="13"/>
  <c r="V327" i="13"/>
  <c r="W327" i="13" s="1"/>
  <c r="U327" i="13"/>
  <c r="X327" i="13" s="1"/>
  <c r="Z327" i="13" s="1"/>
  <c r="S327" i="13"/>
  <c r="R327" i="13"/>
  <c r="T327" i="13" s="1"/>
  <c r="N327" i="13"/>
  <c r="P327" i="13" s="1"/>
  <c r="M327" i="13"/>
  <c r="L327" i="13"/>
  <c r="Y325" i="13"/>
  <c r="V325" i="13"/>
  <c r="W325" i="13" s="1"/>
  <c r="X325" i="13" s="1"/>
  <c r="Z325" i="13" s="1"/>
  <c r="U325" i="13"/>
  <c r="S325" i="13"/>
  <c r="R325" i="13"/>
  <c r="T325" i="13" s="1"/>
  <c r="N325" i="13"/>
  <c r="M325" i="13"/>
  <c r="L325" i="13"/>
  <c r="Y323" i="13"/>
  <c r="W323" i="13"/>
  <c r="V323" i="13"/>
  <c r="U323" i="13"/>
  <c r="S323" i="13"/>
  <c r="T323" i="13" s="1"/>
  <c r="R323" i="13"/>
  <c r="P323" i="13"/>
  <c r="O323" i="13"/>
  <c r="Q323" i="13" s="1"/>
  <c r="N323" i="13"/>
  <c r="M323" i="13"/>
  <c r="L323" i="13"/>
  <c r="Y321" i="13"/>
  <c r="V321" i="13"/>
  <c r="W321" i="13" s="1"/>
  <c r="X321" i="13" s="1"/>
  <c r="Z321" i="13" s="1"/>
  <c r="U321" i="13"/>
  <c r="T321" i="13"/>
  <c r="S321" i="13"/>
  <c r="R321" i="13"/>
  <c r="P321" i="13"/>
  <c r="N321" i="13"/>
  <c r="O321" i="13" s="1"/>
  <c r="M321" i="13"/>
  <c r="L321" i="13"/>
  <c r="Y319" i="13"/>
  <c r="W319" i="13"/>
  <c r="V319" i="13"/>
  <c r="U319" i="13"/>
  <c r="X319" i="13" s="1"/>
  <c r="Z319" i="13" s="1"/>
  <c r="S319" i="13"/>
  <c r="R319" i="13"/>
  <c r="T319" i="13" s="1"/>
  <c r="Q319" i="13"/>
  <c r="O319" i="13"/>
  <c r="N319" i="13"/>
  <c r="P319" i="13" s="1"/>
  <c r="M319" i="13"/>
  <c r="L319" i="13"/>
  <c r="Z317" i="13"/>
  <c r="Y317" i="13"/>
  <c r="V317" i="13"/>
  <c r="W317" i="13" s="1"/>
  <c r="X317" i="13" s="1"/>
  <c r="U317" i="13"/>
  <c r="S317" i="13"/>
  <c r="R317" i="13"/>
  <c r="T317" i="13" s="1"/>
  <c r="P317" i="13"/>
  <c r="N317" i="13"/>
  <c r="O317" i="13" s="1"/>
  <c r="Q317" i="13" s="1"/>
  <c r="M317" i="13"/>
  <c r="L317" i="13"/>
  <c r="Y315" i="13"/>
  <c r="W315" i="13"/>
  <c r="X315" i="13" s="1"/>
  <c r="Z315" i="13" s="1"/>
  <c r="V315" i="13"/>
  <c r="U315" i="13"/>
  <c r="S315" i="13"/>
  <c r="T315" i="13" s="1"/>
  <c r="R315" i="13"/>
  <c r="Q315" i="13"/>
  <c r="P315" i="13"/>
  <c r="O315" i="13"/>
  <c r="N315" i="13"/>
  <c r="M315" i="13"/>
  <c r="L315" i="13"/>
  <c r="Y313" i="13"/>
  <c r="V313" i="13"/>
  <c r="W313" i="13" s="1"/>
  <c r="X313" i="13" s="1"/>
  <c r="Z313" i="13" s="1"/>
  <c r="U313" i="13"/>
  <c r="T313" i="13"/>
  <c r="S313" i="13"/>
  <c r="R313" i="13"/>
  <c r="P313" i="13"/>
  <c r="Q313" i="13" s="1"/>
  <c r="O313" i="13"/>
  <c r="N313" i="13"/>
  <c r="M313" i="13"/>
  <c r="L313" i="13"/>
  <c r="Y311" i="13"/>
  <c r="V311" i="13"/>
  <c r="W311" i="13" s="1"/>
  <c r="U311" i="13"/>
  <c r="S311" i="13"/>
  <c r="R311" i="13"/>
  <c r="T311" i="13" s="1"/>
  <c r="N311" i="13"/>
  <c r="P311" i="13" s="1"/>
  <c r="M311" i="13"/>
  <c r="L311" i="13"/>
  <c r="Y309" i="13"/>
  <c r="V309" i="13"/>
  <c r="W309" i="13" s="1"/>
  <c r="X309" i="13" s="1"/>
  <c r="Z309" i="13" s="1"/>
  <c r="U309" i="13"/>
  <c r="S309" i="13"/>
  <c r="R309" i="13"/>
  <c r="T309" i="13" s="1"/>
  <c r="N309" i="13"/>
  <c r="M309" i="13"/>
  <c r="L309" i="13"/>
  <c r="Y307" i="13"/>
  <c r="W307" i="13"/>
  <c r="V307" i="13"/>
  <c r="U307" i="13"/>
  <c r="S307" i="13"/>
  <c r="T307" i="13" s="1"/>
  <c r="R307" i="13"/>
  <c r="P307" i="13"/>
  <c r="O307" i="13"/>
  <c r="Q307" i="13" s="1"/>
  <c r="N307" i="13"/>
  <c r="M307" i="13"/>
  <c r="L307" i="13"/>
  <c r="Y305" i="13"/>
  <c r="X305" i="13"/>
  <c r="Z305" i="13" s="1"/>
  <c r="V305" i="13"/>
  <c r="U305" i="13"/>
  <c r="W305" i="13" s="1"/>
  <c r="T305" i="13"/>
  <c r="S305" i="13"/>
  <c r="R305" i="13"/>
  <c r="P305" i="13"/>
  <c r="N305" i="13"/>
  <c r="O305" i="13" s="1"/>
  <c r="Q305" i="13" s="1"/>
  <c r="M305" i="13"/>
  <c r="L305" i="13"/>
  <c r="Y303" i="13"/>
  <c r="W303" i="13"/>
  <c r="V303" i="13"/>
  <c r="U303" i="13"/>
  <c r="X303" i="13" s="1"/>
  <c r="Z303" i="13" s="1"/>
  <c r="S303" i="13"/>
  <c r="R303" i="13"/>
  <c r="T303" i="13" s="1"/>
  <c r="O303" i="13"/>
  <c r="N303" i="13"/>
  <c r="P303" i="13" s="1"/>
  <c r="Q303" i="13" s="1"/>
  <c r="M303" i="13"/>
  <c r="L303" i="13"/>
  <c r="Y301" i="13"/>
  <c r="V301" i="13"/>
  <c r="W301" i="13" s="1"/>
  <c r="X301" i="13" s="1"/>
  <c r="Z301" i="13" s="1"/>
  <c r="U301" i="13"/>
  <c r="S301" i="13"/>
  <c r="R301" i="13"/>
  <c r="T301" i="13" s="1"/>
  <c r="P301" i="13"/>
  <c r="N301" i="13"/>
  <c r="O301" i="13" s="1"/>
  <c r="Q301" i="13" s="1"/>
  <c r="M301" i="13"/>
  <c r="L301" i="13"/>
  <c r="Y299" i="13"/>
  <c r="W299" i="13"/>
  <c r="X299" i="13" s="1"/>
  <c r="Z299" i="13" s="1"/>
  <c r="V299" i="13"/>
  <c r="U299" i="13"/>
  <c r="S299" i="13"/>
  <c r="T299" i="13" s="1"/>
  <c r="R299" i="13"/>
  <c r="Q299" i="13"/>
  <c r="P299" i="13"/>
  <c r="O299" i="13"/>
  <c r="N299" i="13"/>
  <c r="M299" i="13"/>
  <c r="L299" i="13"/>
  <c r="M298" i="13"/>
  <c r="M318" i="13" s="1"/>
  <c r="M338" i="13" s="1"/>
  <c r="Y297" i="13"/>
  <c r="V297" i="13"/>
  <c r="W297" i="13" s="1"/>
  <c r="X297" i="13" s="1"/>
  <c r="Z297" i="13" s="1"/>
  <c r="U297" i="13"/>
  <c r="T297" i="13"/>
  <c r="S297" i="13"/>
  <c r="R297" i="13"/>
  <c r="P297" i="13"/>
  <c r="N297" i="13"/>
  <c r="O297" i="13" s="1"/>
  <c r="Q297" i="13" s="1"/>
  <c r="M297" i="13"/>
  <c r="L297" i="13"/>
  <c r="Y295" i="13"/>
  <c r="V295" i="13"/>
  <c r="W295" i="13" s="1"/>
  <c r="U295" i="13"/>
  <c r="S295" i="13"/>
  <c r="R295" i="13"/>
  <c r="T295" i="13" s="1"/>
  <c r="N295" i="13"/>
  <c r="P295" i="13" s="1"/>
  <c r="M295" i="13"/>
  <c r="L295" i="13"/>
  <c r="Y293" i="13"/>
  <c r="V293" i="13"/>
  <c r="W293" i="13" s="1"/>
  <c r="X293" i="13" s="1"/>
  <c r="Z293" i="13" s="1"/>
  <c r="U293" i="13"/>
  <c r="T293" i="13"/>
  <c r="S293" i="13"/>
  <c r="R293" i="13"/>
  <c r="N293" i="13"/>
  <c r="M293" i="13"/>
  <c r="L293" i="13"/>
  <c r="M292" i="13"/>
  <c r="M312" i="13" s="1"/>
  <c r="M332" i="13" s="1"/>
  <c r="Y291" i="13"/>
  <c r="W291" i="13"/>
  <c r="V291" i="13"/>
  <c r="U291" i="13"/>
  <c r="S291" i="13"/>
  <c r="T291" i="13" s="1"/>
  <c r="R291" i="13"/>
  <c r="P291" i="13"/>
  <c r="O291" i="13"/>
  <c r="Q291" i="13" s="1"/>
  <c r="N291" i="13"/>
  <c r="M291" i="13"/>
  <c r="L291" i="13"/>
  <c r="M290" i="13"/>
  <c r="M310" i="13" s="1"/>
  <c r="M330" i="13" s="1"/>
  <c r="Y289" i="13"/>
  <c r="V289" i="13"/>
  <c r="W289" i="13" s="1"/>
  <c r="X289" i="13" s="1"/>
  <c r="Z289" i="13" s="1"/>
  <c r="U289" i="13"/>
  <c r="T289" i="13"/>
  <c r="S289" i="13"/>
  <c r="R289" i="13"/>
  <c r="P289" i="13"/>
  <c r="N289" i="13"/>
  <c r="O289" i="13" s="1"/>
  <c r="Q289" i="13" s="1"/>
  <c r="M289" i="13"/>
  <c r="L289" i="13"/>
  <c r="M288" i="13"/>
  <c r="M308" i="13" s="1"/>
  <c r="M328" i="13" s="1"/>
  <c r="L288" i="13"/>
  <c r="Y287" i="13"/>
  <c r="W287" i="13"/>
  <c r="V287" i="13"/>
  <c r="U287" i="13"/>
  <c r="X287" i="13" s="1"/>
  <c r="Z287" i="13" s="1"/>
  <c r="S287" i="13"/>
  <c r="R287" i="13"/>
  <c r="T287" i="13" s="1"/>
  <c r="O287" i="13"/>
  <c r="N287" i="13"/>
  <c r="P287" i="13" s="1"/>
  <c r="Q287" i="13" s="1"/>
  <c r="M287" i="13"/>
  <c r="L287" i="13"/>
  <c r="M286" i="13"/>
  <c r="M306" i="13" s="1"/>
  <c r="M326" i="13" s="1"/>
  <c r="L286" i="13"/>
  <c r="Z285" i="13"/>
  <c r="Y285" i="13"/>
  <c r="V285" i="13"/>
  <c r="W285" i="13" s="1"/>
  <c r="X285" i="13" s="1"/>
  <c r="U285" i="13"/>
  <c r="S285" i="13"/>
  <c r="R285" i="13"/>
  <c r="T285" i="13" s="1"/>
  <c r="P285" i="13"/>
  <c r="N285" i="13"/>
  <c r="O285" i="13" s="1"/>
  <c r="Q285" i="13" s="1"/>
  <c r="M285" i="13"/>
  <c r="L285" i="13"/>
  <c r="M284" i="13"/>
  <c r="M304" i="13" s="1"/>
  <c r="M324" i="13" s="1"/>
  <c r="L284" i="13"/>
  <c r="Y283" i="13"/>
  <c r="W283" i="13"/>
  <c r="X283" i="13" s="1"/>
  <c r="Z283" i="13" s="1"/>
  <c r="V283" i="13"/>
  <c r="U283" i="13"/>
  <c r="S283" i="13"/>
  <c r="T283" i="13" s="1"/>
  <c r="R283" i="13"/>
  <c r="Q283" i="13"/>
  <c r="P283" i="13"/>
  <c r="O283" i="13"/>
  <c r="N283" i="13"/>
  <c r="M283" i="13"/>
  <c r="L283" i="13"/>
  <c r="M282" i="13"/>
  <c r="M302" i="13" s="1"/>
  <c r="M322" i="13" s="1"/>
  <c r="L282" i="13"/>
  <c r="Y281" i="13"/>
  <c r="V281" i="13"/>
  <c r="W281" i="13" s="1"/>
  <c r="X281" i="13" s="1"/>
  <c r="Z281" i="13" s="1"/>
  <c r="U281" i="13"/>
  <c r="T281" i="13"/>
  <c r="S281" i="13"/>
  <c r="R281" i="13"/>
  <c r="P281" i="13"/>
  <c r="N281" i="13"/>
  <c r="O281" i="13" s="1"/>
  <c r="Q281" i="13" s="1"/>
  <c r="M281" i="13"/>
  <c r="L281" i="13"/>
  <c r="L300" i="13" s="1"/>
  <c r="M280" i="13"/>
  <c r="M300" i="13" s="1"/>
  <c r="M320" i="13" s="1"/>
  <c r="L280" i="13"/>
  <c r="Y279" i="13"/>
  <c r="V279" i="13"/>
  <c r="W279" i="13" s="1"/>
  <c r="U279" i="13"/>
  <c r="X279" i="13" s="1"/>
  <c r="Z279" i="13" s="1"/>
  <c r="S279" i="13"/>
  <c r="R279" i="13"/>
  <c r="T279" i="13" s="1"/>
  <c r="N279" i="13"/>
  <c r="P279" i="13" s="1"/>
  <c r="M279" i="13"/>
  <c r="L279" i="13"/>
  <c r="M278" i="13"/>
  <c r="L278" i="13"/>
  <c r="Y277" i="13"/>
  <c r="V277" i="13"/>
  <c r="W277" i="13" s="1"/>
  <c r="X277" i="13" s="1"/>
  <c r="Z277" i="13" s="1"/>
  <c r="U277" i="13"/>
  <c r="T277" i="13"/>
  <c r="S277" i="13"/>
  <c r="R277" i="13"/>
  <c r="N277" i="13"/>
  <c r="M277" i="13"/>
  <c r="L277" i="13"/>
  <c r="M276" i="13"/>
  <c r="M296" i="13" s="1"/>
  <c r="M316" i="13" s="1"/>
  <c r="M336" i="13" s="1"/>
  <c r="L276" i="13"/>
  <c r="Y275" i="13"/>
  <c r="W275" i="13"/>
  <c r="V275" i="13"/>
  <c r="U275" i="13"/>
  <c r="X275" i="13" s="1"/>
  <c r="Z275" i="13" s="1"/>
  <c r="S275" i="13"/>
  <c r="T275" i="13" s="1"/>
  <c r="R275" i="13"/>
  <c r="P275" i="13"/>
  <c r="O275" i="13"/>
  <c r="Q275" i="13" s="1"/>
  <c r="N275" i="13"/>
  <c r="M275" i="13"/>
  <c r="L275" i="13"/>
  <c r="M274" i="13"/>
  <c r="M294" i="13" s="1"/>
  <c r="M314" i="13" s="1"/>
  <c r="M334" i="13" s="1"/>
  <c r="L274" i="13"/>
  <c r="Y273" i="13"/>
  <c r="X273" i="13"/>
  <c r="Z273" i="13" s="1"/>
  <c r="V273" i="13"/>
  <c r="W273" i="13" s="1"/>
  <c r="U273" i="13"/>
  <c r="T273" i="13"/>
  <c r="S273" i="13"/>
  <c r="R273" i="13"/>
  <c r="P273" i="13"/>
  <c r="N273" i="13"/>
  <c r="O273" i="13" s="1"/>
  <c r="Q273" i="13" s="1"/>
  <c r="M273" i="13"/>
  <c r="L273" i="13"/>
  <c r="L292" i="13" s="1"/>
  <c r="F239" i="13"/>
  <c r="C344" i="13" s="1"/>
  <c r="J235" i="13"/>
  <c r="F229" i="13"/>
  <c r="Y222" i="13"/>
  <c r="V222" i="13"/>
  <c r="U222" i="13"/>
  <c r="T222" i="13"/>
  <c r="S222" i="13"/>
  <c r="R222" i="13"/>
  <c r="N222" i="13"/>
  <c r="M222" i="13"/>
  <c r="L222" i="13"/>
  <c r="Y220" i="13"/>
  <c r="W220" i="13"/>
  <c r="V220" i="13"/>
  <c r="U220" i="13"/>
  <c r="X220" i="13" s="1"/>
  <c r="Z220" i="13" s="1"/>
  <c r="S220" i="13"/>
  <c r="T220" i="13" s="1"/>
  <c r="R220" i="13"/>
  <c r="P220" i="13"/>
  <c r="O220" i="13"/>
  <c r="Q220" i="13" s="1"/>
  <c r="N220" i="13"/>
  <c r="M220" i="13"/>
  <c r="L220" i="13"/>
  <c r="Y218" i="13"/>
  <c r="X218" i="13"/>
  <c r="Z218" i="13" s="1"/>
  <c r="V218" i="13"/>
  <c r="W218" i="13" s="1"/>
  <c r="U218" i="13"/>
  <c r="T218" i="13"/>
  <c r="S218" i="13"/>
  <c r="R218" i="13"/>
  <c r="P218" i="13"/>
  <c r="N218" i="13"/>
  <c r="O218" i="13" s="1"/>
  <c r="Q218" i="13" s="1"/>
  <c r="M218" i="13"/>
  <c r="L218" i="13"/>
  <c r="Y216" i="13"/>
  <c r="W216" i="13"/>
  <c r="V216" i="13"/>
  <c r="U216" i="13"/>
  <c r="X216" i="13" s="1"/>
  <c r="Z216" i="13" s="1"/>
  <c r="S216" i="13"/>
  <c r="R216" i="13"/>
  <c r="T216" i="13" s="1"/>
  <c r="Q216" i="13"/>
  <c r="O216" i="13"/>
  <c r="N216" i="13"/>
  <c r="P216" i="13" s="1"/>
  <c r="M216" i="13"/>
  <c r="L216" i="13"/>
  <c r="Y214" i="13"/>
  <c r="V214" i="13"/>
  <c r="W214" i="13" s="1"/>
  <c r="X214" i="13" s="1"/>
  <c r="Z214" i="13" s="1"/>
  <c r="U214" i="13"/>
  <c r="S214" i="13"/>
  <c r="R214" i="13"/>
  <c r="T214" i="13" s="1"/>
  <c r="P214" i="13"/>
  <c r="N214" i="13"/>
  <c r="O214" i="13" s="1"/>
  <c r="Q214" i="13" s="1"/>
  <c r="M214" i="13"/>
  <c r="L214" i="13"/>
  <c r="Y212" i="13"/>
  <c r="W212" i="13"/>
  <c r="X212" i="13" s="1"/>
  <c r="Z212" i="13" s="1"/>
  <c r="V212" i="13"/>
  <c r="U212" i="13"/>
  <c r="S212" i="13"/>
  <c r="T212" i="13" s="1"/>
  <c r="R212" i="13"/>
  <c r="Q212" i="13"/>
  <c r="P212" i="13"/>
  <c r="O212" i="13"/>
  <c r="N212" i="13"/>
  <c r="M212" i="13"/>
  <c r="L212" i="13"/>
  <c r="Y210" i="13"/>
  <c r="V210" i="13"/>
  <c r="W210" i="13" s="1"/>
  <c r="X210" i="13" s="1"/>
  <c r="Z210" i="13" s="1"/>
  <c r="U210" i="13"/>
  <c r="T210" i="13"/>
  <c r="S210" i="13"/>
  <c r="R210" i="13"/>
  <c r="P210" i="13"/>
  <c r="N210" i="13"/>
  <c r="O210" i="13" s="1"/>
  <c r="Q210" i="13" s="1"/>
  <c r="M210" i="13"/>
  <c r="L210" i="13"/>
  <c r="Y208" i="13"/>
  <c r="V208" i="13"/>
  <c r="W208" i="13" s="1"/>
  <c r="U208" i="13"/>
  <c r="S208" i="13"/>
  <c r="R208" i="13"/>
  <c r="T208" i="13" s="1"/>
  <c r="N208" i="13"/>
  <c r="P208" i="13" s="1"/>
  <c r="M208" i="13"/>
  <c r="L208" i="13"/>
  <c r="Y206" i="13"/>
  <c r="V206" i="13"/>
  <c r="W206" i="13" s="1"/>
  <c r="X206" i="13" s="1"/>
  <c r="Z206" i="13" s="1"/>
  <c r="U206" i="13"/>
  <c r="T206" i="13"/>
  <c r="S206" i="13"/>
  <c r="R206" i="13"/>
  <c r="N206" i="13"/>
  <c r="M206" i="13"/>
  <c r="L206" i="13"/>
  <c r="Y204" i="13"/>
  <c r="W204" i="13"/>
  <c r="V204" i="13"/>
  <c r="U204" i="13"/>
  <c r="X204" i="13" s="1"/>
  <c r="Z204" i="13" s="1"/>
  <c r="S204" i="13"/>
  <c r="T204" i="13" s="1"/>
  <c r="R204" i="13"/>
  <c r="P204" i="13"/>
  <c r="O204" i="13"/>
  <c r="Q204" i="13" s="1"/>
  <c r="N204" i="13"/>
  <c r="M204" i="13"/>
  <c r="L204" i="13"/>
  <c r="Y202" i="13"/>
  <c r="V202" i="13"/>
  <c r="W202" i="13" s="1"/>
  <c r="X202" i="13" s="1"/>
  <c r="Z202" i="13" s="1"/>
  <c r="U202" i="13"/>
  <c r="T202" i="13"/>
  <c r="S202" i="13"/>
  <c r="R202" i="13"/>
  <c r="P202" i="13"/>
  <c r="N202" i="13"/>
  <c r="O202" i="13" s="1"/>
  <c r="Q202" i="13" s="1"/>
  <c r="M202" i="13"/>
  <c r="L202" i="13"/>
  <c r="Y200" i="13"/>
  <c r="W200" i="13"/>
  <c r="V200" i="13"/>
  <c r="U200" i="13"/>
  <c r="X200" i="13" s="1"/>
  <c r="Z200" i="13" s="1"/>
  <c r="S200" i="13"/>
  <c r="R200" i="13"/>
  <c r="T200" i="13" s="1"/>
  <c r="O200" i="13"/>
  <c r="N200" i="13"/>
  <c r="P200" i="13" s="1"/>
  <c r="Q200" i="13" s="1"/>
  <c r="M200" i="13"/>
  <c r="L200" i="13"/>
  <c r="Y198" i="13"/>
  <c r="V198" i="13"/>
  <c r="W198" i="13" s="1"/>
  <c r="X198" i="13" s="1"/>
  <c r="Z198" i="13" s="1"/>
  <c r="U198" i="13"/>
  <c r="S198" i="13"/>
  <c r="R198" i="13"/>
  <c r="T198" i="13" s="1"/>
  <c r="P198" i="13"/>
  <c r="N198" i="13"/>
  <c r="O198" i="13" s="1"/>
  <c r="Q198" i="13" s="1"/>
  <c r="M198" i="13"/>
  <c r="L198" i="13"/>
  <c r="Y196" i="13"/>
  <c r="W196" i="13"/>
  <c r="X196" i="13" s="1"/>
  <c r="Z196" i="13" s="1"/>
  <c r="V196" i="13"/>
  <c r="U196" i="13"/>
  <c r="S196" i="13"/>
  <c r="T196" i="13" s="1"/>
  <c r="R196" i="13"/>
  <c r="Q196" i="13"/>
  <c r="P196" i="13"/>
  <c r="O196" i="13"/>
  <c r="N196" i="13"/>
  <c r="M196" i="13"/>
  <c r="L196" i="13"/>
  <c r="M195" i="13"/>
  <c r="M215" i="13" s="1"/>
  <c r="Y194" i="13"/>
  <c r="V194" i="13"/>
  <c r="W194" i="13" s="1"/>
  <c r="X194" i="13" s="1"/>
  <c r="Z194" i="13" s="1"/>
  <c r="U194" i="13"/>
  <c r="T194" i="13"/>
  <c r="S194" i="13"/>
  <c r="R194" i="13"/>
  <c r="P194" i="13"/>
  <c r="N194" i="13"/>
  <c r="O194" i="13" s="1"/>
  <c r="Q194" i="13" s="1"/>
  <c r="M194" i="13"/>
  <c r="L194" i="13"/>
  <c r="Y192" i="13"/>
  <c r="V192" i="13"/>
  <c r="W192" i="13" s="1"/>
  <c r="U192" i="13"/>
  <c r="X192" i="13" s="1"/>
  <c r="Z192" i="13" s="1"/>
  <c r="S192" i="13"/>
  <c r="R192" i="13"/>
  <c r="T192" i="13" s="1"/>
  <c r="N192" i="13"/>
  <c r="P192" i="13" s="1"/>
  <c r="M192" i="13"/>
  <c r="L192" i="13"/>
  <c r="Y190" i="13"/>
  <c r="V190" i="13"/>
  <c r="U190" i="13"/>
  <c r="T190" i="13"/>
  <c r="S190" i="13"/>
  <c r="R190" i="13"/>
  <c r="N190" i="13"/>
  <c r="M190" i="13"/>
  <c r="L190" i="13"/>
  <c r="Y188" i="13"/>
  <c r="W188" i="13"/>
  <c r="V188" i="13"/>
  <c r="U188" i="13"/>
  <c r="X188" i="13" s="1"/>
  <c r="Z188" i="13" s="1"/>
  <c r="S188" i="13"/>
  <c r="T188" i="13" s="1"/>
  <c r="R188" i="13"/>
  <c r="P188" i="13"/>
  <c r="O188" i="13"/>
  <c r="Q188" i="13" s="1"/>
  <c r="N188" i="13"/>
  <c r="M188" i="13"/>
  <c r="L188" i="13"/>
  <c r="Y186" i="13"/>
  <c r="X186" i="13"/>
  <c r="Z186" i="13" s="1"/>
  <c r="V186" i="13"/>
  <c r="W186" i="13" s="1"/>
  <c r="U186" i="13"/>
  <c r="T186" i="13"/>
  <c r="S186" i="13"/>
  <c r="R186" i="13"/>
  <c r="P186" i="13"/>
  <c r="N186" i="13"/>
  <c r="O186" i="13" s="1"/>
  <c r="Q186" i="13" s="1"/>
  <c r="M186" i="13"/>
  <c r="L186" i="13"/>
  <c r="Y184" i="13"/>
  <c r="W184" i="13"/>
  <c r="V184" i="13"/>
  <c r="U184" i="13"/>
  <c r="X184" i="13" s="1"/>
  <c r="Z184" i="13" s="1"/>
  <c r="S184" i="13"/>
  <c r="R184" i="13"/>
  <c r="T184" i="13" s="1"/>
  <c r="Q184" i="13"/>
  <c r="O184" i="13"/>
  <c r="N184" i="13"/>
  <c r="P184" i="13" s="1"/>
  <c r="M184" i="13"/>
  <c r="L184" i="13"/>
  <c r="Y182" i="13"/>
  <c r="V182" i="13"/>
  <c r="W182" i="13" s="1"/>
  <c r="X182" i="13" s="1"/>
  <c r="Z182" i="13" s="1"/>
  <c r="U182" i="13"/>
  <c r="S182" i="13"/>
  <c r="R182" i="13"/>
  <c r="T182" i="13" s="1"/>
  <c r="P182" i="13"/>
  <c r="N182" i="13"/>
  <c r="O182" i="13" s="1"/>
  <c r="Q182" i="13" s="1"/>
  <c r="M182" i="13"/>
  <c r="L182" i="13"/>
  <c r="L181" i="13"/>
  <c r="Y180" i="13"/>
  <c r="W180" i="13"/>
  <c r="X180" i="13" s="1"/>
  <c r="Z180" i="13" s="1"/>
  <c r="V180" i="13"/>
  <c r="U180" i="13"/>
  <c r="S180" i="13"/>
  <c r="T180" i="13" s="1"/>
  <c r="R180" i="13"/>
  <c r="Q180" i="13"/>
  <c r="P180" i="13"/>
  <c r="O180" i="13"/>
  <c r="N180" i="13"/>
  <c r="M180" i="13"/>
  <c r="L180" i="13"/>
  <c r="M179" i="13"/>
  <c r="M199" i="13" s="1"/>
  <c r="M219" i="13" s="1"/>
  <c r="Y178" i="13"/>
  <c r="V178" i="13"/>
  <c r="W178" i="13" s="1"/>
  <c r="X178" i="13" s="1"/>
  <c r="Z178" i="13" s="1"/>
  <c r="U178" i="13"/>
  <c r="T178" i="13"/>
  <c r="S178" i="13"/>
  <c r="R178" i="13"/>
  <c r="P178" i="13"/>
  <c r="N178" i="13"/>
  <c r="O178" i="13" s="1"/>
  <c r="Q178" i="13" s="1"/>
  <c r="M178" i="13"/>
  <c r="L178" i="13"/>
  <c r="M177" i="13"/>
  <c r="M197" i="13" s="1"/>
  <c r="M217" i="13" s="1"/>
  <c r="Y176" i="13"/>
  <c r="V176" i="13"/>
  <c r="W176" i="13" s="1"/>
  <c r="U176" i="13"/>
  <c r="X176" i="13" s="1"/>
  <c r="Z176" i="13" s="1"/>
  <c r="S176" i="13"/>
  <c r="R176" i="13"/>
  <c r="T176" i="13" s="1"/>
  <c r="N176" i="13"/>
  <c r="P176" i="13" s="1"/>
  <c r="M176" i="13"/>
  <c r="L176" i="13"/>
  <c r="M175" i="13"/>
  <c r="Y174" i="13"/>
  <c r="V174" i="13"/>
  <c r="W174" i="13" s="1"/>
  <c r="X174" i="13" s="1"/>
  <c r="Z174" i="13" s="1"/>
  <c r="U174" i="13"/>
  <c r="T174" i="13"/>
  <c r="S174" i="13"/>
  <c r="R174" i="13"/>
  <c r="N174" i="13"/>
  <c r="M174" i="13"/>
  <c r="L174" i="13"/>
  <c r="M173" i="13"/>
  <c r="M193" i="13" s="1"/>
  <c r="M213" i="13" s="1"/>
  <c r="L173" i="13"/>
  <c r="Y172" i="13"/>
  <c r="W172" i="13"/>
  <c r="V172" i="13"/>
  <c r="U172" i="13"/>
  <c r="X172" i="13" s="1"/>
  <c r="Z172" i="13" s="1"/>
  <c r="S172" i="13"/>
  <c r="T172" i="13" s="1"/>
  <c r="R172" i="13"/>
  <c r="P172" i="13"/>
  <c r="O172" i="13"/>
  <c r="Q172" i="13" s="1"/>
  <c r="N172" i="13"/>
  <c r="M172" i="13"/>
  <c r="L172" i="13"/>
  <c r="M171" i="13"/>
  <c r="M191" i="13" s="1"/>
  <c r="M211" i="13" s="1"/>
  <c r="L171" i="13"/>
  <c r="Y170" i="13"/>
  <c r="V170" i="13"/>
  <c r="W170" i="13" s="1"/>
  <c r="X170" i="13" s="1"/>
  <c r="Z170" i="13" s="1"/>
  <c r="U170" i="13"/>
  <c r="T170" i="13"/>
  <c r="S170" i="13"/>
  <c r="R170" i="13"/>
  <c r="P170" i="13"/>
  <c r="N170" i="13"/>
  <c r="O170" i="13" s="1"/>
  <c r="M170" i="13"/>
  <c r="L170" i="13"/>
  <c r="M169" i="13"/>
  <c r="M189" i="13" s="1"/>
  <c r="M209" i="13" s="1"/>
  <c r="L169" i="13"/>
  <c r="Y168" i="13"/>
  <c r="W168" i="13"/>
  <c r="V168" i="13"/>
  <c r="U168" i="13"/>
  <c r="X168" i="13" s="1"/>
  <c r="Z168" i="13" s="1"/>
  <c r="S168" i="13"/>
  <c r="R168" i="13"/>
  <c r="T168" i="13" s="1"/>
  <c r="O168" i="13"/>
  <c r="N168" i="13"/>
  <c r="P168" i="13" s="1"/>
  <c r="Q168" i="13" s="1"/>
  <c r="M168" i="13"/>
  <c r="L168" i="13"/>
  <c r="M167" i="13"/>
  <c r="M187" i="13" s="1"/>
  <c r="M207" i="13" s="1"/>
  <c r="L167" i="13"/>
  <c r="Y166" i="13"/>
  <c r="V166" i="13"/>
  <c r="W166" i="13" s="1"/>
  <c r="X166" i="13" s="1"/>
  <c r="Z166" i="13" s="1"/>
  <c r="U166" i="13"/>
  <c r="S166" i="13"/>
  <c r="R166" i="13"/>
  <c r="T166" i="13" s="1"/>
  <c r="P166" i="13"/>
  <c r="N166" i="13"/>
  <c r="O166" i="13" s="1"/>
  <c r="Q166" i="13" s="1"/>
  <c r="M166" i="13"/>
  <c r="L166" i="13"/>
  <c r="M165" i="13"/>
  <c r="M185" i="13" s="1"/>
  <c r="M205" i="13" s="1"/>
  <c r="L165" i="13"/>
  <c r="Y164" i="13"/>
  <c r="W164" i="13"/>
  <c r="V164" i="13"/>
  <c r="U164" i="13"/>
  <c r="X164" i="13" s="1"/>
  <c r="Z164" i="13" s="1"/>
  <c r="S164" i="13"/>
  <c r="T164" i="13" s="1"/>
  <c r="R164" i="13"/>
  <c r="Q164" i="13"/>
  <c r="P164" i="13"/>
  <c r="O164" i="13"/>
  <c r="N164" i="13"/>
  <c r="M164" i="13"/>
  <c r="L164" i="13"/>
  <c r="L183" i="13" s="1"/>
  <c r="M163" i="13"/>
  <c r="M183" i="13" s="1"/>
  <c r="M203" i="13" s="1"/>
  <c r="M223" i="13" s="1"/>
  <c r="L163" i="13"/>
  <c r="Y162" i="13"/>
  <c r="V162" i="13"/>
  <c r="W162" i="13" s="1"/>
  <c r="U162" i="13"/>
  <c r="X162" i="13" s="1"/>
  <c r="Z162" i="13" s="1"/>
  <c r="T162" i="13"/>
  <c r="S162" i="13"/>
  <c r="R162" i="13"/>
  <c r="P162" i="13"/>
  <c r="N162" i="13"/>
  <c r="O162" i="13" s="1"/>
  <c r="Q162" i="13" s="1"/>
  <c r="M162" i="13"/>
  <c r="L162" i="13"/>
  <c r="M161" i="13"/>
  <c r="M181" i="13" s="1"/>
  <c r="M201" i="13" s="1"/>
  <c r="M221" i="13" s="1"/>
  <c r="L161" i="13"/>
  <c r="Y160" i="13"/>
  <c r="V160" i="13"/>
  <c r="W160" i="13" s="1"/>
  <c r="U160" i="13"/>
  <c r="S160" i="13"/>
  <c r="R160" i="13"/>
  <c r="T160" i="13" s="1"/>
  <c r="N160" i="13"/>
  <c r="P160" i="13" s="1"/>
  <c r="M160" i="13"/>
  <c r="L160" i="13"/>
  <c r="L179" i="13" s="1"/>
  <c r="M159" i="13"/>
  <c r="L159" i="13"/>
  <c r="Y158" i="13"/>
  <c r="V158" i="13"/>
  <c r="W158" i="13" s="1"/>
  <c r="U158" i="13"/>
  <c r="X158" i="13" s="1"/>
  <c r="Z158" i="13" s="1"/>
  <c r="T158" i="13"/>
  <c r="S158" i="13"/>
  <c r="R158" i="13"/>
  <c r="N158" i="13"/>
  <c r="M158" i="13"/>
  <c r="L158" i="13"/>
  <c r="L177" i="13" s="1"/>
  <c r="F124" i="13"/>
  <c r="C229" i="13" s="1"/>
  <c r="J120" i="13"/>
  <c r="F113" i="13"/>
  <c r="C113" i="13"/>
  <c r="Y106" i="13"/>
  <c r="V106" i="13"/>
  <c r="U106" i="13"/>
  <c r="X106" i="13" s="1"/>
  <c r="Z106" i="13" s="1"/>
  <c r="T106" i="13"/>
  <c r="S106" i="13"/>
  <c r="R106" i="13"/>
  <c r="P106" i="13"/>
  <c r="N106" i="13"/>
  <c r="O106" i="13" s="1"/>
  <c r="Q106" i="13" s="1"/>
  <c r="M106" i="13"/>
  <c r="L106" i="13"/>
  <c r="Y104" i="13"/>
  <c r="V104" i="13"/>
  <c r="U104" i="13"/>
  <c r="S104" i="13"/>
  <c r="R104" i="13"/>
  <c r="T104" i="13" s="1"/>
  <c r="N104" i="13"/>
  <c r="P104" i="13" s="1"/>
  <c r="M104" i="13"/>
  <c r="L104" i="13"/>
  <c r="Y102" i="13"/>
  <c r="V102" i="13"/>
  <c r="W102" i="13" s="1"/>
  <c r="X102" i="13" s="1"/>
  <c r="Z102" i="13" s="1"/>
  <c r="U102" i="13"/>
  <c r="T102" i="13"/>
  <c r="S102" i="13"/>
  <c r="R102" i="13"/>
  <c r="N102" i="13"/>
  <c r="M102" i="13"/>
  <c r="L102" i="13"/>
  <c r="Y100" i="13"/>
  <c r="W100" i="13"/>
  <c r="V100" i="13"/>
  <c r="U100" i="13"/>
  <c r="X100" i="13" s="1"/>
  <c r="Z100" i="13" s="1"/>
  <c r="S100" i="13"/>
  <c r="R100" i="13"/>
  <c r="T100" i="13" s="1"/>
  <c r="P100" i="13"/>
  <c r="O100" i="13"/>
  <c r="Q100" i="13" s="1"/>
  <c r="N100" i="13"/>
  <c r="M100" i="13"/>
  <c r="L100" i="13"/>
  <c r="Y98" i="13"/>
  <c r="X98" i="13"/>
  <c r="Z98" i="13" s="1"/>
  <c r="V98" i="13"/>
  <c r="W98" i="13" s="1"/>
  <c r="U98" i="13"/>
  <c r="T98" i="13"/>
  <c r="S98" i="13"/>
  <c r="R98" i="13"/>
  <c r="N98" i="13"/>
  <c r="O98" i="13" s="1"/>
  <c r="M98" i="13"/>
  <c r="L98" i="13"/>
  <c r="Y96" i="13"/>
  <c r="W96" i="13"/>
  <c r="V96" i="13"/>
  <c r="U96" i="13"/>
  <c r="X96" i="13" s="1"/>
  <c r="Z96" i="13" s="1"/>
  <c r="S96" i="13"/>
  <c r="R96" i="13"/>
  <c r="T96" i="13" s="1"/>
  <c r="Q96" i="13"/>
  <c r="P96" i="13"/>
  <c r="O96" i="13"/>
  <c r="N96" i="13"/>
  <c r="M96" i="13"/>
  <c r="L96" i="13"/>
  <c r="Y94" i="13"/>
  <c r="X94" i="13"/>
  <c r="Z94" i="13" s="1"/>
  <c r="V94" i="13"/>
  <c r="W94" i="13" s="1"/>
  <c r="U94" i="13"/>
  <c r="S94" i="13"/>
  <c r="R94" i="13"/>
  <c r="T94" i="13" s="1"/>
  <c r="P94" i="13"/>
  <c r="N94" i="13"/>
  <c r="O94" i="13" s="1"/>
  <c r="M94" i="13"/>
  <c r="L94" i="13"/>
  <c r="Y92" i="13"/>
  <c r="W92" i="13"/>
  <c r="V92" i="13"/>
  <c r="U92" i="13"/>
  <c r="S92" i="13"/>
  <c r="T92" i="13" s="1"/>
  <c r="R92" i="13"/>
  <c r="P92" i="13"/>
  <c r="O92" i="13"/>
  <c r="Q92" i="13" s="1"/>
  <c r="N92" i="13"/>
  <c r="M92" i="13"/>
  <c r="L92" i="13"/>
  <c r="M91" i="13"/>
  <c r="Y90" i="13"/>
  <c r="V90" i="13"/>
  <c r="W90" i="13" s="1"/>
  <c r="U90" i="13"/>
  <c r="X90" i="13" s="1"/>
  <c r="Z90" i="13" s="1"/>
  <c r="S90" i="13"/>
  <c r="R90" i="13"/>
  <c r="T90" i="13" s="1"/>
  <c r="P90" i="13"/>
  <c r="N90" i="13"/>
  <c r="O90" i="13" s="1"/>
  <c r="Q90" i="13" s="1"/>
  <c r="M90" i="13"/>
  <c r="L90" i="13"/>
  <c r="Y88" i="13"/>
  <c r="V88" i="13"/>
  <c r="W88" i="13" s="1"/>
  <c r="U88" i="13"/>
  <c r="X88" i="13" s="1"/>
  <c r="Z88" i="13" s="1"/>
  <c r="S88" i="13"/>
  <c r="T88" i="13" s="1"/>
  <c r="R88" i="13"/>
  <c r="N88" i="13"/>
  <c r="M88" i="13"/>
  <c r="L88" i="13"/>
  <c r="Y86" i="13"/>
  <c r="W86" i="13"/>
  <c r="V86" i="13"/>
  <c r="U86" i="13"/>
  <c r="X86" i="13" s="1"/>
  <c r="Z86" i="13" s="1"/>
  <c r="T86" i="13"/>
  <c r="S86" i="13"/>
  <c r="R86" i="13"/>
  <c r="P86" i="13"/>
  <c r="N86" i="13"/>
  <c r="O86" i="13" s="1"/>
  <c r="Q86" i="13" s="1"/>
  <c r="M86" i="13"/>
  <c r="L86" i="13"/>
  <c r="Y84" i="13"/>
  <c r="W84" i="13"/>
  <c r="X84" i="13" s="1"/>
  <c r="Z84" i="13" s="1"/>
  <c r="V84" i="13"/>
  <c r="U84" i="13"/>
  <c r="S84" i="13"/>
  <c r="R84" i="13"/>
  <c r="T84" i="13" s="1"/>
  <c r="N84" i="13"/>
  <c r="P84" i="13" s="1"/>
  <c r="M84" i="13"/>
  <c r="L84" i="13"/>
  <c r="Y82" i="13"/>
  <c r="V82" i="13"/>
  <c r="W82" i="13" s="1"/>
  <c r="X82" i="13" s="1"/>
  <c r="Z82" i="13" s="1"/>
  <c r="U82" i="13"/>
  <c r="S82" i="13"/>
  <c r="R82" i="13"/>
  <c r="T82" i="13" s="1"/>
  <c r="N82" i="13"/>
  <c r="O82" i="13" s="1"/>
  <c r="M82" i="13"/>
  <c r="L82" i="13"/>
  <c r="Y80" i="13"/>
  <c r="V80" i="13"/>
  <c r="W80" i="13" s="1"/>
  <c r="U80" i="13"/>
  <c r="X80" i="13" s="1"/>
  <c r="Z80" i="13" s="1"/>
  <c r="S80" i="13"/>
  <c r="R80" i="13"/>
  <c r="T80" i="13" s="1"/>
  <c r="N80" i="13"/>
  <c r="O80" i="13" s="1"/>
  <c r="M80" i="13"/>
  <c r="L80" i="13"/>
  <c r="Y78" i="13"/>
  <c r="W78" i="13"/>
  <c r="X78" i="13" s="1"/>
  <c r="Z78" i="13" s="1"/>
  <c r="V78" i="13"/>
  <c r="U78" i="13"/>
  <c r="S78" i="13"/>
  <c r="R78" i="13"/>
  <c r="T78" i="13" s="1"/>
  <c r="P78" i="13"/>
  <c r="O78" i="13"/>
  <c r="Q78" i="13" s="1"/>
  <c r="N78" i="13"/>
  <c r="M78" i="13"/>
  <c r="L78" i="13"/>
  <c r="M77" i="13"/>
  <c r="M97" i="13" s="1"/>
  <c r="Y76" i="13"/>
  <c r="V76" i="13"/>
  <c r="W76" i="13" s="1"/>
  <c r="X76" i="13" s="1"/>
  <c r="Z76" i="13" s="1"/>
  <c r="U76" i="13"/>
  <c r="S76" i="13"/>
  <c r="T76" i="13" s="1"/>
  <c r="R76" i="13"/>
  <c r="P76" i="13"/>
  <c r="N76" i="13"/>
  <c r="O76" i="13" s="1"/>
  <c r="Q76" i="13" s="1"/>
  <c r="M76" i="13"/>
  <c r="L76" i="13"/>
  <c r="M75" i="13"/>
  <c r="M95" i="13" s="1"/>
  <c r="Y74" i="13"/>
  <c r="V74" i="13"/>
  <c r="U74" i="13"/>
  <c r="X74" i="13" s="1"/>
  <c r="Z74" i="13" s="1"/>
  <c r="T74" i="13"/>
  <c r="S74" i="13"/>
  <c r="R74" i="13"/>
  <c r="O74" i="13"/>
  <c r="N74" i="13"/>
  <c r="P74" i="13" s="1"/>
  <c r="Q74" i="13" s="1"/>
  <c r="M74" i="13"/>
  <c r="L74" i="13"/>
  <c r="Y72" i="13"/>
  <c r="V72" i="13"/>
  <c r="U72" i="13"/>
  <c r="X72" i="13" s="1"/>
  <c r="Z72" i="13" s="1"/>
  <c r="S72" i="13"/>
  <c r="R72" i="13"/>
  <c r="T72" i="13" s="1"/>
  <c r="N72" i="13"/>
  <c r="P72" i="13" s="1"/>
  <c r="M72" i="13"/>
  <c r="L72" i="13"/>
  <c r="M71" i="13"/>
  <c r="Y70" i="13"/>
  <c r="V70" i="13"/>
  <c r="W70" i="13" s="1"/>
  <c r="X70" i="13" s="1"/>
  <c r="Z70" i="13" s="1"/>
  <c r="U70" i="13"/>
  <c r="S70" i="13"/>
  <c r="T70" i="13" s="1"/>
  <c r="R70" i="13"/>
  <c r="N70" i="13"/>
  <c r="P70" i="13" s="1"/>
  <c r="M70" i="13"/>
  <c r="L70" i="13"/>
  <c r="M69" i="13"/>
  <c r="M89" i="13" s="1"/>
  <c r="Y68" i="13"/>
  <c r="W68" i="13"/>
  <c r="X68" i="13" s="1"/>
  <c r="Z68" i="13" s="1"/>
  <c r="V68" i="13"/>
  <c r="U68" i="13"/>
  <c r="T68" i="13"/>
  <c r="S68" i="13"/>
  <c r="R68" i="13"/>
  <c r="P68" i="13"/>
  <c r="O68" i="13"/>
  <c r="Q68" i="13" s="1"/>
  <c r="N68" i="13"/>
  <c r="M68" i="13"/>
  <c r="L68" i="13"/>
  <c r="Y66" i="13"/>
  <c r="V66" i="13"/>
  <c r="W66" i="13" s="1"/>
  <c r="X66" i="13" s="1"/>
  <c r="Z66" i="13" s="1"/>
  <c r="U66" i="13"/>
  <c r="S66" i="13"/>
  <c r="R66" i="13"/>
  <c r="T66" i="13" s="1"/>
  <c r="P66" i="13"/>
  <c r="N66" i="13"/>
  <c r="O66" i="13" s="1"/>
  <c r="Q66" i="13" s="1"/>
  <c r="M66" i="13"/>
  <c r="L66" i="13"/>
  <c r="Y64" i="13"/>
  <c r="V64" i="13"/>
  <c r="W64" i="13" s="1"/>
  <c r="U64" i="13"/>
  <c r="X64" i="13" s="1"/>
  <c r="Z64" i="13" s="1"/>
  <c r="S64" i="13"/>
  <c r="R64" i="13"/>
  <c r="T64" i="13" s="1"/>
  <c r="N64" i="13"/>
  <c r="P64" i="13" s="1"/>
  <c r="M64" i="13"/>
  <c r="L64" i="13"/>
  <c r="Y62" i="13"/>
  <c r="W62" i="13"/>
  <c r="V62" i="13"/>
  <c r="U62" i="13"/>
  <c r="X62" i="13" s="1"/>
  <c r="Z62" i="13" s="1"/>
  <c r="S62" i="13"/>
  <c r="R62" i="13"/>
  <c r="T62" i="13" s="1"/>
  <c r="P62" i="13"/>
  <c r="O62" i="13"/>
  <c r="Q62" i="13" s="1"/>
  <c r="N62" i="13"/>
  <c r="M62" i="13"/>
  <c r="L62" i="13"/>
  <c r="M61" i="13"/>
  <c r="M81" i="13" s="1"/>
  <c r="M101" i="13" s="1"/>
  <c r="Y60" i="13"/>
  <c r="V60" i="13"/>
  <c r="W60" i="13" s="1"/>
  <c r="X60" i="13" s="1"/>
  <c r="Z60" i="13" s="1"/>
  <c r="U60" i="13"/>
  <c r="S60" i="13"/>
  <c r="T60" i="13" s="1"/>
  <c r="R60" i="13"/>
  <c r="P60" i="13"/>
  <c r="N60" i="13"/>
  <c r="O60" i="13" s="1"/>
  <c r="Q60" i="13" s="1"/>
  <c r="M60" i="13"/>
  <c r="L60" i="13"/>
  <c r="M59" i="13"/>
  <c r="M79" i="13" s="1"/>
  <c r="M99" i="13" s="1"/>
  <c r="Y58" i="13"/>
  <c r="W58" i="13"/>
  <c r="V58" i="13"/>
  <c r="U58" i="13"/>
  <c r="X58" i="13" s="1"/>
  <c r="Z58" i="13" s="1"/>
  <c r="T58" i="13"/>
  <c r="S58" i="13"/>
  <c r="R58" i="13"/>
  <c r="O58" i="13"/>
  <c r="N58" i="13"/>
  <c r="P58" i="13" s="1"/>
  <c r="Q58" i="13" s="1"/>
  <c r="M58" i="13"/>
  <c r="L58" i="13"/>
  <c r="M57" i="13"/>
  <c r="L57" i="13"/>
  <c r="Y56" i="13"/>
  <c r="V56" i="13"/>
  <c r="W56" i="13" s="1"/>
  <c r="U56" i="13"/>
  <c r="X56" i="13" s="1"/>
  <c r="Z56" i="13" s="1"/>
  <c r="S56" i="13"/>
  <c r="R56" i="13"/>
  <c r="T56" i="13" s="1"/>
  <c r="N56" i="13"/>
  <c r="P56" i="13" s="1"/>
  <c r="M56" i="13"/>
  <c r="L56" i="13"/>
  <c r="M55" i="13"/>
  <c r="L55" i="13"/>
  <c r="Y54" i="13"/>
  <c r="V54" i="13"/>
  <c r="W54" i="13" s="1"/>
  <c r="X54" i="13" s="1"/>
  <c r="Z54" i="13" s="1"/>
  <c r="U54" i="13"/>
  <c r="S54" i="13"/>
  <c r="T54" i="13" s="1"/>
  <c r="R54" i="13"/>
  <c r="N54" i="13"/>
  <c r="O54" i="13" s="1"/>
  <c r="M54" i="13"/>
  <c r="L54" i="13"/>
  <c r="M53" i="13"/>
  <c r="M73" i="13" s="1"/>
  <c r="M93" i="13" s="1"/>
  <c r="L53" i="13"/>
  <c r="Y52" i="13"/>
  <c r="W52" i="13"/>
  <c r="X52" i="13" s="1"/>
  <c r="Z52" i="13" s="1"/>
  <c r="V52" i="13"/>
  <c r="U52" i="13"/>
  <c r="T52" i="13"/>
  <c r="S52" i="13"/>
  <c r="R52" i="13"/>
  <c r="P52" i="13"/>
  <c r="O52" i="13"/>
  <c r="Q52" i="13" s="1"/>
  <c r="N52" i="13"/>
  <c r="M52" i="13"/>
  <c r="L52" i="13"/>
  <c r="M51" i="13"/>
  <c r="L51" i="13"/>
  <c r="Y50" i="13"/>
  <c r="V50" i="13"/>
  <c r="W50" i="13" s="1"/>
  <c r="X50" i="13" s="1"/>
  <c r="Z50" i="13" s="1"/>
  <c r="U50" i="13"/>
  <c r="S50" i="13"/>
  <c r="R50" i="13"/>
  <c r="T50" i="13" s="1"/>
  <c r="P50" i="13"/>
  <c r="N50" i="13"/>
  <c r="O50" i="13" s="1"/>
  <c r="Q50" i="13" s="1"/>
  <c r="M50" i="13"/>
  <c r="L50" i="13"/>
  <c r="L69" i="13" s="1"/>
  <c r="M49" i="13"/>
  <c r="L49" i="13"/>
  <c r="Y48" i="13"/>
  <c r="V48" i="13"/>
  <c r="W48" i="13" s="1"/>
  <c r="U48" i="13"/>
  <c r="X48" i="13" s="1"/>
  <c r="Z48" i="13" s="1"/>
  <c r="S48" i="13"/>
  <c r="R48" i="13"/>
  <c r="T48" i="13" s="1"/>
  <c r="N48" i="13"/>
  <c r="P48" i="13" s="1"/>
  <c r="M48" i="13"/>
  <c r="L48" i="13"/>
  <c r="L67" i="13" s="1"/>
  <c r="L85" i="13" s="1"/>
  <c r="M47" i="13"/>
  <c r="M67" i="13" s="1"/>
  <c r="M87" i="13" s="1"/>
  <c r="M107" i="13" s="1"/>
  <c r="L47" i="13"/>
  <c r="Y46" i="13"/>
  <c r="W46" i="13"/>
  <c r="V46" i="13"/>
  <c r="U46" i="13"/>
  <c r="X46" i="13" s="1"/>
  <c r="Z46" i="13" s="1"/>
  <c r="S46" i="13"/>
  <c r="R46" i="13"/>
  <c r="T46" i="13" s="1"/>
  <c r="P46" i="13"/>
  <c r="O46" i="13"/>
  <c r="Q46" i="13" s="1"/>
  <c r="N46" i="13"/>
  <c r="M46" i="13"/>
  <c r="L46" i="13"/>
  <c r="L65" i="13" s="1"/>
  <c r="M45" i="13"/>
  <c r="M65" i="13" s="1"/>
  <c r="M85" i="13" s="1"/>
  <c r="M105" i="13" s="1"/>
  <c r="L45" i="13"/>
  <c r="Y44" i="13"/>
  <c r="V44" i="13"/>
  <c r="W44" i="13" s="1"/>
  <c r="X44" i="13" s="1"/>
  <c r="Z44" i="13" s="1"/>
  <c r="U44" i="13"/>
  <c r="S44" i="13"/>
  <c r="T44" i="13" s="1"/>
  <c r="R44" i="13"/>
  <c r="P44" i="13"/>
  <c r="N44" i="13"/>
  <c r="O44" i="13" s="1"/>
  <c r="Q44" i="13" s="1"/>
  <c r="M44" i="13"/>
  <c r="L44" i="13"/>
  <c r="L63" i="13" s="1"/>
  <c r="M43" i="13"/>
  <c r="M63" i="13" s="1"/>
  <c r="M83" i="13" s="1"/>
  <c r="M103" i="13" s="1"/>
  <c r="L43" i="13"/>
  <c r="Y42" i="13"/>
  <c r="W42" i="13"/>
  <c r="V42" i="13"/>
  <c r="U42" i="13"/>
  <c r="X42" i="13" s="1"/>
  <c r="Z42" i="13" s="1"/>
  <c r="T42" i="13"/>
  <c r="S42" i="13"/>
  <c r="R42" i="13"/>
  <c r="O42" i="13"/>
  <c r="N42" i="13"/>
  <c r="P42" i="13" s="1"/>
  <c r="Q42" i="13" s="1"/>
  <c r="M42" i="13"/>
  <c r="L42" i="13"/>
  <c r="L61" i="13" s="1"/>
  <c r="J4" i="13"/>
  <c r="L91" i="15" l="1"/>
  <c r="L95" i="15"/>
  <c r="L93" i="15"/>
  <c r="L209" i="15"/>
  <c r="L219" i="15"/>
  <c r="L87" i="14"/>
  <c r="X277" i="14"/>
  <c r="Z277" i="14" s="1"/>
  <c r="X331" i="14"/>
  <c r="Z331" i="14" s="1"/>
  <c r="T299" i="14"/>
  <c r="T329" i="14"/>
  <c r="X311" i="14"/>
  <c r="Z311" i="14" s="1"/>
  <c r="T301" i="14"/>
  <c r="L306" i="14"/>
  <c r="X305" i="14"/>
  <c r="Z305" i="14" s="1"/>
  <c r="Q317" i="14"/>
  <c r="T335" i="14"/>
  <c r="T305" i="14"/>
  <c r="W305" i="14"/>
  <c r="X309" i="14"/>
  <c r="Z309" i="14" s="1"/>
  <c r="T317" i="14"/>
  <c r="T331" i="14"/>
  <c r="Q335" i="14"/>
  <c r="Q323" i="14"/>
  <c r="Q325" i="14"/>
  <c r="X329" i="14"/>
  <c r="Z329" i="14" s="1"/>
  <c r="L302" i="14"/>
  <c r="T327" i="14"/>
  <c r="X335" i="14"/>
  <c r="Z335" i="14" s="1"/>
  <c r="W335" i="14"/>
  <c r="T303" i="14"/>
  <c r="Q319" i="14"/>
  <c r="X323" i="14"/>
  <c r="Z323" i="14" s="1"/>
  <c r="Q307" i="14"/>
  <c r="X315" i="14"/>
  <c r="Z315" i="14" s="1"/>
  <c r="T325" i="14"/>
  <c r="T287" i="14"/>
  <c r="L300" i="14"/>
  <c r="L318" i="14" s="1"/>
  <c r="L336" i="14" s="1"/>
  <c r="X293" i="14"/>
  <c r="Z293" i="14" s="1"/>
  <c r="L310" i="14"/>
  <c r="X319" i="14"/>
  <c r="Z319" i="14" s="1"/>
  <c r="Q285" i="14"/>
  <c r="L298" i="14"/>
  <c r="T333" i="14"/>
  <c r="X337" i="14"/>
  <c r="Z337" i="14" s="1"/>
  <c r="L308" i="14"/>
  <c r="L294" i="14"/>
  <c r="L312" i="14" s="1"/>
  <c r="L330" i="14" s="1"/>
  <c r="X327" i="14"/>
  <c r="Z327" i="14" s="1"/>
  <c r="L296" i="14"/>
  <c r="L314" i="14" s="1"/>
  <c r="T291" i="14"/>
  <c r="Q289" i="14"/>
  <c r="L304" i="14"/>
  <c r="X303" i="14"/>
  <c r="Z303" i="14" s="1"/>
  <c r="W303" i="14"/>
  <c r="T337" i="14"/>
  <c r="T295" i="14"/>
  <c r="T275" i="14"/>
  <c r="T293" i="14"/>
  <c r="X301" i="14"/>
  <c r="Z301" i="14" s="1"/>
  <c r="T315" i="14"/>
  <c r="X325" i="14"/>
  <c r="Z325" i="14" s="1"/>
  <c r="L99" i="14"/>
  <c r="L75" i="14"/>
  <c r="L93" i="14" s="1"/>
  <c r="L83" i="14"/>
  <c r="L105" i="14" s="1"/>
  <c r="L79" i="14"/>
  <c r="L73" i="14"/>
  <c r="L91" i="14" s="1"/>
  <c r="T194" i="14"/>
  <c r="Q202" i="14"/>
  <c r="X214" i="14"/>
  <c r="Z214" i="14" s="1"/>
  <c r="X180" i="14"/>
  <c r="Z180" i="14" s="1"/>
  <c r="Q218" i="14"/>
  <c r="X190" i="14"/>
  <c r="Z190" i="14" s="1"/>
  <c r="L177" i="14"/>
  <c r="X172" i="14"/>
  <c r="Z172" i="14" s="1"/>
  <c r="X188" i="14"/>
  <c r="Z188" i="14" s="1"/>
  <c r="T212" i="14"/>
  <c r="T220" i="14"/>
  <c r="X220" i="14"/>
  <c r="Z220" i="14" s="1"/>
  <c r="Q188" i="14"/>
  <c r="T186" i="14"/>
  <c r="X176" i="14"/>
  <c r="Z176" i="14" s="1"/>
  <c r="T222" i="14"/>
  <c r="X222" i="14"/>
  <c r="Z222" i="14" s="1"/>
  <c r="Q220" i="14"/>
  <c r="X198" i="14"/>
  <c r="Z198" i="14" s="1"/>
  <c r="X174" i="14"/>
  <c r="Z174" i="14" s="1"/>
  <c r="E127" i="14"/>
  <c r="T210" i="14"/>
  <c r="X218" i="14"/>
  <c r="Z218" i="14" s="1"/>
  <c r="X204" i="14"/>
  <c r="Z204" i="14" s="1"/>
  <c r="X178" i="14"/>
  <c r="Z178" i="14" s="1"/>
  <c r="W188" i="14"/>
  <c r="T174" i="14"/>
  <c r="T168" i="14"/>
  <c r="T178" i="14"/>
  <c r="Q164" i="14"/>
  <c r="T200" i="14"/>
  <c r="Q162" i="14"/>
  <c r="L185" i="14"/>
  <c r="L195" i="14"/>
  <c r="W190" i="14"/>
  <c r="X168" i="14"/>
  <c r="Z168" i="14" s="1"/>
  <c r="T172" i="14"/>
  <c r="X208" i="14"/>
  <c r="Z208" i="14" s="1"/>
  <c r="L175" i="14"/>
  <c r="L189" i="14" s="1"/>
  <c r="L207" i="14" s="1"/>
  <c r="Q178" i="14"/>
  <c r="X184" i="14"/>
  <c r="Z184" i="14" s="1"/>
  <c r="Q208" i="14"/>
  <c r="L183" i="14"/>
  <c r="L201" i="14" s="1"/>
  <c r="X186" i="14"/>
  <c r="Z186" i="14" s="1"/>
  <c r="X194" i="14"/>
  <c r="Z194" i="14" s="1"/>
  <c r="Q186" i="14"/>
  <c r="L181" i="14"/>
  <c r="L199" i="14" s="1"/>
  <c r="L217" i="14" s="1"/>
  <c r="T202" i="14"/>
  <c r="Q80" i="13"/>
  <c r="Q82" i="13"/>
  <c r="L77" i="13"/>
  <c r="L79" i="13"/>
  <c r="E11" i="13"/>
  <c r="O48" i="13"/>
  <c r="Q48" i="13" s="1"/>
  <c r="O64" i="13"/>
  <c r="Q64" i="13" s="1"/>
  <c r="O84" i="13"/>
  <c r="Q84" i="13" s="1"/>
  <c r="L59" i="13"/>
  <c r="L71" i="13" s="1"/>
  <c r="L89" i="13" s="1"/>
  <c r="L107" i="13" s="1"/>
  <c r="P80" i="13"/>
  <c r="P82" i="13"/>
  <c r="X92" i="13"/>
  <c r="Z92" i="13" s="1"/>
  <c r="Q94" i="13"/>
  <c r="P102" i="13"/>
  <c r="O102" i="13"/>
  <c r="Q102" i="13" s="1"/>
  <c r="P158" i="13"/>
  <c r="O158" i="13"/>
  <c r="Q158" i="13" s="1"/>
  <c r="Q170" i="13"/>
  <c r="P190" i="13"/>
  <c r="O190" i="13"/>
  <c r="X208" i="13"/>
  <c r="Z208" i="13" s="1"/>
  <c r="P222" i="13"/>
  <c r="O222" i="13"/>
  <c r="Q222" i="13" s="1"/>
  <c r="L310" i="13"/>
  <c r="Q321" i="13"/>
  <c r="X323" i="13"/>
  <c r="Z323" i="13" s="1"/>
  <c r="O70" i="13"/>
  <c r="Q70" i="13" s="1"/>
  <c r="P88" i="13"/>
  <c r="O88" i="13"/>
  <c r="P98" i="13"/>
  <c r="Q98" i="13" s="1"/>
  <c r="P174" i="13"/>
  <c r="O174" i="13"/>
  <c r="L195" i="13"/>
  <c r="X295" i="13"/>
  <c r="Z295" i="13" s="1"/>
  <c r="P309" i="13"/>
  <c r="O309" i="13"/>
  <c r="Q309" i="13" s="1"/>
  <c r="P54" i="13"/>
  <c r="Q54" i="13" s="1"/>
  <c r="O56" i="13"/>
  <c r="Q56" i="13" s="1"/>
  <c r="O72" i="13"/>
  <c r="Q72" i="13" s="1"/>
  <c r="W72" i="13"/>
  <c r="L201" i="13"/>
  <c r="E242" i="13"/>
  <c r="L83" i="13"/>
  <c r="W74" i="13"/>
  <c r="L101" i="13"/>
  <c r="X104" i="13"/>
  <c r="Z104" i="13" s="1"/>
  <c r="W104" i="13"/>
  <c r="P206" i="13"/>
  <c r="O206" i="13"/>
  <c r="L296" i="13"/>
  <c r="L314" i="13" s="1"/>
  <c r="L332" i="13" s="1"/>
  <c r="X307" i="13"/>
  <c r="Z307" i="13" s="1"/>
  <c r="L185" i="13"/>
  <c r="L203" i="13" s="1"/>
  <c r="L221" i="13" s="1"/>
  <c r="X190" i="13"/>
  <c r="Z190" i="13" s="1"/>
  <c r="W190" i="13"/>
  <c r="X222" i="13"/>
  <c r="Z222" i="13" s="1"/>
  <c r="W222" i="13"/>
  <c r="X311" i="13"/>
  <c r="Z311" i="13" s="1"/>
  <c r="X160" i="13"/>
  <c r="Z160" i="13" s="1"/>
  <c r="L189" i="13"/>
  <c r="L207" i="13" s="1"/>
  <c r="L199" i="13"/>
  <c r="P277" i="13"/>
  <c r="O277" i="13"/>
  <c r="P293" i="13"/>
  <c r="O293" i="13"/>
  <c r="P325" i="13"/>
  <c r="O325" i="13"/>
  <c r="Q325" i="13" s="1"/>
  <c r="L87" i="13"/>
  <c r="L105" i="13" s="1"/>
  <c r="E127" i="13"/>
  <c r="L217" i="13"/>
  <c r="L294" i="13"/>
  <c r="L312" i="13" s="1"/>
  <c r="L298" i="13"/>
  <c r="L316" i="13" s="1"/>
  <c r="X291" i="13"/>
  <c r="Z291" i="13" s="1"/>
  <c r="O104" i="13"/>
  <c r="Q104" i="13" s="1"/>
  <c r="O160" i="13"/>
  <c r="Q160" i="13" s="1"/>
  <c r="O176" i="13"/>
  <c r="Q176" i="13" s="1"/>
  <c r="O192" i="13"/>
  <c r="Q192" i="13" s="1"/>
  <c r="O208" i="13"/>
  <c r="Q208" i="13" s="1"/>
  <c r="O279" i="13"/>
  <c r="Q279" i="13" s="1"/>
  <c r="O295" i="13"/>
  <c r="Q295" i="13" s="1"/>
  <c r="O311" i="13"/>
  <c r="Q311" i="13" s="1"/>
  <c r="O327" i="13"/>
  <c r="Q327" i="13" s="1"/>
  <c r="W106" i="13"/>
  <c r="L290" i="13"/>
  <c r="L304" i="13" s="1"/>
  <c r="L322" i="13" s="1"/>
  <c r="L175" i="13"/>
  <c r="L187" i="13" s="1"/>
  <c r="L205" i="13" s="1"/>
  <c r="L223" i="13" s="1"/>
  <c r="F344" i="12"/>
  <c r="Y337" i="12"/>
  <c r="V337" i="12"/>
  <c r="U337" i="12"/>
  <c r="X337" i="12" s="1"/>
  <c r="Z337" i="12" s="1"/>
  <c r="S337" i="12"/>
  <c r="R337" i="12"/>
  <c r="T337" i="12" s="1"/>
  <c r="P337" i="12"/>
  <c r="O337" i="12"/>
  <c r="N337" i="12"/>
  <c r="M337" i="12"/>
  <c r="L337" i="12"/>
  <c r="Y335" i="12"/>
  <c r="V335" i="12"/>
  <c r="U335" i="12"/>
  <c r="W335" i="12" s="1"/>
  <c r="S335" i="12"/>
  <c r="R335" i="12"/>
  <c r="T335" i="12" s="1"/>
  <c r="P335" i="12"/>
  <c r="O335" i="12"/>
  <c r="N335" i="12"/>
  <c r="M335" i="12"/>
  <c r="L335" i="12"/>
  <c r="Y333" i="12"/>
  <c r="V333" i="12"/>
  <c r="W333" i="12" s="1"/>
  <c r="X333" i="12" s="1"/>
  <c r="Z333" i="12" s="1"/>
  <c r="U333" i="12"/>
  <c r="S333" i="12"/>
  <c r="R333" i="12"/>
  <c r="T333" i="12" s="1"/>
  <c r="P333" i="12"/>
  <c r="O333" i="12"/>
  <c r="Q333" i="12" s="1"/>
  <c r="N333" i="12"/>
  <c r="M333" i="12"/>
  <c r="L333" i="12"/>
  <c r="Y331" i="12"/>
  <c r="W331" i="12"/>
  <c r="V331" i="12"/>
  <c r="U331" i="12"/>
  <c r="S331" i="12"/>
  <c r="R331" i="12"/>
  <c r="T331" i="12" s="1"/>
  <c r="P331" i="12"/>
  <c r="O331" i="12"/>
  <c r="N331" i="12"/>
  <c r="M331" i="12"/>
  <c r="L331" i="12"/>
  <c r="Y329" i="12"/>
  <c r="V329" i="12"/>
  <c r="W329" i="12" s="1"/>
  <c r="U329" i="12"/>
  <c r="S329" i="12"/>
  <c r="R329" i="12"/>
  <c r="P329" i="12"/>
  <c r="O329" i="12"/>
  <c r="N329" i="12"/>
  <c r="M329" i="12"/>
  <c r="L329" i="12"/>
  <c r="Y327" i="12"/>
  <c r="V327" i="12"/>
  <c r="W327" i="12" s="1"/>
  <c r="X327" i="12" s="1"/>
  <c r="Z327" i="12" s="1"/>
  <c r="U327" i="12"/>
  <c r="S327" i="12"/>
  <c r="R327" i="12"/>
  <c r="T327" i="12" s="1"/>
  <c r="P327" i="12"/>
  <c r="O327" i="12"/>
  <c r="Q327" i="12" s="1"/>
  <c r="N327" i="12"/>
  <c r="M327" i="12"/>
  <c r="L327" i="12"/>
  <c r="Y325" i="12"/>
  <c r="V325" i="12"/>
  <c r="W325" i="12" s="1"/>
  <c r="X325" i="12" s="1"/>
  <c r="Z325" i="12" s="1"/>
  <c r="U325" i="12"/>
  <c r="S325" i="12"/>
  <c r="R325" i="12"/>
  <c r="T325" i="12" s="1"/>
  <c r="P325" i="12"/>
  <c r="Q325" i="12" s="1"/>
  <c r="O325" i="12"/>
  <c r="N325" i="12"/>
  <c r="M325" i="12"/>
  <c r="L325" i="12"/>
  <c r="Y323" i="12"/>
  <c r="V323" i="12"/>
  <c r="W323" i="12" s="1"/>
  <c r="U323" i="12"/>
  <c r="S323" i="12"/>
  <c r="R323" i="12"/>
  <c r="P323" i="12"/>
  <c r="O323" i="12"/>
  <c r="Q323" i="12" s="1"/>
  <c r="N323" i="12"/>
  <c r="M323" i="12"/>
  <c r="L323" i="12"/>
  <c r="Y321" i="12"/>
  <c r="V321" i="12"/>
  <c r="W321" i="12" s="1"/>
  <c r="U321" i="12"/>
  <c r="T321" i="12"/>
  <c r="S321" i="12"/>
  <c r="R321" i="12"/>
  <c r="P321" i="12"/>
  <c r="O321" i="12"/>
  <c r="Q321" i="12" s="1"/>
  <c r="N321" i="12"/>
  <c r="M321" i="12"/>
  <c r="L321" i="12"/>
  <c r="Y319" i="12"/>
  <c r="V319" i="12"/>
  <c r="W319" i="12" s="1"/>
  <c r="X319" i="12" s="1"/>
  <c r="Z319" i="12" s="1"/>
  <c r="U319" i="12"/>
  <c r="S319" i="12"/>
  <c r="R319" i="12"/>
  <c r="T319" i="12" s="1"/>
  <c r="P319" i="12"/>
  <c r="Q319" i="12" s="1"/>
  <c r="O319" i="12"/>
  <c r="N319" i="12"/>
  <c r="M319" i="12"/>
  <c r="L319" i="12"/>
  <c r="Y317" i="12"/>
  <c r="V317" i="12"/>
  <c r="W317" i="12" s="1"/>
  <c r="U317" i="12"/>
  <c r="T317" i="12"/>
  <c r="S317" i="12"/>
  <c r="R317" i="12"/>
  <c r="P317" i="12"/>
  <c r="O317" i="12"/>
  <c r="N317" i="12"/>
  <c r="M317" i="12"/>
  <c r="L317" i="12"/>
  <c r="Y315" i="12"/>
  <c r="V315" i="12"/>
  <c r="W315" i="12" s="1"/>
  <c r="U315" i="12"/>
  <c r="S315" i="12"/>
  <c r="R315" i="12"/>
  <c r="P315" i="12"/>
  <c r="O315" i="12"/>
  <c r="Q315" i="12" s="1"/>
  <c r="N315" i="12"/>
  <c r="M315" i="12"/>
  <c r="L315" i="12"/>
  <c r="Y313" i="12"/>
  <c r="V313" i="12"/>
  <c r="W313" i="12" s="1"/>
  <c r="X313" i="12" s="1"/>
  <c r="Z313" i="12" s="1"/>
  <c r="U313" i="12"/>
  <c r="S313" i="12"/>
  <c r="R313" i="12"/>
  <c r="T313" i="12" s="1"/>
  <c r="P313" i="12"/>
  <c r="O313" i="12"/>
  <c r="N313" i="12"/>
  <c r="M313" i="12"/>
  <c r="L313" i="12"/>
  <c r="Y311" i="12"/>
  <c r="V311" i="12"/>
  <c r="W311" i="12" s="1"/>
  <c r="U311" i="12"/>
  <c r="T311" i="12"/>
  <c r="S311" i="12"/>
  <c r="R311" i="12"/>
  <c r="P311" i="12"/>
  <c r="Q311" i="12" s="1"/>
  <c r="O311" i="12"/>
  <c r="N311" i="12"/>
  <c r="M311" i="12"/>
  <c r="L311" i="12"/>
  <c r="Y309" i="12"/>
  <c r="V309" i="12"/>
  <c r="W309" i="12" s="1"/>
  <c r="U309" i="12"/>
  <c r="S309" i="12"/>
  <c r="R309" i="12"/>
  <c r="P309" i="12"/>
  <c r="O309" i="12"/>
  <c r="Q309" i="12" s="1"/>
  <c r="N309" i="12"/>
  <c r="M309" i="12"/>
  <c r="L309" i="12"/>
  <c r="Y307" i="12"/>
  <c r="W307" i="12"/>
  <c r="V307" i="12"/>
  <c r="U307" i="12"/>
  <c r="S307" i="12"/>
  <c r="R307" i="12"/>
  <c r="T307" i="12" s="1"/>
  <c r="Q307" i="12"/>
  <c r="P307" i="12"/>
  <c r="O307" i="12"/>
  <c r="N307" i="12"/>
  <c r="M307" i="12"/>
  <c r="L307" i="12"/>
  <c r="Y305" i="12"/>
  <c r="X305" i="12"/>
  <c r="Z305" i="12" s="1"/>
  <c r="V305" i="12"/>
  <c r="U305" i="12"/>
  <c r="S305" i="12"/>
  <c r="R305" i="12"/>
  <c r="T305" i="12" s="1"/>
  <c r="P305" i="12"/>
  <c r="Q305" i="12" s="1"/>
  <c r="O305" i="12"/>
  <c r="N305" i="12"/>
  <c r="M305" i="12"/>
  <c r="L305" i="12"/>
  <c r="M304" i="12"/>
  <c r="M324" i="12" s="1"/>
  <c r="Y303" i="12"/>
  <c r="W303" i="12"/>
  <c r="V303" i="12"/>
  <c r="U303" i="12"/>
  <c r="S303" i="12"/>
  <c r="T303" i="12" s="1"/>
  <c r="R303" i="12"/>
  <c r="P303" i="12"/>
  <c r="O303" i="12"/>
  <c r="N303" i="12"/>
  <c r="M303" i="12"/>
  <c r="L303" i="12"/>
  <c r="Y301" i="12"/>
  <c r="W301" i="12"/>
  <c r="V301" i="12"/>
  <c r="U301" i="12"/>
  <c r="S301" i="12"/>
  <c r="R301" i="12"/>
  <c r="T301" i="12" s="1"/>
  <c r="P301" i="12"/>
  <c r="Q301" i="12" s="1"/>
  <c r="O301" i="12"/>
  <c r="N301" i="12"/>
  <c r="M301" i="12"/>
  <c r="L301" i="12"/>
  <c r="Y299" i="12"/>
  <c r="V299" i="12"/>
  <c r="W299" i="12" s="1"/>
  <c r="X299" i="12" s="1"/>
  <c r="Z299" i="12" s="1"/>
  <c r="U299" i="12"/>
  <c r="S299" i="12"/>
  <c r="R299" i="12"/>
  <c r="T299" i="12" s="1"/>
  <c r="P299" i="12"/>
  <c r="Q299" i="12" s="1"/>
  <c r="O299" i="12"/>
  <c r="N299" i="12"/>
  <c r="M299" i="12"/>
  <c r="L299" i="12"/>
  <c r="Y297" i="12"/>
  <c r="V297" i="12"/>
  <c r="W297" i="12" s="1"/>
  <c r="U297" i="12"/>
  <c r="S297" i="12"/>
  <c r="T297" i="12" s="1"/>
  <c r="R297" i="12"/>
  <c r="P297" i="12"/>
  <c r="O297" i="12"/>
  <c r="N297" i="12"/>
  <c r="M297" i="12"/>
  <c r="L297" i="12"/>
  <c r="M296" i="12"/>
  <c r="M316" i="12" s="1"/>
  <c r="M336" i="12" s="1"/>
  <c r="Y295" i="12"/>
  <c r="V295" i="12"/>
  <c r="W295" i="12" s="1"/>
  <c r="U295" i="12"/>
  <c r="S295" i="12"/>
  <c r="R295" i="12"/>
  <c r="P295" i="12"/>
  <c r="O295" i="12"/>
  <c r="Q295" i="12" s="1"/>
  <c r="N295" i="12"/>
  <c r="M295" i="12"/>
  <c r="L295" i="12"/>
  <c r="Y293" i="12"/>
  <c r="V293" i="12"/>
  <c r="W293" i="12" s="1"/>
  <c r="X293" i="12" s="1"/>
  <c r="Z293" i="12" s="1"/>
  <c r="U293" i="12"/>
  <c r="S293" i="12"/>
  <c r="R293" i="12"/>
  <c r="T293" i="12" s="1"/>
  <c r="P293" i="12"/>
  <c r="O293" i="12"/>
  <c r="N293" i="12"/>
  <c r="M293" i="12"/>
  <c r="L293" i="12"/>
  <c r="M292" i="12"/>
  <c r="M312" i="12" s="1"/>
  <c r="M332" i="12" s="1"/>
  <c r="Y291" i="12"/>
  <c r="V291" i="12"/>
  <c r="W291" i="12" s="1"/>
  <c r="X291" i="12" s="1"/>
  <c r="Z291" i="12" s="1"/>
  <c r="U291" i="12"/>
  <c r="S291" i="12"/>
  <c r="R291" i="12"/>
  <c r="T291" i="12" s="1"/>
  <c r="P291" i="12"/>
  <c r="Q291" i="12" s="1"/>
  <c r="O291" i="12"/>
  <c r="N291" i="12"/>
  <c r="M291" i="12"/>
  <c r="L291" i="12"/>
  <c r="M290" i="12"/>
  <c r="M310" i="12" s="1"/>
  <c r="M330" i="12" s="1"/>
  <c r="Y289" i="12"/>
  <c r="V289" i="12"/>
  <c r="W289" i="12" s="1"/>
  <c r="X289" i="12" s="1"/>
  <c r="Z289" i="12" s="1"/>
  <c r="U289" i="12"/>
  <c r="S289" i="12"/>
  <c r="R289" i="12"/>
  <c r="T289" i="12" s="1"/>
  <c r="P289" i="12"/>
  <c r="Q289" i="12" s="1"/>
  <c r="O289" i="12"/>
  <c r="N289" i="12"/>
  <c r="M289" i="12"/>
  <c r="L289" i="12"/>
  <c r="M288" i="12"/>
  <c r="M308" i="12" s="1"/>
  <c r="M328" i="12" s="1"/>
  <c r="L288" i="12"/>
  <c r="Y287" i="12"/>
  <c r="V287" i="12"/>
  <c r="W287" i="12" s="1"/>
  <c r="X287" i="12" s="1"/>
  <c r="Z287" i="12" s="1"/>
  <c r="U287" i="12"/>
  <c r="T287" i="12"/>
  <c r="S287" i="12"/>
  <c r="R287" i="12"/>
  <c r="P287" i="12"/>
  <c r="O287" i="12"/>
  <c r="N287" i="12"/>
  <c r="M287" i="12"/>
  <c r="L287" i="12"/>
  <c r="M286" i="12"/>
  <c r="M306" i="12" s="1"/>
  <c r="M326" i="12" s="1"/>
  <c r="L286" i="12"/>
  <c r="Y285" i="12"/>
  <c r="V285" i="12"/>
  <c r="W285" i="12" s="1"/>
  <c r="U285" i="12"/>
  <c r="T285" i="12"/>
  <c r="S285" i="12"/>
  <c r="R285" i="12"/>
  <c r="P285" i="12"/>
  <c r="Q285" i="12" s="1"/>
  <c r="O285" i="12"/>
  <c r="N285" i="12"/>
  <c r="M285" i="12"/>
  <c r="L285" i="12"/>
  <c r="M284" i="12"/>
  <c r="L284" i="12"/>
  <c r="Y283" i="12"/>
  <c r="V283" i="12"/>
  <c r="W283" i="12" s="1"/>
  <c r="U283" i="12"/>
  <c r="S283" i="12"/>
  <c r="R283" i="12"/>
  <c r="Q283" i="12"/>
  <c r="P283" i="12"/>
  <c r="O283" i="12"/>
  <c r="N283" i="12"/>
  <c r="M283" i="12"/>
  <c r="L283" i="12"/>
  <c r="M282" i="12"/>
  <c r="M302" i="12" s="1"/>
  <c r="M322" i="12" s="1"/>
  <c r="L282" i="12"/>
  <c r="Y281" i="12"/>
  <c r="V281" i="12"/>
  <c r="W281" i="12" s="1"/>
  <c r="X281" i="12" s="1"/>
  <c r="Z281" i="12" s="1"/>
  <c r="U281" i="12"/>
  <c r="S281" i="12"/>
  <c r="R281" i="12"/>
  <c r="T281" i="12" s="1"/>
  <c r="P281" i="12"/>
  <c r="O281" i="12"/>
  <c r="N281" i="12"/>
  <c r="M281" i="12"/>
  <c r="L281" i="12"/>
  <c r="M280" i="12"/>
  <c r="M300" i="12" s="1"/>
  <c r="M320" i="12" s="1"/>
  <c r="L280" i="12"/>
  <c r="Y279" i="12"/>
  <c r="V279" i="12"/>
  <c r="W279" i="12" s="1"/>
  <c r="X279" i="12" s="1"/>
  <c r="Z279" i="12" s="1"/>
  <c r="U279" i="12"/>
  <c r="S279" i="12"/>
  <c r="R279" i="12"/>
  <c r="T279" i="12" s="1"/>
  <c r="P279" i="12"/>
  <c r="O279" i="12"/>
  <c r="N279" i="12"/>
  <c r="M279" i="12"/>
  <c r="L279" i="12"/>
  <c r="M278" i="12"/>
  <c r="M298" i="12" s="1"/>
  <c r="M318" i="12" s="1"/>
  <c r="M338" i="12" s="1"/>
  <c r="L278" i="12"/>
  <c r="Y277" i="12"/>
  <c r="V277" i="12"/>
  <c r="W277" i="12" s="1"/>
  <c r="X277" i="12" s="1"/>
  <c r="Z277" i="12" s="1"/>
  <c r="U277" i="12"/>
  <c r="S277" i="12"/>
  <c r="R277" i="12"/>
  <c r="T277" i="12" s="1"/>
  <c r="P277" i="12"/>
  <c r="O277" i="12"/>
  <c r="N277" i="12"/>
  <c r="M277" i="12"/>
  <c r="L277" i="12"/>
  <c r="L296" i="12" s="1"/>
  <c r="M276" i="12"/>
  <c r="L276" i="12"/>
  <c r="Y275" i="12"/>
  <c r="W275" i="12"/>
  <c r="V275" i="12"/>
  <c r="U275" i="12"/>
  <c r="S275" i="12"/>
  <c r="T275" i="12" s="1"/>
  <c r="R275" i="12"/>
  <c r="P275" i="12"/>
  <c r="O275" i="12"/>
  <c r="N275" i="12"/>
  <c r="M275" i="12"/>
  <c r="L275" i="12"/>
  <c r="M274" i="12"/>
  <c r="M294" i="12" s="1"/>
  <c r="L274" i="12"/>
  <c r="Y273" i="12"/>
  <c r="V273" i="12"/>
  <c r="W273" i="12" s="1"/>
  <c r="X273" i="12" s="1"/>
  <c r="Z273" i="12" s="1"/>
  <c r="U273" i="12"/>
  <c r="S273" i="12"/>
  <c r="R273" i="12"/>
  <c r="P273" i="12"/>
  <c r="O273" i="12"/>
  <c r="N273" i="12"/>
  <c r="M273" i="12"/>
  <c r="L273" i="12"/>
  <c r="F239" i="12"/>
  <c r="C344" i="12" s="1"/>
  <c r="J235" i="12"/>
  <c r="F229" i="12"/>
  <c r="C229" i="12"/>
  <c r="Y222" i="12"/>
  <c r="V222" i="12"/>
  <c r="X222" i="12" s="1"/>
  <c r="Z222" i="12" s="1"/>
  <c r="U222" i="12"/>
  <c r="S222" i="12"/>
  <c r="R222" i="12"/>
  <c r="T222" i="12" s="1"/>
  <c r="P222" i="12"/>
  <c r="Q222" i="12" s="1"/>
  <c r="O222" i="12"/>
  <c r="N222" i="12"/>
  <c r="M222" i="12"/>
  <c r="L222" i="12"/>
  <c r="Y220" i="12"/>
  <c r="V220" i="12"/>
  <c r="U220" i="12"/>
  <c r="X220" i="12" s="1"/>
  <c r="Z220" i="12" s="1"/>
  <c r="S220" i="12"/>
  <c r="T220" i="12" s="1"/>
  <c r="R220" i="12"/>
  <c r="P220" i="12"/>
  <c r="O220" i="12"/>
  <c r="Q220" i="12" s="1"/>
  <c r="N220" i="12"/>
  <c r="M220" i="12"/>
  <c r="L220" i="12"/>
  <c r="Y218" i="12"/>
  <c r="V218" i="12"/>
  <c r="W218" i="12" s="1"/>
  <c r="U218" i="12"/>
  <c r="S218" i="12"/>
  <c r="R218" i="12"/>
  <c r="P218" i="12"/>
  <c r="O218" i="12"/>
  <c r="Q218" i="12" s="1"/>
  <c r="N218" i="12"/>
  <c r="M218" i="12"/>
  <c r="L218" i="12"/>
  <c r="Y216" i="12"/>
  <c r="W216" i="12"/>
  <c r="V216" i="12"/>
  <c r="U216" i="12"/>
  <c r="S216" i="12"/>
  <c r="R216" i="12"/>
  <c r="T216" i="12" s="1"/>
  <c r="P216" i="12"/>
  <c r="O216" i="12"/>
  <c r="Q216" i="12" s="1"/>
  <c r="N216" i="12"/>
  <c r="M216" i="12"/>
  <c r="L216" i="12"/>
  <c r="Y214" i="12"/>
  <c r="V214" i="12"/>
  <c r="W214" i="12" s="1"/>
  <c r="X214" i="12" s="1"/>
  <c r="Z214" i="12" s="1"/>
  <c r="U214" i="12"/>
  <c r="S214" i="12"/>
  <c r="R214" i="12"/>
  <c r="T214" i="12" s="1"/>
  <c r="P214" i="12"/>
  <c r="O214" i="12"/>
  <c r="N214" i="12"/>
  <c r="M214" i="12"/>
  <c r="L214" i="12"/>
  <c r="Y212" i="12"/>
  <c r="V212" i="12"/>
  <c r="W212" i="12" s="1"/>
  <c r="U212" i="12"/>
  <c r="S212" i="12"/>
  <c r="R212" i="12"/>
  <c r="P212" i="12"/>
  <c r="O212" i="12"/>
  <c r="N212" i="12"/>
  <c r="M212" i="12"/>
  <c r="L212" i="12"/>
  <c r="Y210" i="12"/>
  <c r="V210" i="12"/>
  <c r="W210" i="12" s="1"/>
  <c r="U210" i="12"/>
  <c r="S210" i="12"/>
  <c r="R210" i="12"/>
  <c r="P210" i="12"/>
  <c r="Q210" i="12" s="1"/>
  <c r="O210" i="12"/>
  <c r="N210" i="12"/>
  <c r="M210" i="12"/>
  <c r="L210" i="12"/>
  <c r="Y208" i="12"/>
  <c r="V208" i="12"/>
  <c r="W208" i="12" s="1"/>
  <c r="U208" i="12"/>
  <c r="S208" i="12"/>
  <c r="R208" i="12"/>
  <c r="P208" i="12"/>
  <c r="O208" i="12"/>
  <c r="Q208" i="12" s="1"/>
  <c r="N208" i="12"/>
  <c r="M208" i="12"/>
  <c r="L208" i="12"/>
  <c r="Y206" i="12"/>
  <c r="V206" i="12"/>
  <c r="W206" i="12" s="1"/>
  <c r="X206" i="12" s="1"/>
  <c r="Z206" i="12" s="1"/>
  <c r="U206" i="12"/>
  <c r="S206" i="12"/>
  <c r="R206" i="12"/>
  <c r="T206" i="12" s="1"/>
  <c r="P206" i="12"/>
  <c r="O206" i="12"/>
  <c r="N206" i="12"/>
  <c r="M206" i="12"/>
  <c r="L206" i="12"/>
  <c r="Y204" i="12"/>
  <c r="V204" i="12"/>
  <c r="W204" i="12" s="1"/>
  <c r="U204" i="12"/>
  <c r="S204" i="12"/>
  <c r="R204" i="12"/>
  <c r="T204" i="12" s="1"/>
  <c r="Q204" i="12"/>
  <c r="P204" i="12"/>
  <c r="O204" i="12"/>
  <c r="N204" i="12"/>
  <c r="M204" i="12"/>
  <c r="L204" i="12"/>
  <c r="Y202" i="12"/>
  <c r="V202" i="12"/>
  <c r="W202" i="12" s="1"/>
  <c r="U202" i="12"/>
  <c r="S202" i="12"/>
  <c r="R202" i="12"/>
  <c r="T202" i="12" s="1"/>
  <c r="P202" i="12"/>
  <c r="O202" i="12"/>
  <c r="N202" i="12"/>
  <c r="M202" i="12"/>
  <c r="L202" i="12"/>
  <c r="Y200" i="12"/>
  <c r="V200" i="12"/>
  <c r="W200" i="12" s="1"/>
  <c r="U200" i="12"/>
  <c r="S200" i="12"/>
  <c r="R200" i="12"/>
  <c r="P200" i="12"/>
  <c r="O200" i="12"/>
  <c r="Q200" i="12" s="1"/>
  <c r="N200" i="12"/>
  <c r="M200" i="12"/>
  <c r="L200" i="12"/>
  <c r="Y198" i="12"/>
  <c r="V198" i="12"/>
  <c r="W198" i="12" s="1"/>
  <c r="U198" i="12"/>
  <c r="T198" i="12"/>
  <c r="S198" i="12"/>
  <c r="R198" i="12"/>
  <c r="P198" i="12"/>
  <c r="O198" i="12"/>
  <c r="Q198" i="12" s="1"/>
  <c r="N198" i="12"/>
  <c r="M198" i="12"/>
  <c r="L198" i="12"/>
  <c r="Y196" i="12"/>
  <c r="W196" i="12"/>
  <c r="V196" i="12"/>
  <c r="U196" i="12"/>
  <c r="S196" i="12"/>
  <c r="R196" i="12"/>
  <c r="P196" i="12"/>
  <c r="O196" i="12"/>
  <c r="Q196" i="12" s="1"/>
  <c r="N196" i="12"/>
  <c r="M196" i="12"/>
  <c r="L196" i="12"/>
  <c r="Y194" i="12"/>
  <c r="W194" i="12"/>
  <c r="V194" i="12"/>
  <c r="U194" i="12"/>
  <c r="S194" i="12"/>
  <c r="R194" i="12"/>
  <c r="T194" i="12" s="1"/>
  <c r="Q194" i="12"/>
  <c r="P194" i="12"/>
  <c r="O194" i="12"/>
  <c r="N194" i="12"/>
  <c r="M194" i="12"/>
  <c r="L194" i="12"/>
  <c r="Y192" i="12"/>
  <c r="W192" i="12"/>
  <c r="V192" i="12"/>
  <c r="U192" i="12"/>
  <c r="S192" i="12"/>
  <c r="R192" i="12"/>
  <c r="T192" i="12" s="1"/>
  <c r="P192" i="12"/>
  <c r="O192" i="12"/>
  <c r="N192" i="12"/>
  <c r="M192" i="12"/>
  <c r="L192" i="12"/>
  <c r="Y190" i="12"/>
  <c r="V190" i="12"/>
  <c r="U190" i="12"/>
  <c r="W190" i="12" s="1"/>
  <c r="S190" i="12"/>
  <c r="R190" i="12"/>
  <c r="P190" i="12"/>
  <c r="O190" i="12"/>
  <c r="Q190" i="12" s="1"/>
  <c r="N190" i="12"/>
  <c r="M190" i="12"/>
  <c r="L190" i="12"/>
  <c r="Y188" i="12"/>
  <c r="V188" i="12"/>
  <c r="U188" i="12"/>
  <c r="S188" i="12"/>
  <c r="R188" i="12"/>
  <c r="T188" i="12" s="1"/>
  <c r="P188" i="12"/>
  <c r="O188" i="12"/>
  <c r="Q188" i="12" s="1"/>
  <c r="N188" i="12"/>
  <c r="M188" i="12"/>
  <c r="L188" i="12"/>
  <c r="Y186" i="12"/>
  <c r="W186" i="12"/>
  <c r="V186" i="12"/>
  <c r="U186" i="12"/>
  <c r="S186" i="12"/>
  <c r="R186" i="12"/>
  <c r="T186" i="12" s="1"/>
  <c r="P186" i="12"/>
  <c r="O186" i="12"/>
  <c r="Q186" i="12" s="1"/>
  <c r="N186" i="12"/>
  <c r="M186" i="12"/>
  <c r="L186" i="12"/>
  <c r="M185" i="12"/>
  <c r="M205" i="12" s="1"/>
  <c r="Y184" i="12"/>
  <c r="V184" i="12"/>
  <c r="W184" i="12" s="1"/>
  <c r="X184" i="12" s="1"/>
  <c r="Z184" i="12" s="1"/>
  <c r="U184" i="12"/>
  <c r="S184" i="12"/>
  <c r="R184" i="12"/>
  <c r="P184" i="12"/>
  <c r="O184" i="12"/>
  <c r="N184" i="12"/>
  <c r="M184" i="12"/>
  <c r="L184" i="12"/>
  <c r="Y182" i="12"/>
  <c r="W182" i="12"/>
  <c r="V182" i="12"/>
  <c r="U182" i="12"/>
  <c r="X182" i="12" s="1"/>
  <c r="Z182" i="12" s="1"/>
  <c r="S182" i="12"/>
  <c r="R182" i="12"/>
  <c r="T182" i="12" s="1"/>
  <c r="P182" i="12"/>
  <c r="O182" i="12"/>
  <c r="Q182" i="12" s="1"/>
  <c r="N182" i="12"/>
  <c r="M182" i="12"/>
  <c r="L182" i="12"/>
  <c r="Y180" i="12"/>
  <c r="V180" i="12"/>
  <c r="W180" i="12" s="1"/>
  <c r="X180" i="12" s="1"/>
  <c r="Z180" i="12" s="1"/>
  <c r="U180" i="12"/>
  <c r="T180" i="12"/>
  <c r="S180" i="12"/>
  <c r="R180" i="12"/>
  <c r="P180" i="12"/>
  <c r="O180" i="12"/>
  <c r="Q180" i="12" s="1"/>
  <c r="N180" i="12"/>
  <c r="M180" i="12"/>
  <c r="L180" i="12"/>
  <c r="Y178" i="12"/>
  <c r="V178" i="12"/>
  <c r="W178" i="12" s="1"/>
  <c r="U178" i="12"/>
  <c r="S178" i="12"/>
  <c r="R178" i="12"/>
  <c r="T178" i="12" s="1"/>
  <c r="P178" i="12"/>
  <c r="O178" i="12"/>
  <c r="N178" i="12"/>
  <c r="M178" i="12"/>
  <c r="L178" i="12"/>
  <c r="M177" i="12"/>
  <c r="M197" i="12" s="1"/>
  <c r="M217" i="12" s="1"/>
  <c r="Y176" i="12"/>
  <c r="W176" i="12"/>
  <c r="V176" i="12"/>
  <c r="U176" i="12"/>
  <c r="S176" i="12"/>
  <c r="R176" i="12"/>
  <c r="T176" i="12" s="1"/>
  <c r="P176" i="12"/>
  <c r="Q176" i="12" s="1"/>
  <c r="O176" i="12"/>
  <c r="N176" i="12"/>
  <c r="M176" i="12"/>
  <c r="L176" i="12"/>
  <c r="M175" i="12"/>
  <c r="M195" i="12" s="1"/>
  <c r="M215" i="12" s="1"/>
  <c r="Y174" i="12"/>
  <c r="V174" i="12"/>
  <c r="W174" i="12" s="1"/>
  <c r="U174" i="12"/>
  <c r="S174" i="12"/>
  <c r="R174" i="12"/>
  <c r="P174" i="12"/>
  <c r="O174" i="12"/>
  <c r="Q174" i="12" s="1"/>
  <c r="N174" i="12"/>
  <c r="M174" i="12"/>
  <c r="L174" i="12"/>
  <c r="M173" i="12"/>
  <c r="M193" i="12" s="1"/>
  <c r="M213" i="12" s="1"/>
  <c r="L173" i="12"/>
  <c r="Y172" i="12"/>
  <c r="V172" i="12"/>
  <c r="W172" i="12" s="1"/>
  <c r="U172" i="12"/>
  <c r="S172" i="12"/>
  <c r="R172" i="12"/>
  <c r="T172" i="12" s="1"/>
  <c r="P172" i="12"/>
  <c r="O172" i="12"/>
  <c r="N172" i="12"/>
  <c r="M172" i="12"/>
  <c r="L172" i="12"/>
  <c r="M171" i="12"/>
  <c r="M191" i="12" s="1"/>
  <c r="M211" i="12" s="1"/>
  <c r="L171" i="12"/>
  <c r="Y170" i="12"/>
  <c r="V170" i="12"/>
  <c r="W170" i="12" s="1"/>
  <c r="U170" i="12"/>
  <c r="S170" i="12"/>
  <c r="R170" i="12"/>
  <c r="T170" i="12" s="1"/>
  <c r="P170" i="12"/>
  <c r="O170" i="12"/>
  <c r="N170" i="12"/>
  <c r="M170" i="12"/>
  <c r="L170" i="12"/>
  <c r="M169" i="12"/>
  <c r="M189" i="12" s="1"/>
  <c r="M209" i="12" s="1"/>
  <c r="L169" i="12"/>
  <c r="Y168" i="12"/>
  <c r="V168" i="12"/>
  <c r="W168" i="12" s="1"/>
  <c r="U168" i="12"/>
  <c r="S168" i="12"/>
  <c r="R168" i="12"/>
  <c r="T168" i="12" s="1"/>
  <c r="P168" i="12"/>
  <c r="O168" i="12"/>
  <c r="N168" i="12"/>
  <c r="M168" i="12"/>
  <c r="L168" i="12"/>
  <c r="M167" i="12"/>
  <c r="M187" i="12" s="1"/>
  <c r="M207" i="12" s="1"/>
  <c r="L167" i="12"/>
  <c r="Y166" i="12"/>
  <c r="V166" i="12"/>
  <c r="W166" i="12" s="1"/>
  <c r="U166" i="12"/>
  <c r="S166" i="12"/>
  <c r="R166" i="12"/>
  <c r="P166" i="12"/>
  <c r="O166" i="12"/>
  <c r="N166" i="12"/>
  <c r="M166" i="12"/>
  <c r="L166" i="12"/>
  <c r="M165" i="12"/>
  <c r="L165" i="12"/>
  <c r="Y164" i="12"/>
  <c r="V164" i="12"/>
  <c r="W164" i="12" s="1"/>
  <c r="X164" i="12" s="1"/>
  <c r="Z164" i="12" s="1"/>
  <c r="U164" i="12"/>
  <c r="S164" i="12"/>
  <c r="R164" i="12"/>
  <c r="T164" i="12" s="1"/>
  <c r="P164" i="12"/>
  <c r="O164" i="12"/>
  <c r="Q164" i="12" s="1"/>
  <c r="N164" i="12"/>
  <c r="M164" i="12"/>
  <c r="L164" i="12"/>
  <c r="M163" i="12"/>
  <c r="M183" i="12" s="1"/>
  <c r="M203" i="12" s="1"/>
  <c r="M223" i="12" s="1"/>
  <c r="L163" i="12"/>
  <c r="Y162" i="12"/>
  <c r="V162" i="12"/>
  <c r="W162" i="12" s="1"/>
  <c r="U162" i="12"/>
  <c r="S162" i="12"/>
  <c r="T162" i="12" s="1"/>
  <c r="R162" i="12"/>
  <c r="P162" i="12"/>
  <c r="O162" i="12"/>
  <c r="N162" i="12"/>
  <c r="M162" i="12"/>
  <c r="L162" i="12"/>
  <c r="M161" i="12"/>
  <c r="M181" i="12" s="1"/>
  <c r="M201" i="12" s="1"/>
  <c r="M221" i="12" s="1"/>
  <c r="L161" i="12"/>
  <c r="Y160" i="12"/>
  <c r="V160" i="12"/>
  <c r="W160" i="12" s="1"/>
  <c r="X160" i="12" s="1"/>
  <c r="Z160" i="12" s="1"/>
  <c r="U160" i="12"/>
  <c r="T160" i="12"/>
  <c r="S160" i="12"/>
  <c r="R160" i="12"/>
  <c r="P160" i="12"/>
  <c r="O160" i="12"/>
  <c r="Q160" i="12" s="1"/>
  <c r="N160" i="12"/>
  <c r="M160" i="12"/>
  <c r="L160" i="12"/>
  <c r="M159" i="12"/>
  <c r="M179" i="12" s="1"/>
  <c r="M199" i="12" s="1"/>
  <c r="M219" i="12" s="1"/>
  <c r="L159" i="12"/>
  <c r="Y158" i="12"/>
  <c r="V158" i="12"/>
  <c r="W158" i="12" s="1"/>
  <c r="U158" i="12"/>
  <c r="S158" i="12"/>
  <c r="R158" i="12"/>
  <c r="T158" i="12" s="1"/>
  <c r="Q158" i="12"/>
  <c r="P158" i="12"/>
  <c r="O158" i="12"/>
  <c r="N158" i="12"/>
  <c r="M158" i="12"/>
  <c r="L158" i="12"/>
  <c r="F124" i="12"/>
  <c r="J120" i="12"/>
  <c r="F113" i="12"/>
  <c r="C113" i="12"/>
  <c r="Y106" i="12"/>
  <c r="X106" i="12"/>
  <c r="Z106" i="12" s="1"/>
  <c r="V106" i="12"/>
  <c r="U106" i="12"/>
  <c r="S106" i="12"/>
  <c r="T106" i="12" s="1"/>
  <c r="R106" i="12"/>
  <c r="P106" i="12"/>
  <c r="O106" i="12"/>
  <c r="N106" i="12"/>
  <c r="M106" i="12"/>
  <c r="L106" i="12"/>
  <c r="Y104" i="12"/>
  <c r="V104" i="12"/>
  <c r="W104" i="12" s="1"/>
  <c r="U104" i="12"/>
  <c r="S104" i="12"/>
  <c r="R104" i="12"/>
  <c r="T104" i="12" s="1"/>
  <c r="P104" i="12"/>
  <c r="O104" i="12"/>
  <c r="N104" i="12"/>
  <c r="M104" i="12"/>
  <c r="L104" i="12"/>
  <c r="Y102" i="12"/>
  <c r="V102" i="12"/>
  <c r="W102" i="12" s="1"/>
  <c r="U102" i="12"/>
  <c r="X102" i="12" s="1"/>
  <c r="Z102" i="12" s="1"/>
  <c r="S102" i="12"/>
  <c r="R102" i="12"/>
  <c r="P102" i="12"/>
  <c r="O102" i="12"/>
  <c r="Q102" i="12" s="1"/>
  <c r="N102" i="12"/>
  <c r="M102" i="12"/>
  <c r="L102" i="12"/>
  <c r="Y100" i="12"/>
  <c r="V100" i="12"/>
  <c r="W100" i="12" s="1"/>
  <c r="U100" i="12"/>
  <c r="X100" i="12" s="1"/>
  <c r="Z100" i="12" s="1"/>
  <c r="S100" i="12"/>
  <c r="R100" i="12"/>
  <c r="T100" i="12" s="1"/>
  <c r="P100" i="12"/>
  <c r="Q100" i="12" s="1"/>
  <c r="O100" i="12"/>
  <c r="N100" i="12"/>
  <c r="M100" i="12"/>
  <c r="L100" i="12"/>
  <c r="Y98" i="12"/>
  <c r="V98" i="12"/>
  <c r="W98" i="12" s="1"/>
  <c r="U98" i="12"/>
  <c r="X98" i="12" s="1"/>
  <c r="Z98" i="12" s="1"/>
  <c r="S98" i="12"/>
  <c r="R98" i="12"/>
  <c r="P98" i="12"/>
  <c r="O98" i="12"/>
  <c r="Q98" i="12" s="1"/>
  <c r="N98" i="12"/>
  <c r="M98" i="12"/>
  <c r="L98" i="12"/>
  <c r="Y96" i="12"/>
  <c r="V96" i="12"/>
  <c r="W96" i="12" s="1"/>
  <c r="X96" i="12" s="1"/>
  <c r="Z96" i="12" s="1"/>
  <c r="U96" i="12"/>
  <c r="T96" i="12"/>
  <c r="S96" i="12"/>
  <c r="R96" i="12"/>
  <c r="P96" i="12"/>
  <c r="O96" i="12"/>
  <c r="N96" i="12"/>
  <c r="M96" i="12"/>
  <c r="L96" i="12"/>
  <c r="Y94" i="12"/>
  <c r="V94" i="12"/>
  <c r="W94" i="12" s="1"/>
  <c r="X94" i="12" s="1"/>
  <c r="Z94" i="12" s="1"/>
  <c r="U94" i="12"/>
  <c r="S94" i="12"/>
  <c r="T94" i="12" s="1"/>
  <c r="R94" i="12"/>
  <c r="P94" i="12"/>
  <c r="O94" i="12"/>
  <c r="Q94" i="12" s="1"/>
  <c r="N94" i="12"/>
  <c r="M94" i="12"/>
  <c r="L94" i="12"/>
  <c r="Y92" i="12"/>
  <c r="V92" i="12"/>
  <c r="W92" i="12" s="1"/>
  <c r="U92" i="12"/>
  <c r="S92" i="12"/>
  <c r="R92" i="12"/>
  <c r="T92" i="12" s="1"/>
  <c r="P92" i="12"/>
  <c r="O92" i="12"/>
  <c r="N92" i="12"/>
  <c r="M92" i="12"/>
  <c r="L92" i="12"/>
  <c r="Y90" i="12"/>
  <c r="V90" i="12"/>
  <c r="W90" i="12" s="1"/>
  <c r="U90" i="12"/>
  <c r="X90" i="12" s="1"/>
  <c r="Z90" i="12" s="1"/>
  <c r="S90" i="12"/>
  <c r="R90" i="12"/>
  <c r="T90" i="12" s="1"/>
  <c r="P90" i="12"/>
  <c r="O90" i="12"/>
  <c r="N90" i="12"/>
  <c r="M90" i="12"/>
  <c r="L90" i="12"/>
  <c r="Y88" i="12"/>
  <c r="V88" i="12"/>
  <c r="W88" i="12" s="1"/>
  <c r="U88" i="12"/>
  <c r="X88" i="12" s="1"/>
  <c r="Z88" i="12" s="1"/>
  <c r="S88" i="12"/>
  <c r="R88" i="12"/>
  <c r="T88" i="12" s="1"/>
  <c r="P88" i="12"/>
  <c r="O88" i="12"/>
  <c r="Q88" i="12" s="1"/>
  <c r="N88" i="12"/>
  <c r="M88" i="12"/>
  <c r="L88" i="12"/>
  <c r="Y86" i="12"/>
  <c r="V86" i="12"/>
  <c r="W86" i="12" s="1"/>
  <c r="U86" i="12"/>
  <c r="X86" i="12" s="1"/>
  <c r="Z86" i="12" s="1"/>
  <c r="S86" i="12"/>
  <c r="R86" i="12"/>
  <c r="T86" i="12" s="1"/>
  <c r="P86" i="12"/>
  <c r="O86" i="12"/>
  <c r="Q86" i="12" s="1"/>
  <c r="N86" i="12"/>
  <c r="M86" i="12"/>
  <c r="L86" i="12"/>
  <c r="Y84" i="12"/>
  <c r="V84" i="12"/>
  <c r="W84" i="12" s="1"/>
  <c r="X84" i="12" s="1"/>
  <c r="Z84" i="12" s="1"/>
  <c r="U84" i="12"/>
  <c r="T84" i="12"/>
  <c r="S84" i="12"/>
  <c r="R84" i="12"/>
  <c r="P84" i="12"/>
  <c r="O84" i="12"/>
  <c r="N84" i="12"/>
  <c r="M84" i="12"/>
  <c r="L84" i="12"/>
  <c r="Y82" i="12"/>
  <c r="V82" i="12"/>
  <c r="W82" i="12" s="1"/>
  <c r="U82" i="12"/>
  <c r="X82" i="12" s="1"/>
  <c r="Z82" i="12" s="1"/>
  <c r="S82" i="12"/>
  <c r="R82" i="12"/>
  <c r="T82" i="12" s="1"/>
  <c r="P82" i="12"/>
  <c r="O82" i="12"/>
  <c r="Q82" i="12" s="1"/>
  <c r="N82" i="12"/>
  <c r="M82" i="12"/>
  <c r="L82" i="12"/>
  <c r="Y80" i="12"/>
  <c r="V80" i="12"/>
  <c r="W80" i="12" s="1"/>
  <c r="U80" i="12"/>
  <c r="X80" i="12" s="1"/>
  <c r="Z80" i="12" s="1"/>
  <c r="S80" i="12"/>
  <c r="R80" i="12"/>
  <c r="T80" i="12" s="1"/>
  <c r="P80" i="12"/>
  <c r="Q80" i="12" s="1"/>
  <c r="O80" i="12"/>
  <c r="N80" i="12"/>
  <c r="M80" i="12"/>
  <c r="L80" i="12"/>
  <c r="Y78" i="12"/>
  <c r="V78" i="12"/>
  <c r="W78" i="12" s="1"/>
  <c r="X78" i="12" s="1"/>
  <c r="Z78" i="12" s="1"/>
  <c r="U78" i="12"/>
  <c r="S78" i="12"/>
  <c r="R78" i="12"/>
  <c r="T78" i="12" s="1"/>
  <c r="P78" i="12"/>
  <c r="O78" i="12"/>
  <c r="N78" i="12"/>
  <c r="M78" i="12"/>
  <c r="L78" i="12"/>
  <c r="Y76" i="12"/>
  <c r="V76" i="12"/>
  <c r="W76" i="12" s="1"/>
  <c r="X76" i="12" s="1"/>
  <c r="Z76" i="12" s="1"/>
  <c r="U76" i="12"/>
  <c r="S76" i="12"/>
  <c r="R76" i="12"/>
  <c r="P76" i="12"/>
  <c r="O76" i="12"/>
  <c r="N76" i="12"/>
  <c r="M76" i="12"/>
  <c r="L76" i="12"/>
  <c r="Y74" i="12"/>
  <c r="V74" i="12"/>
  <c r="U74" i="12"/>
  <c r="X74" i="12" s="1"/>
  <c r="Z74" i="12" s="1"/>
  <c r="S74" i="12"/>
  <c r="R74" i="12"/>
  <c r="P74" i="12"/>
  <c r="O74" i="12"/>
  <c r="Q74" i="12" s="1"/>
  <c r="N74" i="12"/>
  <c r="M74" i="12"/>
  <c r="L74" i="12"/>
  <c r="M73" i="12"/>
  <c r="M93" i="12" s="1"/>
  <c r="Y72" i="12"/>
  <c r="V72" i="12"/>
  <c r="U72" i="12"/>
  <c r="W72" i="12" s="1"/>
  <c r="S72" i="12"/>
  <c r="R72" i="12"/>
  <c r="T72" i="12" s="1"/>
  <c r="P72" i="12"/>
  <c r="Q72" i="12" s="1"/>
  <c r="O72" i="12"/>
  <c r="N72" i="12"/>
  <c r="M72" i="12"/>
  <c r="L72" i="12"/>
  <c r="Y70" i="12"/>
  <c r="V70" i="12"/>
  <c r="W70" i="12" s="1"/>
  <c r="X70" i="12" s="1"/>
  <c r="Z70" i="12" s="1"/>
  <c r="U70" i="12"/>
  <c r="S70" i="12"/>
  <c r="R70" i="12"/>
  <c r="P70" i="12"/>
  <c r="O70" i="12"/>
  <c r="Q70" i="12" s="1"/>
  <c r="N70" i="12"/>
  <c r="M70" i="12"/>
  <c r="L70" i="12"/>
  <c r="Y68" i="12"/>
  <c r="V68" i="12"/>
  <c r="W68" i="12" s="1"/>
  <c r="U68" i="12"/>
  <c r="X68" i="12" s="1"/>
  <c r="Z68" i="12" s="1"/>
  <c r="S68" i="12"/>
  <c r="R68" i="12"/>
  <c r="T68" i="12" s="1"/>
  <c r="P68" i="12"/>
  <c r="O68" i="12"/>
  <c r="Q68" i="12" s="1"/>
  <c r="N68" i="12"/>
  <c r="M68" i="12"/>
  <c r="L68" i="12"/>
  <c r="Y66" i="12"/>
  <c r="V66" i="12"/>
  <c r="W66" i="12" s="1"/>
  <c r="U66" i="12"/>
  <c r="S66" i="12"/>
  <c r="R66" i="12"/>
  <c r="T66" i="12" s="1"/>
  <c r="P66" i="12"/>
  <c r="Q66" i="12" s="1"/>
  <c r="O66" i="12"/>
  <c r="N66" i="12"/>
  <c r="M66" i="12"/>
  <c r="L66" i="12"/>
  <c r="M65" i="12"/>
  <c r="M85" i="12" s="1"/>
  <c r="M105" i="12" s="1"/>
  <c r="Y64" i="12"/>
  <c r="V64" i="12"/>
  <c r="W64" i="12" s="1"/>
  <c r="X64" i="12" s="1"/>
  <c r="Z64" i="12" s="1"/>
  <c r="U64" i="12"/>
  <c r="S64" i="12"/>
  <c r="R64" i="12"/>
  <c r="P64" i="12"/>
  <c r="O64" i="12"/>
  <c r="N64" i="12"/>
  <c r="M64" i="12"/>
  <c r="L64" i="12"/>
  <c r="Y62" i="12"/>
  <c r="V62" i="12"/>
  <c r="W62" i="12" s="1"/>
  <c r="U62" i="12"/>
  <c r="X62" i="12" s="1"/>
  <c r="Z62" i="12" s="1"/>
  <c r="S62" i="12"/>
  <c r="R62" i="12"/>
  <c r="P62" i="12"/>
  <c r="O62" i="12"/>
  <c r="Q62" i="12" s="1"/>
  <c r="N62" i="12"/>
  <c r="M62" i="12"/>
  <c r="L62" i="12"/>
  <c r="M61" i="12"/>
  <c r="M81" i="12" s="1"/>
  <c r="M101" i="12" s="1"/>
  <c r="Y60" i="12"/>
  <c r="V60" i="12"/>
  <c r="W60" i="12" s="1"/>
  <c r="U60" i="12"/>
  <c r="X60" i="12" s="1"/>
  <c r="Z60" i="12" s="1"/>
  <c r="S60" i="12"/>
  <c r="R60" i="12"/>
  <c r="T60" i="12" s="1"/>
  <c r="P60" i="12"/>
  <c r="O60" i="12"/>
  <c r="Q60" i="12" s="1"/>
  <c r="N60" i="12"/>
  <c r="M60" i="12"/>
  <c r="L60" i="12"/>
  <c r="M59" i="12"/>
  <c r="M79" i="12" s="1"/>
  <c r="M99" i="12" s="1"/>
  <c r="Y58" i="12"/>
  <c r="V58" i="12"/>
  <c r="W58" i="12" s="1"/>
  <c r="U58" i="12"/>
  <c r="S58" i="12"/>
  <c r="R58" i="12"/>
  <c r="T58" i="12" s="1"/>
  <c r="Q58" i="12"/>
  <c r="P58" i="12"/>
  <c r="O58" i="12"/>
  <c r="N58" i="12"/>
  <c r="M58" i="12"/>
  <c r="L58" i="12"/>
  <c r="M57" i="12"/>
  <c r="M77" i="12" s="1"/>
  <c r="M97" i="12" s="1"/>
  <c r="L57" i="12"/>
  <c r="Y56" i="12"/>
  <c r="V56" i="12"/>
  <c r="W56" i="12" s="1"/>
  <c r="U56" i="12"/>
  <c r="X56" i="12" s="1"/>
  <c r="Z56" i="12" s="1"/>
  <c r="S56" i="12"/>
  <c r="R56" i="12"/>
  <c r="T56" i="12" s="1"/>
  <c r="P56" i="12"/>
  <c r="O56" i="12"/>
  <c r="Q56" i="12" s="1"/>
  <c r="N56" i="12"/>
  <c r="M56" i="12"/>
  <c r="L56" i="12"/>
  <c r="M55" i="12"/>
  <c r="M75" i="12" s="1"/>
  <c r="M95" i="12" s="1"/>
  <c r="L55" i="12"/>
  <c r="Y54" i="12"/>
  <c r="V54" i="12"/>
  <c r="W54" i="12" s="1"/>
  <c r="U54" i="12"/>
  <c r="X54" i="12" s="1"/>
  <c r="Z54" i="12" s="1"/>
  <c r="S54" i="12"/>
  <c r="R54" i="12"/>
  <c r="P54" i="12"/>
  <c r="O54" i="12"/>
  <c r="Q54" i="12" s="1"/>
  <c r="N54" i="12"/>
  <c r="M54" i="12"/>
  <c r="L54" i="12"/>
  <c r="M53" i="12"/>
  <c r="L53" i="12"/>
  <c r="Y52" i="12"/>
  <c r="V52" i="12"/>
  <c r="W52" i="12" s="1"/>
  <c r="X52" i="12" s="1"/>
  <c r="Z52" i="12" s="1"/>
  <c r="U52" i="12"/>
  <c r="S52" i="12"/>
  <c r="R52" i="12"/>
  <c r="P52" i="12"/>
  <c r="O52" i="12"/>
  <c r="Q52" i="12" s="1"/>
  <c r="N52" i="12"/>
  <c r="M52" i="12"/>
  <c r="L52" i="12"/>
  <c r="M51" i="12"/>
  <c r="M71" i="12" s="1"/>
  <c r="M91" i="12" s="1"/>
  <c r="L51" i="12"/>
  <c r="Y50" i="12"/>
  <c r="V50" i="12"/>
  <c r="W50" i="12" s="1"/>
  <c r="X50" i="12" s="1"/>
  <c r="Z50" i="12" s="1"/>
  <c r="U50" i="12"/>
  <c r="S50" i="12"/>
  <c r="R50" i="12"/>
  <c r="P50" i="12"/>
  <c r="O50" i="12"/>
  <c r="N50" i="12"/>
  <c r="M50" i="12"/>
  <c r="L50" i="12"/>
  <c r="M49" i="12"/>
  <c r="M69" i="12" s="1"/>
  <c r="M89" i="12" s="1"/>
  <c r="L49" i="12"/>
  <c r="Y48" i="12"/>
  <c r="W48" i="12"/>
  <c r="X48" i="12" s="1"/>
  <c r="Z48" i="12" s="1"/>
  <c r="V48" i="12"/>
  <c r="U48" i="12"/>
  <c r="S48" i="12"/>
  <c r="R48" i="12"/>
  <c r="P48" i="12"/>
  <c r="O48" i="12"/>
  <c r="Q48" i="12" s="1"/>
  <c r="N48" i="12"/>
  <c r="M48" i="12"/>
  <c r="L48" i="12"/>
  <c r="M47" i="12"/>
  <c r="M67" i="12" s="1"/>
  <c r="M87" i="12" s="1"/>
  <c r="M107" i="12" s="1"/>
  <c r="L47" i="12"/>
  <c r="Y46" i="12"/>
  <c r="V46" i="12"/>
  <c r="W46" i="12" s="1"/>
  <c r="U46" i="12"/>
  <c r="S46" i="12"/>
  <c r="T46" i="12" s="1"/>
  <c r="R46" i="12"/>
  <c r="P46" i="12"/>
  <c r="O46" i="12"/>
  <c r="N46" i="12"/>
  <c r="M46" i="12"/>
  <c r="L46" i="12"/>
  <c r="M45" i="12"/>
  <c r="L45" i="12"/>
  <c r="Y44" i="12"/>
  <c r="V44" i="12"/>
  <c r="W44" i="12" s="1"/>
  <c r="U44" i="12"/>
  <c r="X44" i="12" s="1"/>
  <c r="Z44" i="12" s="1"/>
  <c r="S44" i="12"/>
  <c r="R44" i="12"/>
  <c r="P44" i="12"/>
  <c r="O44" i="12"/>
  <c r="Q44" i="12" s="1"/>
  <c r="N44" i="12"/>
  <c r="M44" i="12"/>
  <c r="L44" i="12"/>
  <c r="M43" i="12"/>
  <c r="M63" i="12" s="1"/>
  <c r="L43" i="12"/>
  <c r="Y42" i="12"/>
  <c r="V42" i="12"/>
  <c r="W42" i="12" s="1"/>
  <c r="U42" i="12"/>
  <c r="X42" i="12" s="1"/>
  <c r="Z42" i="12" s="1"/>
  <c r="S42" i="12"/>
  <c r="R42" i="12"/>
  <c r="T42" i="12" s="1"/>
  <c r="P42" i="12"/>
  <c r="Q42" i="12" s="1"/>
  <c r="O42" i="12"/>
  <c r="N42" i="12"/>
  <c r="M42" i="12"/>
  <c r="L42" i="12"/>
  <c r="J4" i="12"/>
  <c r="L320" i="14" l="1"/>
  <c r="L322" i="14"/>
  <c r="L332" i="14"/>
  <c r="L316" i="14"/>
  <c r="L334" i="14" s="1"/>
  <c r="L326" i="14"/>
  <c r="L324" i="14"/>
  <c r="L328" i="14"/>
  <c r="L97" i="14"/>
  <c r="L95" i="14"/>
  <c r="L101" i="14"/>
  <c r="L203" i="14"/>
  <c r="L221" i="14" s="1"/>
  <c r="L187" i="14"/>
  <c r="L205" i="14" s="1"/>
  <c r="L223" i="14" s="1"/>
  <c r="L193" i="14"/>
  <c r="L211" i="14" s="1"/>
  <c r="L197" i="14"/>
  <c r="L215" i="14" s="1"/>
  <c r="L191" i="14"/>
  <c r="L209" i="14" s="1"/>
  <c r="L334" i="13"/>
  <c r="Q293" i="13"/>
  <c r="L308" i="13"/>
  <c r="L326" i="13" s="1"/>
  <c r="Q88" i="13"/>
  <c r="L318" i="13"/>
  <c r="L336" i="13" s="1"/>
  <c r="L193" i="13"/>
  <c r="L211" i="13" s="1"/>
  <c r="L191" i="13"/>
  <c r="L209" i="13" s="1"/>
  <c r="L197" i="13"/>
  <c r="Q277" i="13"/>
  <c r="Q206" i="13"/>
  <c r="L81" i="13"/>
  <c r="L75" i="13"/>
  <c r="L213" i="13"/>
  <c r="L306" i="13"/>
  <c r="L302" i="13"/>
  <c r="L320" i="13" s="1"/>
  <c r="L338" i="13" s="1"/>
  <c r="Q174" i="13"/>
  <c r="Q190" i="13"/>
  <c r="L73" i="13"/>
  <c r="L91" i="13" s="1"/>
  <c r="X66" i="12"/>
  <c r="Z66" i="12" s="1"/>
  <c r="Q96" i="12"/>
  <c r="L65" i="12"/>
  <c r="Q46" i="12"/>
  <c r="T50" i="12"/>
  <c r="T64" i="12"/>
  <c r="X72" i="12"/>
  <c r="Z72" i="12" s="1"/>
  <c r="T76" i="12"/>
  <c r="Q106" i="12"/>
  <c r="W106" i="12"/>
  <c r="T48" i="12"/>
  <c r="Q84" i="12"/>
  <c r="T44" i="12"/>
  <c r="X46" i="12"/>
  <c r="Z46" i="12" s="1"/>
  <c r="Q50" i="12"/>
  <c r="T52" i="12"/>
  <c r="T54" i="12"/>
  <c r="T62" i="12"/>
  <c r="Q64" i="12"/>
  <c r="T70" i="12"/>
  <c r="T74" i="12"/>
  <c r="Q76" i="12"/>
  <c r="Q78" i="12"/>
  <c r="Q90" i="12"/>
  <c r="Q92" i="12"/>
  <c r="T98" i="12"/>
  <c r="T102" i="12"/>
  <c r="Q104" i="12"/>
  <c r="X104" i="12"/>
  <c r="Z104" i="12" s="1"/>
  <c r="X323" i="12"/>
  <c r="Z323" i="12" s="1"/>
  <c r="Q275" i="12"/>
  <c r="X275" i="12"/>
  <c r="Z275" i="12" s="1"/>
  <c r="T283" i="12"/>
  <c r="X285" i="12"/>
  <c r="Z285" i="12" s="1"/>
  <c r="Q287" i="12"/>
  <c r="X295" i="12"/>
  <c r="Z295" i="12" s="1"/>
  <c r="Q303" i="12"/>
  <c r="X303" i="12"/>
  <c r="Z303" i="12" s="1"/>
  <c r="X311" i="12"/>
  <c r="Z311" i="12" s="1"/>
  <c r="X317" i="12"/>
  <c r="Z317" i="12" s="1"/>
  <c r="Q329" i="12"/>
  <c r="X329" i="12"/>
  <c r="Z329" i="12" s="1"/>
  <c r="Q335" i="12"/>
  <c r="X335" i="12"/>
  <c r="Z335" i="12" s="1"/>
  <c r="L292" i="12"/>
  <c r="L314" i="12" s="1"/>
  <c r="L336" i="12" s="1"/>
  <c r="L294" i="12"/>
  <c r="Q277" i="12"/>
  <c r="Q279" i="12"/>
  <c r="Q281" i="12"/>
  <c r="Q293" i="12"/>
  <c r="T295" i="12"/>
  <c r="X301" i="12"/>
  <c r="Z301" i="12" s="1"/>
  <c r="W305" i="12"/>
  <c r="X307" i="12"/>
  <c r="Z307" i="12" s="1"/>
  <c r="X309" i="12"/>
  <c r="Z309" i="12" s="1"/>
  <c r="Q313" i="12"/>
  <c r="T315" i="12"/>
  <c r="X321" i="12"/>
  <c r="Z321" i="12" s="1"/>
  <c r="T323" i="12"/>
  <c r="T329" i="12"/>
  <c r="Q331" i="12"/>
  <c r="X331" i="12"/>
  <c r="Z331" i="12" s="1"/>
  <c r="X315" i="12"/>
  <c r="Z315" i="12" s="1"/>
  <c r="T273" i="12"/>
  <c r="Q297" i="12"/>
  <c r="X297" i="12"/>
  <c r="Z297" i="12" s="1"/>
  <c r="T309" i="12"/>
  <c r="Q317" i="12"/>
  <c r="Q337" i="12"/>
  <c r="W337" i="12"/>
  <c r="X283" i="12"/>
  <c r="Z283" i="12" s="1"/>
  <c r="L316" i="12"/>
  <c r="L298" i="12"/>
  <c r="L300" i="12"/>
  <c r="L310" i="12"/>
  <c r="L318" i="12"/>
  <c r="Q273" i="12"/>
  <c r="L290" i="12"/>
  <c r="X58" i="12"/>
  <c r="Z58" i="12" s="1"/>
  <c r="X92" i="12"/>
  <c r="Z92" i="12" s="1"/>
  <c r="L59" i="12"/>
  <c r="L69" i="12"/>
  <c r="L83" i="12"/>
  <c r="L73" i="12"/>
  <c r="L91" i="12" s="1"/>
  <c r="W74" i="12"/>
  <c r="L67" i="12"/>
  <c r="L85" i="12" s="1"/>
  <c r="L103" i="12" s="1"/>
  <c r="L71" i="12"/>
  <c r="L61" i="12"/>
  <c r="L79" i="12" s="1"/>
  <c r="L63" i="12"/>
  <c r="L81" i="12" s="1"/>
  <c r="L75" i="12"/>
  <c r="L93" i="12" s="1"/>
  <c r="L181" i="12"/>
  <c r="X176" i="12"/>
  <c r="Z176" i="12" s="1"/>
  <c r="X186" i="12"/>
  <c r="Z186" i="12" s="1"/>
  <c r="X188" i="12"/>
  <c r="Z188" i="12" s="1"/>
  <c r="T190" i="12"/>
  <c r="Q192" i="12"/>
  <c r="X192" i="12"/>
  <c r="Z192" i="12" s="1"/>
  <c r="X194" i="12"/>
  <c r="Z194" i="12" s="1"/>
  <c r="X198" i="12"/>
  <c r="Z198" i="12" s="1"/>
  <c r="T200" i="12"/>
  <c r="Q206" i="12"/>
  <c r="T208" i="12"/>
  <c r="T210" i="12"/>
  <c r="T212" i="12"/>
  <c r="X216" i="12"/>
  <c r="Z216" i="12" s="1"/>
  <c r="X162" i="12"/>
  <c r="Z162" i="12" s="1"/>
  <c r="Q166" i="12"/>
  <c r="X166" i="12"/>
  <c r="Z166" i="12" s="1"/>
  <c r="T174" i="12"/>
  <c r="Q178" i="12"/>
  <c r="X178" i="12"/>
  <c r="Z178" i="12" s="1"/>
  <c r="Q184" i="12"/>
  <c r="T196" i="12"/>
  <c r="Q202" i="12"/>
  <c r="X202" i="12"/>
  <c r="Z202" i="12" s="1"/>
  <c r="X204" i="12"/>
  <c r="Z204" i="12" s="1"/>
  <c r="Q212" i="12"/>
  <c r="X212" i="12"/>
  <c r="Z212" i="12" s="1"/>
  <c r="Q214" i="12"/>
  <c r="T218" i="12"/>
  <c r="W222" i="12"/>
  <c r="X200" i="12"/>
  <c r="Z200" i="12" s="1"/>
  <c r="X208" i="12"/>
  <c r="Z208" i="12" s="1"/>
  <c r="X210" i="12"/>
  <c r="Z210" i="12" s="1"/>
  <c r="L179" i="12"/>
  <c r="Q162" i="12"/>
  <c r="T166" i="12"/>
  <c r="Q168" i="12"/>
  <c r="X168" i="12"/>
  <c r="Z168" i="12" s="1"/>
  <c r="Q170" i="12"/>
  <c r="X170" i="12"/>
  <c r="Z170" i="12" s="1"/>
  <c r="Q172" i="12"/>
  <c r="X172" i="12"/>
  <c r="Z172" i="12" s="1"/>
  <c r="X174" i="12"/>
  <c r="Z174" i="12" s="1"/>
  <c r="T184" i="12"/>
  <c r="X190" i="12"/>
  <c r="Z190" i="12" s="1"/>
  <c r="X196" i="12"/>
  <c r="Z196" i="12" s="1"/>
  <c r="X218" i="12"/>
  <c r="Z218" i="12" s="1"/>
  <c r="L183" i="12"/>
  <c r="L185" i="12"/>
  <c r="L203" i="12" s="1"/>
  <c r="L187" i="12"/>
  <c r="L205" i="12" s="1"/>
  <c r="L223" i="12" s="1"/>
  <c r="W188" i="12"/>
  <c r="W220" i="12"/>
  <c r="L177" i="12"/>
  <c r="L195" i="12" s="1"/>
  <c r="L201" i="12"/>
  <c r="X158" i="12"/>
  <c r="Z158" i="12" s="1"/>
  <c r="M83" i="12"/>
  <c r="M103" i="12" s="1"/>
  <c r="E127" i="12"/>
  <c r="M314" i="12"/>
  <c r="M334" i="12" s="1"/>
  <c r="L175" i="12"/>
  <c r="F344" i="11"/>
  <c r="Y337" i="11"/>
  <c r="X337" i="11"/>
  <c r="Z337" i="11" s="1"/>
  <c r="V337" i="11"/>
  <c r="U337" i="11"/>
  <c r="W337" i="11" s="1"/>
  <c r="S337" i="11"/>
  <c r="R337" i="11"/>
  <c r="T337" i="11" s="1"/>
  <c r="P337" i="11"/>
  <c r="N337" i="11"/>
  <c r="O337" i="11" s="1"/>
  <c r="Q337" i="11" s="1"/>
  <c r="M337" i="11"/>
  <c r="L337" i="11"/>
  <c r="Y335" i="11"/>
  <c r="V335" i="11"/>
  <c r="U335" i="11"/>
  <c r="W335" i="11" s="1"/>
  <c r="S335" i="11"/>
  <c r="R335" i="11"/>
  <c r="T335" i="11" s="1"/>
  <c r="N335" i="11"/>
  <c r="O335" i="11" s="1"/>
  <c r="M335" i="11"/>
  <c r="L335" i="11"/>
  <c r="Y333" i="11"/>
  <c r="V333" i="11"/>
  <c r="W333" i="11" s="1"/>
  <c r="U333" i="11"/>
  <c r="S333" i="11"/>
  <c r="R333" i="11"/>
  <c r="T333" i="11" s="1"/>
  <c r="N333" i="11"/>
  <c r="P333" i="11" s="1"/>
  <c r="M333" i="11"/>
  <c r="L333" i="11"/>
  <c r="Y331" i="11"/>
  <c r="V331" i="11"/>
  <c r="W331" i="11" s="1"/>
  <c r="X331" i="11" s="1"/>
  <c r="Z331" i="11" s="1"/>
  <c r="U331" i="11"/>
  <c r="S331" i="11"/>
  <c r="T331" i="11" s="1"/>
  <c r="R331" i="11"/>
  <c r="N331" i="11"/>
  <c r="P331" i="11" s="1"/>
  <c r="M331" i="11"/>
  <c r="L331" i="11"/>
  <c r="M330" i="11"/>
  <c r="Y329" i="11"/>
  <c r="W329" i="11"/>
  <c r="X329" i="11" s="1"/>
  <c r="Z329" i="11" s="1"/>
  <c r="V329" i="11"/>
  <c r="U329" i="11"/>
  <c r="T329" i="11"/>
  <c r="S329" i="11"/>
  <c r="R329" i="11"/>
  <c r="P329" i="11"/>
  <c r="O329" i="11"/>
  <c r="Q329" i="11" s="1"/>
  <c r="N329" i="11"/>
  <c r="M329" i="11"/>
  <c r="L329" i="11"/>
  <c r="Y327" i="11"/>
  <c r="V327" i="11"/>
  <c r="W327" i="11" s="1"/>
  <c r="U327" i="11"/>
  <c r="X327" i="11" s="1"/>
  <c r="Z327" i="11" s="1"/>
  <c r="S327" i="11"/>
  <c r="R327" i="11"/>
  <c r="T327" i="11" s="1"/>
  <c r="P327" i="11"/>
  <c r="N327" i="11"/>
  <c r="O327" i="11" s="1"/>
  <c r="Q327" i="11" s="1"/>
  <c r="M327" i="11"/>
  <c r="L327" i="11"/>
  <c r="Y325" i="11"/>
  <c r="V325" i="11"/>
  <c r="W325" i="11" s="1"/>
  <c r="X325" i="11" s="1"/>
  <c r="Z325" i="11" s="1"/>
  <c r="U325" i="11"/>
  <c r="S325" i="11"/>
  <c r="R325" i="11"/>
  <c r="T325" i="11" s="1"/>
  <c r="N325" i="11"/>
  <c r="M325" i="11"/>
  <c r="L325" i="11"/>
  <c r="Y323" i="11"/>
  <c r="W323" i="11"/>
  <c r="X323" i="11" s="1"/>
  <c r="Z323" i="11" s="1"/>
  <c r="V323" i="11"/>
  <c r="U323" i="11"/>
  <c r="S323" i="11"/>
  <c r="R323" i="11"/>
  <c r="T323" i="11" s="1"/>
  <c r="P323" i="11"/>
  <c r="O323" i="11"/>
  <c r="Q323" i="11" s="1"/>
  <c r="N323" i="11"/>
  <c r="M323" i="11"/>
  <c r="L323" i="11"/>
  <c r="Y321" i="11"/>
  <c r="V321" i="11"/>
  <c r="W321" i="11" s="1"/>
  <c r="X321" i="11" s="1"/>
  <c r="Z321" i="11" s="1"/>
  <c r="U321" i="11"/>
  <c r="S321" i="11"/>
  <c r="T321" i="11" s="1"/>
  <c r="R321" i="11"/>
  <c r="P321" i="11"/>
  <c r="N321" i="11"/>
  <c r="O321" i="11" s="1"/>
  <c r="Q321" i="11" s="1"/>
  <c r="M321" i="11"/>
  <c r="L321" i="11"/>
  <c r="Y319" i="11"/>
  <c r="V319" i="11"/>
  <c r="W319" i="11" s="1"/>
  <c r="U319" i="11"/>
  <c r="X319" i="11" s="1"/>
  <c r="Z319" i="11" s="1"/>
  <c r="T319" i="11"/>
  <c r="S319" i="11"/>
  <c r="R319" i="11"/>
  <c r="N319" i="11"/>
  <c r="O319" i="11" s="1"/>
  <c r="M319" i="11"/>
  <c r="L319" i="11"/>
  <c r="Y317" i="11"/>
  <c r="V317" i="11"/>
  <c r="W317" i="11" s="1"/>
  <c r="U317" i="11"/>
  <c r="X317" i="11" s="1"/>
  <c r="Z317" i="11" s="1"/>
  <c r="S317" i="11"/>
  <c r="R317" i="11"/>
  <c r="T317" i="11" s="1"/>
  <c r="N317" i="11"/>
  <c r="P317" i="11" s="1"/>
  <c r="M317" i="11"/>
  <c r="L317" i="11"/>
  <c r="Y315" i="11"/>
  <c r="V315" i="11"/>
  <c r="W315" i="11" s="1"/>
  <c r="X315" i="11" s="1"/>
  <c r="Z315" i="11" s="1"/>
  <c r="U315" i="11"/>
  <c r="S315" i="11"/>
  <c r="T315" i="11" s="1"/>
  <c r="R315" i="11"/>
  <c r="O315" i="11"/>
  <c r="N315" i="11"/>
  <c r="P315" i="11" s="1"/>
  <c r="M315" i="11"/>
  <c r="L315" i="11"/>
  <c r="M314" i="11"/>
  <c r="M334" i="11" s="1"/>
  <c r="Y313" i="11"/>
  <c r="X313" i="11"/>
  <c r="Z313" i="11" s="1"/>
  <c r="W313" i="11"/>
  <c r="V313" i="11"/>
  <c r="U313" i="11"/>
  <c r="T313" i="11"/>
  <c r="S313" i="11"/>
  <c r="R313" i="11"/>
  <c r="P313" i="11"/>
  <c r="O313" i="11"/>
  <c r="Q313" i="11" s="1"/>
  <c r="N313" i="11"/>
  <c r="M313" i="11"/>
  <c r="L313" i="11"/>
  <c r="Y311" i="11"/>
  <c r="V311" i="11"/>
  <c r="W311" i="11" s="1"/>
  <c r="U311" i="11"/>
  <c r="X311" i="11" s="1"/>
  <c r="Z311" i="11" s="1"/>
  <c r="S311" i="11"/>
  <c r="R311" i="11"/>
  <c r="T311" i="11" s="1"/>
  <c r="P311" i="11"/>
  <c r="N311" i="11"/>
  <c r="O311" i="11" s="1"/>
  <c r="Q311" i="11" s="1"/>
  <c r="M311" i="11"/>
  <c r="L311" i="11"/>
  <c r="Y309" i="11"/>
  <c r="V309" i="11"/>
  <c r="W309" i="11" s="1"/>
  <c r="X309" i="11" s="1"/>
  <c r="Z309" i="11" s="1"/>
  <c r="U309" i="11"/>
  <c r="S309" i="11"/>
  <c r="R309" i="11"/>
  <c r="T309" i="11" s="1"/>
  <c r="N309" i="11"/>
  <c r="M309" i="11"/>
  <c r="L309" i="11"/>
  <c r="Y307" i="11"/>
  <c r="W307" i="11"/>
  <c r="X307" i="11" s="1"/>
  <c r="Z307" i="11" s="1"/>
  <c r="V307" i="11"/>
  <c r="U307" i="11"/>
  <c r="S307" i="11"/>
  <c r="R307" i="11"/>
  <c r="T307" i="11" s="1"/>
  <c r="P307" i="11"/>
  <c r="O307" i="11"/>
  <c r="Q307" i="11" s="1"/>
  <c r="N307" i="11"/>
  <c r="M307" i="11"/>
  <c r="L307" i="11"/>
  <c r="Y305" i="11"/>
  <c r="X305" i="11"/>
  <c r="Z305" i="11" s="1"/>
  <c r="V305" i="11"/>
  <c r="U305" i="11"/>
  <c r="W305" i="11" s="1"/>
  <c r="T305" i="11"/>
  <c r="S305" i="11"/>
  <c r="R305" i="11"/>
  <c r="P305" i="11"/>
  <c r="N305" i="11"/>
  <c r="O305" i="11" s="1"/>
  <c r="Q305" i="11" s="1"/>
  <c r="M305" i="11"/>
  <c r="L305" i="11"/>
  <c r="Y303" i="11"/>
  <c r="V303" i="11"/>
  <c r="U303" i="11"/>
  <c r="W303" i="11" s="1"/>
  <c r="T303" i="11"/>
  <c r="S303" i="11"/>
  <c r="R303" i="11"/>
  <c r="N303" i="11"/>
  <c r="O303" i="11" s="1"/>
  <c r="M303" i="11"/>
  <c r="L303" i="11"/>
  <c r="Z301" i="11"/>
  <c r="Y301" i="11"/>
  <c r="V301" i="11"/>
  <c r="W301" i="11" s="1"/>
  <c r="U301" i="11"/>
  <c r="X301" i="11" s="1"/>
  <c r="S301" i="11"/>
  <c r="R301" i="11"/>
  <c r="T301" i="11" s="1"/>
  <c r="N301" i="11"/>
  <c r="P301" i="11" s="1"/>
  <c r="M301" i="11"/>
  <c r="L301" i="11"/>
  <c r="L300" i="11"/>
  <c r="Y299" i="11"/>
  <c r="W299" i="11"/>
  <c r="X299" i="11" s="1"/>
  <c r="Z299" i="11" s="1"/>
  <c r="V299" i="11"/>
  <c r="U299" i="11"/>
  <c r="S299" i="11"/>
  <c r="T299" i="11" s="1"/>
  <c r="R299" i="11"/>
  <c r="O299" i="11"/>
  <c r="N299" i="11"/>
  <c r="P299" i="11" s="1"/>
  <c r="M299" i="11"/>
  <c r="L299" i="11"/>
  <c r="M298" i="11"/>
  <c r="M318" i="11" s="1"/>
  <c r="M338" i="11" s="1"/>
  <c r="Y297" i="11"/>
  <c r="X297" i="11"/>
  <c r="Z297" i="11" s="1"/>
  <c r="W297" i="11"/>
  <c r="V297" i="11"/>
  <c r="U297" i="11"/>
  <c r="T297" i="11"/>
  <c r="S297" i="11"/>
  <c r="R297" i="11"/>
  <c r="P297" i="11"/>
  <c r="O297" i="11"/>
  <c r="Q297" i="11" s="1"/>
  <c r="N297" i="11"/>
  <c r="M297" i="11"/>
  <c r="L297" i="11"/>
  <c r="Y295" i="11"/>
  <c r="V295" i="11"/>
  <c r="W295" i="11" s="1"/>
  <c r="U295" i="11"/>
  <c r="S295" i="11"/>
  <c r="R295" i="11"/>
  <c r="T295" i="11" s="1"/>
  <c r="P295" i="11"/>
  <c r="N295" i="11"/>
  <c r="O295" i="11" s="1"/>
  <c r="Q295" i="11" s="1"/>
  <c r="M295" i="11"/>
  <c r="L295" i="11"/>
  <c r="Y293" i="11"/>
  <c r="V293" i="11"/>
  <c r="W293" i="11" s="1"/>
  <c r="X293" i="11" s="1"/>
  <c r="Z293" i="11" s="1"/>
  <c r="U293" i="11"/>
  <c r="S293" i="11"/>
  <c r="R293" i="11"/>
  <c r="T293" i="11" s="1"/>
  <c r="N293" i="11"/>
  <c r="M293" i="11"/>
  <c r="L293" i="11"/>
  <c r="M292" i="11"/>
  <c r="M312" i="11" s="1"/>
  <c r="M332" i="11" s="1"/>
  <c r="Y291" i="11"/>
  <c r="W291" i="11"/>
  <c r="X291" i="11" s="1"/>
  <c r="Z291" i="11" s="1"/>
  <c r="V291" i="11"/>
  <c r="U291" i="11"/>
  <c r="S291" i="11"/>
  <c r="R291" i="11"/>
  <c r="T291" i="11" s="1"/>
  <c r="P291" i="11"/>
  <c r="O291" i="11"/>
  <c r="Q291" i="11" s="1"/>
  <c r="N291" i="11"/>
  <c r="M291" i="11"/>
  <c r="L291" i="11"/>
  <c r="M290" i="11"/>
  <c r="M310" i="11" s="1"/>
  <c r="Y289" i="11"/>
  <c r="X289" i="11"/>
  <c r="Z289" i="11" s="1"/>
  <c r="V289" i="11"/>
  <c r="W289" i="11" s="1"/>
  <c r="U289" i="11"/>
  <c r="T289" i="11"/>
  <c r="S289" i="11"/>
  <c r="R289" i="11"/>
  <c r="P289" i="11"/>
  <c r="N289" i="11"/>
  <c r="O289" i="11" s="1"/>
  <c r="Q289" i="11" s="1"/>
  <c r="M289" i="11"/>
  <c r="L289" i="11"/>
  <c r="M288" i="11"/>
  <c r="M308" i="11" s="1"/>
  <c r="M328" i="11" s="1"/>
  <c r="L288" i="11"/>
  <c r="Y287" i="11"/>
  <c r="V287" i="11"/>
  <c r="W287" i="11" s="1"/>
  <c r="U287" i="11"/>
  <c r="X287" i="11" s="1"/>
  <c r="Z287" i="11" s="1"/>
  <c r="T287" i="11"/>
  <c r="S287" i="11"/>
  <c r="R287" i="11"/>
  <c r="N287" i="11"/>
  <c r="O287" i="11" s="1"/>
  <c r="M287" i="11"/>
  <c r="L287" i="11"/>
  <c r="M286" i="11"/>
  <c r="M306" i="11" s="1"/>
  <c r="M326" i="11" s="1"/>
  <c r="L286" i="11"/>
  <c r="Y285" i="11"/>
  <c r="V285" i="11"/>
  <c r="W285" i="11" s="1"/>
  <c r="U285" i="11"/>
  <c r="S285" i="11"/>
  <c r="R285" i="11"/>
  <c r="T285" i="11" s="1"/>
  <c r="N285" i="11"/>
  <c r="P285" i="11" s="1"/>
  <c r="M285" i="11"/>
  <c r="L285" i="11"/>
  <c r="M284" i="11"/>
  <c r="M304" i="11" s="1"/>
  <c r="M324" i="11" s="1"/>
  <c r="L284" i="11"/>
  <c r="Y283" i="11"/>
  <c r="W283" i="11"/>
  <c r="X283" i="11" s="1"/>
  <c r="Z283" i="11" s="1"/>
  <c r="V283" i="11"/>
  <c r="U283" i="11"/>
  <c r="S283" i="11"/>
  <c r="T283" i="11" s="1"/>
  <c r="R283" i="11"/>
  <c r="O283" i="11"/>
  <c r="N283" i="11"/>
  <c r="P283" i="11" s="1"/>
  <c r="M283" i="11"/>
  <c r="L283" i="11"/>
  <c r="M282" i="11"/>
  <c r="M302" i="11" s="1"/>
  <c r="M322" i="11" s="1"/>
  <c r="L282" i="11"/>
  <c r="Y281" i="11"/>
  <c r="X281" i="11"/>
  <c r="Z281" i="11" s="1"/>
  <c r="W281" i="11"/>
  <c r="V281" i="11"/>
  <c r="U281" i="11"/>
  <c r="T281" i="11"/>
  <c r="S281" i="11"/>
  <c r="R281" i="11"/>
  <c r="P281" i="11"/>
  <c r="O281" i="11"/>
  <c r="Q281" i="11" s="1"/>
  <c r="N281" i="11"/>
  <c r="M281" i="11"/>
  <c r="L281" i="11"/>
  <c r="M280" i="11"/>
  <c r="M300" i="11" s="1"/>
  <c r="M320" i="11" s="1"/>
  <c r="L280" i="11"/>
  <c r="Y279" i="11"/>
  <c r="V279" i="11"/>
  <c r="W279" i="11" s="1"/>
  <c r="U279" i="11"/>
  <c r="X279" i="11" s="1"/>
  <c r="Z279" i="11" s="1"/>
  <c r="S279" i="11"/>
  <c r="R279" i="11"/>
  <c r="T279" i="11" s="1"/>
  <c r="P279" i="11"/>
  <c r="N279" i="11"/>
  <c r="O279" i="11" s="1"/>
  <c r="Q279" i="11" s="1"/>
  <c r="M279" i="11"/>
  <c r="L279" i="11"/>
  <c r="M278" i="11"/>
  <c r="L278" i="11"/>
  <c r="Y277" i="11"/>
  <c r="V277" i="11"/>
  <c r="W277" i="11" s="1"/>
  <c r="X277" i="11" s="1"/>
  <c r="Z277" i="11" s="1"/>
  <c r="U277" i="11"/>
  <c r="S277" i="11"/>
  <c r="R277" i="11"/>
  <c r="T277" i="11" s="1"/>
  <c r="N277" i="11"/>
  <c r="M277" i="11"/>
  <c r="L277" i="11"/>
  <c r="L296" i="11" s="1"/>
  <c r="M276" i="11"/>
  <c r="M296" i="11" s="1"/>
  <c r="M316" i="11" s="1"/>
  <c r="M336" i="11" s="1"/>
  <c r="L276" i="11"/>
  <c r="Y275" i="11"/>
  <c r="W275" i="11"/>
  <c r="X275" i="11" s="1"/>
  <c r="Z275" i="11" s="1"/>
  <c r="V275" i="11"/>
  <c r="U275" i="11"/>
  <c r="S275" i="11"/>
  <c r="R275" i="11"/>
  <c r="T275" i="11" s="1"/>
  <c r="P275" i="11"/>
  <c r="O275" i="11"/>
  <c r="Q275" i="11" s="1"/>
  <c r="N275" i="11"/>
  <c r="M275" i="11"/>
  <c r="L275" i="11"/>
  <c r="M274" i="11"/>
  <c r="M294" i="11" s="1"/>
  <c r="L274" i="11"/>
  <c r="Y273" i="11"/>
  <c r="V273" i="11"/>
  <c r="W273" i="11" s="1"/>
  <c r="X273" i="11" s="1"/>
  <c r="Z273" i="11" s="1"/>
  <c r="U273" i="11"/>
  <c r="T273" i="11"/>
  <c r="S273" i="11"/>
  <c r="R273" i="11"/>
  <c r="P273" i="11"/>
  <c r="N273" i="11"/>
  <c r="O273" i="11" s="1"/>
  <c r="Q273" i="11" s="1"/>
  <c r="M273" i="11"/>
  <c r="L273" i="11"/>
  <c r="L292" i="11" s="1"/>
  <c r="F239" i="11"/>
  <c r="C344" i="11" s="1"/>
  <c r="J235" i="11"/>
  <c r="F229" i="11"/>
  <c r="Y222" i="11"/>
  <c r="V222" i="11"/>
  <c r="U222" i="11"/>
  <c r="S222" i="11"/>
  <c r="R222" i="11"/>
  <c r="T222" i="11" s="1"/>
  <c r="N222" i="11"/>
  <c r="M222" i="11"/>
  <c r="L222" i="11"/>
  <c r="Y220" i="11"/>
  <c r="X220" i="11"/>
  <c r="Z220" i="11" s="1"/>
  <c r="W220" i="11"/>
  <c r="V220" i="11"/>
  <c r="U220" i="11"/>
  <c r="S220" i="11"/>
  <c r="R220" i="11"/>
  <c r="T220" i="11" s="1"/>
  <c r="P220" i="11"/>
  <c r="O220" i="11"/>
  <c r="Q220" i="11" s="1"/>
  <c r="N220" i="11"/>
  <c r="M220" i="11"/>
  <c r="L220" i="11"/>
  <c r="Y218" i="11"/>
  <c r="X218" i="11"/>
  <c r="Z218" i="11" s="1"/>
  <c r="V218" i="11"/>
  <c r="W218" i="11" s="1"/>
  <c r="U218" i="11"/>
  <c r="T218" i="11"/>
  <c r="S218" i="11"/>
  <c r="R218" i="11"/>
  <c r="P218" i="11"/>
  <c r="N218" i="11"/>
  <c r="O218" i="11" s="1"/>
  <c r="Q218" i="11" s="1"/>
  <c r="M218" i="11"/>
  <c r="L218" i="11"/>
  <c r="Y216" i="11"/>
  <c r="V216" i="11"/>
  <c r="W216" i="11" s="1"/>
  <c r="U216" i="11"/>
  <c r="X216" i="11" s="1"/>
  <c r="Z216" i="11" s="1"/>
  <c r="S216" i="11"/>
  <c r="R216" i="11"/>
  <c r="T216" i="11" s="1"/>
  <c r="N216" i="11"/>
  <c r="O216" i="11" s="1"/>
  <c r="M216" i="11"/>
  <c r="L216" i="11"/>
  <c r="Y214" i="11"/>
  <c r="V214" i="11"/>
  <c r="W214" i="11" s="1"/>
  <c r="U214" i="11"/>
  <c r="S214" i="11"/>
  <c r="R214" i="11"/>
  <c r="T214" i="11" s="1"/>
  <c r="N214" i="11"/>
  <c r="P214" i="11" s="1"/>
  <c r="M214" i="11"/>
  <c r="L214" i="11"/>
  <c r="Y212" i="11"/>
  <c r="W212" i="11"/>
  <c r="X212" i="11" s="1"/>
  <c r="Z212" i="11" s="1"/>
  <c r="V212" i="11"/>
  <c r="U212" i="11"/>
  <c r="S212" i="11"/>
  <c r="T212" i="11" s="1"/>
  <c r="R212" i="11"/>
  <c r="O212" i="11"/>
  <c r="N212" i="11"/>
  <c r="P212" i="11" s="1"/>
  <c r="M212" i="11"/>
  <c r="L212" i="11"/>
  <c r="Y210" i="11"/>
  <c r="X210" i="11"/>
  <c r="Z210" i="11" s="1"/>
  <c r="W210" i="11"/>
  <c r="V210" i="11"/>
  <c r="U210" i="11"/>
  <c r="T210" i="11"/>
  <c r="S210" i="11"/>
  <c r="R210" i="11"/>
  <c r="P210" i="11"/>
  <c r="O210" i="11"/>
  <c r="Q210" i="11" s="1"/>
  <c r="N210" i="11"/>
  <c r="M210" i="11"/>
  <c r="L210" i="11"/>
  <c r="Y208" i="11"/>
  <c r="V208" i="11"/>
  <c r="W208" i="11" s="1"/>
  <c r="U208" i="11"/>
  <c r="X208" i="11" s="1"/>
  <c r="Z208" i="11" s="1"/>
  <c r="S208" i="11"/>
  <c r="R208" i="11"/>
  <c r="T208" i="11" s="1"/>
  <c r="N208" i="11"/>
  <c r="P208" i="11" s="1"/>
  <c r="M208" i="11"/>
  <c r="L208" i="11"/>
  <c r="Y206" i="11"/>
  <c r="V206" i="11"/>
  <c r="W206" i="11" s="1"/>
  <c r="X206" i="11" s="1"/>
  <c r="Z206" i="11" s="1"/>
  <c r="U206" i="11"/>
  <c r="S206" i="11"/>
  <c r="R206" i="11"/>
  <c r="T206" i="11" s="1"/>
  <c r="N206" i="11"/>
  <c r="M206" i="11"/>
  <c r="L206" i="11"/>
  <c r="Y204" i="11"/>
  <c r="W204" i="11"/>
  <c r="X204" i="11" s="1"/>
  <c r="Z204" i="11" s="1"/>
  <c r="V204" i="11"/>
  <c r="U204" i="11"/>
  <c r="S204" i="11"/>
  <c r="R204" i="11"/>
  <c r="T204" i="11" s="1"/>
  <c r="P204" i="11"/>
  <c r="O204" i="11"/>
  <c r="Q204" i="11" s="1"/>
  <c r="N204" i="11"/>
  <c r="M204" i="11"/>
  <c r="L204" i="11"/>
  <c r="Y202" i="11"/>
  <c r="X202" i="11"/>
  <c r="Z202" i="11" s="1"/>
  <c r="V202" i="11"/>
  <c r="W202" i="11" s="1"/>
  <c r="U202" i="11"/>
  <c r="T202" i="11"/>
  <c r="S202" i="11"/>
  <c r="R202" i="11"/>
  <c r="P202" i="11"/>
  <c r="N202" i="11"/>
  <c r="O202" i="11" s="1"/>
  <c r="M202" i="11"/>
  <c r="L202" i="11"/>
  <c r="Y200" i="11"/>
  <c r="V200" i="11"/>
  <c r="W200" i="11" s="1"/>
  <c r="U200" i="11"/>
  <c r="X200" i="11" s="1"/>
  <c r="Z200" i="11" s="1"/>
  <c r="S200" i="11"/>
  <c r="R200" i="11"/>
  <c r="T200" i="11" s="1"/>
  <c r="N200" i="11"/>
  <c r="O200" i="11" s="1"/>
  <c r="M200" i="11"/>
  <c r="L200" i="11"/>
  <c r="Y198" i="11"/>
  <c r="V198" i="11"/>
  <c r="W198" i="11" s="1"/>
  <c r="U198" i="11"/>
  <c r="X198" i="11" s="1"/>
  <c r="Z198" i="11" s="1"/>
  <c r="S198" i="11"/>
  <c r="R198" i="11"/>
  <c r="T198" i="11" s="1"/>
  <c r="N198" i="11"/>
  <c r="P198" i="11" s="1"/>
  <c r="M198" i="11"/>
  <c r="L198" i="11"/>
  <c r="Y196" i="11"/>
  <c r="W196" i="11"/>
  <c r="X196" i="11" s="1"/>
  <c r="Z196" i="11" s="1"/>
  <c r="V196" i="11"/>
  <c r="U196" i="11"/>
  <c r="S196" i="11"/>
  <c r="T196" i="11" s="1"/>
  <c r="R196" i="11"/>
  <c r="O196" i="11"/>
  <c r="N196" i="11"/>
  <c r="P196" i="11" s="1"/>
  <c r="M196" i="11"/>
  <c r="L196" i="11"/>
  <c r="M195" i="11"/>
  <c r="M215" i="11" s="1"/>
  <c r="Y194" i="11"/>
  <c r="X194" i="11"/>
  <c r="Z194" i="11" s="1"/>
  <c r="W194" i="11"/>
  <c r="V194" i="11"/>
  <c r="U194" i="11"/>
  <c r="T194" i="11"/>
  <c r="S194" i="11"/>
  <c r="R194" i="11"/>
  <c r="P194" i="11"/>
  <c r="O194" i="11"/>
  <c r="Q194" i="11" s="1"/>
  <c r="N194" i="11"/>
  <c r="M194" i="11"/>
  <c r="L194" i="11"/>
  <c r="Y192" i="11"/>
  <c r="V192" i="11"/>
  <c r="W192" i="11" s="1"/>
  <c r="U192" i="11"/>
  <c r="S192" i="11"/>
  <c r="R192" i="11"/>
  <c r="T192" i="11" s="1"/>
  <c r="N192" i="11"/>
  <c r="P192" i="11" s="1"/>
  <c r="M192" i="11"/>
  <c r="L192" i="11"/>
  <c r="Y190" i="11"/>
  <c r="V190" i="11"/>
  <c r="U190" i="11"/>
  <c r="S190" i="11"/>
  <c r="R190" i="11"/>
  <c r="T190" i="11" s="1"/>
  <c r="N190" i="11"/>
  <c r="M190" i="11"/>
  <c r="L190" i="11"/>
  <c r="Y188" i="11"/>
  <c r="X188" i="11"/>
  <c r="Z188" i="11" s="1"/>
  <c r="W188" i="11"/>
  <c r="V188" i="11"/>
  <c r="U188" i="11"/>
  <c r="S188" i="11"/>
  <c r="R188" i="11"/>
  <c r="T188" i="11" s="1"/>
  <c r="P188" i="11"/>
  <c r="O188" i="11"/>
  <c r="Q188" i="11" s="1"/>
  <c r="N188" i="11"/>
  <c r="M188" i="11"/>
  <c r="L188" i="11"/>
  <c r="Y186" i="11"/>
  <c r="V186" i="11"/>
  <c r="W186" i="11" s="1"/>
  <c r="X186" i="11" s="1"/>
  <c r="Z186" i="11" s="1"/>
  <c r="U186" i="11"/>
  <c r="T186" i="11"/>
  <c r="S186" i="11"/>
  <c r="R186" i="11"/>
  <c r="P186" i="11"/>
  <c r="N186" i="11"/>
  <c r="O186" i="11" s="1"/>
  <c r="M186" i="11"/>
  <c r="L186" i="11"/>
  <c r="Y184" i="11"/>
  <c r="V184" i="11"/>
  <c r="W184" i="11" s="1"/>
  <c r="U184" i="11"/>
  <c r="X184" i="11" s="1"/>
  <c r="Z184" i="11" s="1"/>
  <c r="S184" i="11"/>
  <c r="R184" i="11"/>
  <c r="T184" i="11" s="1"/>
  <c r="N184" i="11"/>
  <c r="O184" i="11" s="1"/>
  <c r="M184" i="11"/>
  <c r="L184" i="11"/>
  <c r="Y182" i="11"/>
  <c r="V182" i="11"/>
  <c r="W182" i="11" s="1"/>
  <c r="U182" i="11"/>
  <c r="S182" i="11"/>
  <c r="R182" i="11"/>
  <c r="T182" i="11" s="1"/>
  <c r="N182" i="11"/>
  <c r="P182" i="11" s="1"/>
  <c r="M182" i="11"/>
  <c r="L182" i="11"/>
  <c r="L181" i="11"/>
  <c r="Y180" i="11"/>
  <c r="W180" i="11"/>
  <c r="X180" i="11" s="1"/>
  <c r="Z180" i="11" s="1"/>
  <c r="V180" i="11"/>
  <c r="U180" i="11"/>
  <c r="S180" i="11"/>
  <c r="T180" i="11" s="1"/>
  <c r="R180" i="11"/>
  <c r="O180" i="11"/>
  <c r="N180" i="11"/>
  <c r="P180" i="11" s="1"/>
  <c r="M180" i="11"/>
  <c r="L180" i="11"/>
  <c r="M179" i="11"/>
  <c r="M199" i="11" s="1"/>
  <c r="M219" i="11" s="1"/>
  <c r="Y178" i="11"/>
  <c r="X178" i="11"/>
  <c r="Z178" i="11" s="1"/>
  <c r="W178" i="11"/>
  <c r="V178" i="11"/>
  <c r="U178" i="11"/>
  <c r="T178" i="11"/>
  <c r="S178" i="11"/>
  <c r="R178" i="11"/>
  <c r="P178" i="11"/>
  <c r="O178" i="11"/>
  <c r="Q178" i="11" s="1"/>
  <c r="N178" i="11"/>
  <c r="M178" i="11"/>
  <c r="L178" i="11"/>
  <c r="M177" i="11"/>
  <c r="M197" i="11" s="1"/>
  <c r="M217" i="11" s="1"/>
  <c r="Y176" i="11"/>
  <c r="V176" i="11"/>
  <c r="W176" i="11" s="1"/>
  <c r="U176" i="11"/>
  <c r="X176" i="11" s="1"/>
  <c r="Z176" i="11" s="1"/>
  <c r="S176" i="11"/>
  <c r="R176" i="11"/>
  <c r="T176" i="11" s="1"/>
  <c r="N176" i="11"/>
  <c r="P176" i="11" s="1"/>
  <c r="M176" i="11"/>
  <c r="L176" i="11"/>
  <c r="M175" i="11"/>
  <c r="Y174" i="11"/>
  <c r="V174" i="11"/>
  <c r="W174" i="11" s="1"/>
  <c r="U174" i="11"/>
  <c r="X174" i="11" s="1"/>
  <c r="Z174" i="11" s="1"/>
  <c r="S174" i="11"/>
  <c r="R174" i="11"/>
  <c r="T174" i="11" s="1"/>
  <c r="N174" i="11"/>
  <c r="M174" i="11"/>
  <c r="L174" i="11"/>
  <c r="M173" i="11"/>
  <c r="M193" i="11" s="1"/>
  <c r="M213" i="11" s="1"/>
  <c r="L173" i="11"/>
  <c r="Y172" i="11"/>
  <c r="W172" i="11"/>
  <c r="X172" i="11" s="1"/>
  <c r="Z172" i="11" s="1"/>
  <c r="V172" i="11"/>
  <c r="U172" i="11"/>
  <c r="S172" i="11"/>
  <c r="R172" i="11"/>
  <c r="T172" i="11" s="1"/>
  <c r="P172" i="11"/>
  <c r="O172" i="11"/>
  <c r="Q172" i="11" s="1"/>
  <c r="N172" i="11"/>
  <c r="M172" i="11"/>
  <c r="L172" i="11"/>
  <c r="M171" i="11"/>
  <c r="M191" i="11" s="1"/>
  <c r="M211" i="11" s="1"/>
  <c r="L171" i="11"/>
  <c r="Y170" i="11"/>
  <c r="V170" i="11"/>
  <c r="W170" i="11" s="1"/>
  <c r="X170" i="11" s="1"/>
  <c r="Z170" i="11" s="1"/>
  <c r="U170" i="11"/>
  <c r="T170" i="11"/>
  <c r="S170" i="11"/>
  <c r="R170" i="11"/>
  <c r="P170" i="11"/>
  <c r="N170" i="11"/>
  <c r="O170" i="11" s="1"/>
  <c r="M170" i="11"/>
  <c r="L170" i="11"/>
  <c r="M169" i="11"/>
  <c r="M189" i="11" s="1"/>
  <c r="M209" i="11" s="1"/>
  <c r="L169" i="11"/>
  <c r="Y168" i="11"/>
  <c r="V168" i="11"/>
  <c r="W168" i="11" s="1"/>
  <c r="U168" i="11"/>
  <c r="S168" i="11"/>
  <c r="R168" i="11"/>
  <c r="T168" i="11" s="1"/>
  <c r="N168" i="11"/>
  <c r="O168" i="11" s="1"/>
  <c r="M168" i="11"/>
  <c r="L168" i="11"/>
  <c r="M167" i="11"/>
  <c r="M187" i="11" s="1"/>
  <c r="M207" i="11" s="1"/>
  <c r="L167" i="11"/>
  <c r="Y166" i="11"/>
  <c r="V166" i="11"/>
  <c r="W166" i="11" s="1"/>
  <c r="U166" i="11"/>
  <c r="X166" i="11" s="1"/>
  <c r="Z166" i="11" s="1"/>
  <c r="S166" i="11"/>
  <c r="R166" i="11"/>
  <c r="T166" i="11" s="1"/>
  <c r="N166" i="11"/>
  <c r="P166" i="11" s="1"/>
  <c r="M166" i="11"/>
  <c r="L166" i="11"/>
  <c r="M165" i="11"/>
  <c r="M185" i="11" s="1"/>
  <c r="M205" i="11" s="1"/>
  <c r="L165" i="11"/>
  <c r="Y164" i="11"/>
  <c r="W164" i="11"/>
  <c r="X164" i="11" s="1"/>
  <c r="Z164" i="11" s="1"/>
  <c r="V164" i="11"/>
  <c r="U164" i="11"/>
  <c r="S164" i="11"/>
  <c r="T164" i="11" s="1"/>
  <c r="R164" i="11"/>
  <c r="O164" i="11"/>
  <c r="N164" i="11"/>
  <c r="P164" i="11" s="1"/>
  <c r="M164" i="11"/>
  <c r="L164" i="11"/>
  <c r="L183" i="11" s="1"/>
  <c r="M163" i="11"/>
  <c r="M183" i="11" s="1"/>
  <c r="M203" i="11" s="1"/>
  <c r="M223" i="11" s="1"/>
  <c r="L163" i="11"/>
  <c r="Y162" i="11"/>
  <c r="X162" i="11"/>
  <c r="Z162" i="11" s="1"/>
  <c r="W162" i="11"/>
  <c r="V162" i="11"/>
  <c r="U162" i="11"/>
  <c r="T162" i="11"/>
  <c r="S162" i="11"/>
  <c r="R162" i="11"/>
  <c r="P162" i="11"/>
  <c r="O162" i="11"/>
  <c r="Q162" i="11" s="1"/>
  <c r="N162" i="11"/>
  <c r="M162" i="11"/>
  <c r="L162" i="11"/>
  <c r="M161" i="11"/>
  <c r="M181" i="11" s="1"/>
  <c r="M201" i="11" s="1"/>
  <c r="M221" i="11" s="1"/>
  <c r="L161" i="11"/>
  <c r="Y160" i="11"/>
  <c r="V160" i="11"/>
  <c r="W160" i="11" s="1"/>
  <c r="U160" i="11"/>
  <c r="S160" i="11"/>
  <c r="R160" i="11"/>
  <c r="T160" i="11" s="1"/>
  <c r="N160" i="11"/>
  <c r="P160" i="11" s="1"/>
  <c r="M160" i="11"/>
  <c r="L160" i="11"/>
  <c r="M159" i="11"/>
  <c r="L159" i="11"/>
  <c r="Y158" i="11"/>
  <c r="V158" i="11"/>
  <c r="W158" i="11" s="1"/>
  <c r="U158" i="11"/>
  <c r="X158" i="11" s="1"/>
  <c r="Z158" i="11" s="1"/>
  <c r="S158" i="11"/>
  <c r="R158" i="11"/>
  <c r="T158" i="11" s="1"/>
  <c r="N158" i="11"/>
  <c r="M158" i="11"/>
  <c r="L158" i="11"/>
  <c r="F124" i="11"/>
  <c r="C229" i="11" s="1"/>
  <c r="J120" i="11"/>
  <c r="F113" i="11"/>
  <c r="C113" i="11"/>
  <c r="M107" i="11"/>
  <c r="Y106" i="11"/>
  <c r="X106" i="11"/>
  <c r="Z106" i="11" s="1"/>
  <c r="W106" i="11"/>
  <c r="V106" i="11"/>
  <c r="U106" i="11"/>
  <c r="T106" i="11"/>
  <c r="S106" i="11"/>
  <c r="R106" i="11"/>
  <c r="P106" i="11"/>
  <c r="O106" i="11"/>
  <c r="Q106" i="11" s="1"/>
  <c r="N106" i="11"/>
  <c r="M106" i="11"/>
  <c r="L106" i="11"/>
  <c r="Y104" i="11"/>
  <c r="V104" i="11"/>
  <c r="U104" i="11"/>
  <c r="S104" i="11"/>
  <c r="R104" i="11"/>
  <c r="T104" i="11" s="1"/>
  <c r="P104" i="11"/>
  <c r="N104" i="11"/>
  <c r="O104" i="11" s="1"/>
  <c r="Q104" i="11" s="1"/>
  <c r="M104" i="11"/>
  <c r="L104" i="11"/>
  <c r="Y102" i="11"/>
  <c r="V102" i="11"/>
  <c r="W102" i="11" s="1"/>
  <c r="U102" i="11"/>
  <c r="S102" i="11"/>
  <c r="R102" i="11"/>
  <c r="T102" i="11" s="1"/>
  <c r="N102" i="11"/>
  <c r="M102" i="11"/>
  <c r="L102" i="11"/>
  <c r="Y100" i="11"/>
  <c r="W100" i="11"/>
  <c r="X100" i="11" s="1"/>
  <c r="Z100" i="11" s="1"/>
  <c r="V100" i="11"/>
  <c r="U100" i="11"/>
  <c r="S100" i="11"/>
  <c r="R100" i="11"/>
  <c r="P100" i="11"/>
  <c r="O100" i="11"/>
  <c r="Q100" i="11" s="1"/>
  <c r="N100" i="11"/>
  <c r="M100" i="11"/>
  <c r="L100" i="11"/>
  <c r="Y98" i="11"/>
  <c r="V98" i="11"/>
  <c r="W98" i="11" s="1"/>
  <c r="X98" i="11" s="1"/>
  <c r="Z98" i="11" s="1"/>
  <c r="U98" i="11"/>
  <c r="T98" i="11"/>
  <c r="S98" i="11"/>
  <c r="R98" i="11"/>
  <c r="P98" i="11"/>
  <c r="N98" i="11"/>
  <c r="O98" i="11" s="1"/>
  <c r="M98" i="11"/>
  <c r="L98" i="11"/>
  <c r="Y96" i="11"/>
  <c r="V96" i="11"/>
  <c r="W96" i="11" s="1"/>
  <c r="U96" i="11"/>
  <c r="T96" i="11"/>
  <c r="S96" i="11"/>
  <c r="R96" i="11"/>
  <c r="N96" i="11"/>
  <c r="O96" i="11" s="1"/>
  <c r="M96" i="11"/>
  <c r="L96" i="11"/>
  <c r="Y94" i="11"/>
  <c r="V94" i="11"/>
  <c r="W94" i="11" s="1"/>
  <c r="U94" i="11"/>
  <c r="S94" i="11"/>
  <c r="R94" i="11"/>
  <c r="T94" i="11" s="1"/>
  <c r="N94" i="11"/>
  <c r="M94" i="11"/>
  <c r="L94" i="11"/>
  <c r="Y92" i="11"/>
  <c r="W92" i="11"/>
  <c r="X92" i="11" s="1"/>
  <c r="Z92" i="11" s="1"/>
  <c r="V92" i="11"/>
  <c r="U92" i="11"/>
  <c r="S92" i="11"/>
  <c r="T92" i="11" s="1"/>
  <c r="R92" i="11"/>
  <c r="N92" i="11"/>
  <c r="P92" i="11" s="1"/>
  <c r="M92" i="11"/>
  <c r="L92" i="11"/>
  <c r="Y90" i="11"/>
  <c r="W90" i="11"/>
  <c r="V90" i="11"/>
  <c r="U90" i="11"/>
  <c r="X90" i="11" s="1"/>
  <c r="Z90" i="11" s="1"/>
  <c r="T90" i="11"/>
  <c r="S90" i="11"/>
  <c r="R90" i="11"/>
  <c r="P90" i="11"/>
  <c r="O90" i="11"/>
  <c r="Q90" i="11" s="1"/>
  <c r="N90" i="11"/>
  <c r="M90" i="11"/>
  <c r="L90" i="11"/>
  <c r="Y88" i="11"/>
  <c r="V88" i="11"/>
  <c r="W88" i="11" s="1"/>
  <c r="U88" i="11"/>
  <c r="X88" i="11" s="1"/>
  <c r="Z88" i="11" s="1"/>
  <c r="S88" i="11"/>
  <c r="R88" i="11"/>
  <c r="T88" i="11" s="1"/>
  <c r="P88" i="11"/>
  <c r="N88" i="11"/>
  <c r="O88" i="11" s="1"/>
  <c r="Q88" i="11" s="1"/>
  <c r="M88" i="11"/>
  <c r="L88" i="11"/>
  <c r="Y86" i="11"/>
  <c r="V86" i="11"/>
  <c r="W86" i="11" s="1"/>
  <c r="U86" i="11"/>
  <c r="S86" i="11"/>
  <c r="R86" i="11"/>
  <c r="N86" i="11"/>
  <c r="P86" i="11" s="1"/>
  <c r="M86" i="11"/>
  <c r="L86" i="11"/>
  <c r="Y84" i="11"/>
  <c r="W84" i="11"/>
  <c r="V84" i="11"/>
  <c r="U84" i="11"/>
  <c r="X84" i="11" s="1"/>
  <c r="Z84" i="11" s="1"/>
  <c r="T84" i="11"/>
  <c r="S84" i="11"/>
  <c r="R84" i="11"/>
  <c r="N84" i="11"/>
  <c r="P84" i="11" s="1"/>
  <c r="M84" i="11"/>
  <c r="L84" i="11"/>
  <c r="Y82" i="11"/>
  <c r="W82" i="11"/>
  <c r="V82" i="11"/>
  <c r="U82" i="11"/>
  <c r="X82" i="11" s="1"/>
  <c r="Z82" i="11" s="1"/>
  <c r="T82" i="11"/>
  <c r="S82" i="11"/>
  <c r="R82" i="11"/>
  <c r="P82" i="11"/>
  <c r="O82" i="11"/>
  <c r="Q82" i="11" s="1"/>
  <c r="N82" i="11"/>
  <c r="M82" i="11"/>
  <c r="L82" i="11"/>
  <c r="Y80" i="11"/>
  <c r="V80" i="11"/>
  <c r="W80" i="11" s="1"/>
  <c r="X80" i="11" s="1"/>
  <c r="Z80" i="11" s="1"/>
  <c r="U80" i="11"/>
  <c r="S80" i="11"/>
  <c r="R80" i="11"/>
  <c r="T80" i="11" s="1"/>
  <c r="P80" i="11"/>
  <c r="N80" i="11"/>
  <c r="O80" i="11" s="1"/>
  <c r="Q80" i="11" s="1"/>
  <c r="M80" i="11"/>
  <c r="L80" i="11"/>
  <c r="Y78" i="11"/>
  <c r="W78" i="11"/>
  <c r="V78" i="11"/>
  <c r="U78" i="11"/>
  <c r="X78" i="11" s="1"/>
  <c r="Z78" i="11" s="1"/>
  <c r="S78" i="11"/>
  <c r="R78" i="11"/>
  <c r="T78" i="11" s="1"/>
  <c r="O78" i="11"/>
  <c r="N78" i="11"/>
  <c r="P78" i="11" s="1"/>
  <c r="Q78" i="11" s="1"/>
  <c r="M78" i="11"/>
  <c r="L78" i="11"/>
  <c r="Z76" i="11"/>
  <c r="Y76" i="11"/>
  <c r="X76" i="11"/>
  <c r="W76" i="11"/>
  <c r="V76" i="11"/>
  <c r="U76" i="11"/>
  <c r="S76" i="11"/>
  <c r="R76" i="11"/>
  <c r="T76" i="11" s="1"/>
  <c r="P76" i="11"/>
  <c r="O76" i="11"/>
  <c r="Q76" i="11" s="1"/>
  <c r="N76" i="11"/>
  <c r="M76" i="11"/>
  <c r="L76" i="11"/>
  <c r="M75" i="11"/>
  <c r="M95" i="11" s="1"/>
  <c r="Y74" i="11"/>
  <c r="X74" i="11"/>
  <c r="Z74" i="11" s="1"/>
  <c r="V74" i="11"/>
  <c r="U74" i="11"/>
  <c r="W74" i="11" s="1"/>
  <c r="S74" i="11"/>
  <c r="T74" i="11" s="1"/>
  <c r="R74" i="11"/>
  <c r="Q74" i="11"/>
  <c r="P74" i="11"/>
  <c r="O74" i="11"/>
  <c r="N74" i="11"/>
  <c r="M74" i="11"/>
  <c r="L74" i="11"/>
  <c r="M73" i="11"/>
  <c r="M93" i="11" s="1"/>
  <c r="Y72" i="11"/>
  <c r="V72" i="11"/>
  <c r="U72" i="11"/>
  <c r="X72" i="11" s="1"/>
  <c r="Z72" i="11" s="1"/>
  <c r="T72" i="11"/>
  <c r="S72" i="11"/>
  <c r="R72" i="11"/>
  <c r="N72" i="11"/>
  <c r="P72" i="11" s="1"/>
  <c r="M72" i="11"/>
  <c r="L72" i="11"/>
  <c r="Y70" i="11"/>
  <c r="V70" i="11"/>
  <c r="W70" i="11" s="1"/>
  <c r="U70" i="11"/>
  <c r="X70" i="11" s="1"/>
  <c r="Z70" i="11" s="1"/>
  <c r="S70" i="11"/>
  <c r="R70" i="11"/>
  <c r="T70" i="11" s="1"/>
  <c r="N70" i="11"/>
  <c r="P70" i="11" s="1"/>
  <c r="M70" i="11"/>
  <c r="L70" i="11"/>
  <c r="M69" i="11"/>
  <c r="M89" i="11" s="1"/>
  <c r="Y68" i="11"/>
  <c r="V68" i="11"/>
  <c r="W68" i="11" s="1"/>
  <c r="X68" i="11" s="1"/>
  <c r="Z68" i="11" s="1"/>
  <c r="U68" i="11"/>
  <c r="T68" i="11"/>
  <c r="S68" i="11"/>
  <c r="R68" i="11"/>
  <c r="N68" i="11"/>
  <c r="O68" i="11" s="1"/>
  <c r="M68" i="11"/>
  <c r="L68" i="11"/>
  <c r="M67" i="11"/>
  <c r="M87" i="11" s="1"/>
  <c r="Y66" i="11"/>
  <c r="W66" i="11"/>
  <c r="V66" i="11"/>
  <c r="U66" i="11"/>
  <c r="X66" i="11" s="1"/>
  <c r="Z66" i="11" s="1"/>
  <c r="T66" i="11"/>
  <c r="S66" i="11"/>
  <c r="R66" i="11"/>
  <c r="P66" i="11"/>
  <c r="O66" i="11"/>
  <c r="Q66" i="11" s="1"/>
  <c r="N66" i="11"/>
  <c r="M66" i="11"/>
  <c r="L66" i="11"/>
  <c r="Y64" i="11"/>
  <c r="V64" i="11"/>
  <c r="W64" i="11" s="1"/>
  <c r="X64" i="11" s="1"/>
  <c r="Z64" i="11" s="1"/>
  <c r="U64" i="11"/>
  <c r="S64" i="11"/>
  <c r="R64" i="11"/>
  <c r="T64" i="11" s="1"/>
  <c r="P64" i="11"/>
  <c r="N64" i="11"/>
  <c r="O64" i="11" s="1"/>
  <c r="Q64" i="11" s="1"/>
  <c r="M64" i="11"/>
  <c r="L64" i="11"/>
  <c r="Y62" i="11"/>
  <c r="W62" i="11"/>
  <c r="V62" i="11"/>
  <c r="U62" i="11"/>
  <c r="X62" i="11" s="1"/>
  <c r="Z62" i="11" s="1"/>
  <c r="S62" i="11"/>
  <c r="R62" i="11"/>
  <c r="T62" i="11" s="1"/>
  <c r="O62" i="11"/>
  <c r="N62" i="11"/>
  <c r="P62" i="11" s="1"/>
  <c r="Q62" i="11" s="1"/>
  <c r="M62" i="11"/>
  <c r="L62" i="11"/>
  <c r="M61" i="11"/>
  <c r="M81" i="11" s="1"/>
  <c r="M101" i="11" s="1"/>
  <c r="Z60" i="11"/>
  <c r="Y60" i="11"/>
  <c r="X60" i="11"/>
  <c r="W60" i="11"/>
  <c r="V60" i="11"/>
  <c r="U60" i="11"/>
  <c r="S60" i="11"/>
  <c r="R60" i="11"/>
  <c r="T60" i="11" s="1"/>
  <c r="P60" i="11"/>
  <c r="O60" i="11"/>
  <c r="Q60" i="11" s="1"/>
  <c r="N60" i="11"/>
  <c r="M60" i="11"/>
  <c r="L60" i="11"/>
  <c r="M59" i="11"/>
  <c r="M79" i="11" s="1"/>
  <c r="M99" i="11" s="1"/>
  <c r="Y58" i="11"/>
  <c r="X58" i="11"/>
  <c r="Z58" i="11" s="1"/>
  <c r="W58" i="11"/>
  <c r="V58" i="11"/>
  <c r="U58" i="11"/>
  <c r="S58" i="11"/>
  <c r="T58" i="11" s="1"/>
  <c r="R58" i="11"/>
  <c r="Q58" i="11"/>
  <c r="P58" i="11"/>
  <c r="O58" i="11"/>
  <c r="N58" i="11"/>
  <c r="M58" i="11"/>
  <c r="L58" i="11"/>
  <c r="M57" i="11"/>
  <c r="M77" i="11" s="1"/>
  <c r="M97" i="11" s="1"/>
  <c r="L57" i="11"/>
  <c r="Y56" i="11"/>
  <c r="V56" i="11"/>
  <c r="W56" i="11" s="1"/>
  <c r="U56" i="11"/>
  <c r="X56" i="11" s="1"/>
  <c r="Z56" i="11" s="1"/>
  <c r="T56" i="11"/>
  <c r="S56" i="11"/>
  <c r="R56" i="11"/>
  <c r="P56" i="11"/>
  <c r="N56" i="11"/>
  <c r="O56" i="11" s="1"/>
  <c r="Q56" i="11" s="1"/>
  <c r="M56" i="11"/>
  <c r="L56" i="11"/>
  <c r="M55" i="11"/>
  <c r="L55" i="11"/>
  <c r="Y54" i="11"/>
  <c r="V54" i="11"/>
  <c r="W54" i="11" s="1"/>
  <c r="U54" i="11"/>
  <c r="S54" i="11"/>
  <c r="R54" i="11"/>
  <c r="T54" i="11" s="1"/>
  <c r="N54" i="11"/>
  <c r="P54" i="11" s="1"/>
  <c r="M54" i="11"/>
  <c r="L54" i="11"/>
  <c r="M53" i="11"/>
  <c r="L53" i="11"/>
  <c r="Y52" i="11"/>
  <c r="V52" i="11"/>
  <c r="W52" i="11" s="1"/>
  <c r="X52" i="11" s="1"/>
  <c r="Z52" i="11" s="1"/>
  <c r="U52" i="11"/>
  <c r="T52" i="11"/>
  <c r="S52" i="11"/>
  <c r="R52" i="11"/>
  <c r="N52" i="11"/>
  <c r="P52" i="11" s="1"/>
  <c r="M52" i="11"/>
  <c r="L52" i="11"/>
  <c r="M51" i="11"/>
  <c r="M71" i="11" s="1"/>
  <c r="M91" i="11" s="1"/>
  <c r="L51" i="11"/>
  <c r="Y50" i="11"/>
  <c r="W50" i="11"/>
  <c r="V50" i="11"/>
  <c r="U50" i="11"/>
  <c r="X50" i="11" s="1"/>
  <c r="Z50" i="11" s="1"/>
  <c r="T50" i="11"/>
  <c r="S50" i="11"/>
  <c r="R50" i="11"/>
  <c r="P50" i="11"/>
  <c r="O50" i="11"/>
  <c r="Q50" i="11" s="1"/>
  <c r="N50" i="11"/>
  <c r="M50" i="11"/>
  <c r="L50" i="11"/>
  <c r="L69" i="11" s="1"/>
  <c r="M49" i="11"/>
  <c r="L49" i="11"/>
  <c r="Y48" i="11"/>
  <c r="V48" i="11"/>
  <c r="W48" i="11" s="1"/>
  <c r="X48" i="11" s="1"/>
  <c r="Z48" i="11" s="1"/>
  <c r="U48" i="11"/>
  <c r="T48" i="11"/>
  <c r="S48" i="11"/>
  <c r="R48" i="11"/>
  <c r="P48" i="11"/>
  <c r="N48" i="11"/>
  <c r="O48" i="11" s="1"/>
  <c r="Q48" i="11" s="1"/>
  <c r="M48" i="11"/>
  <c r="L48" i="11"/>
  <c r="L67" i="11" s="1"/>
  <c r="M47" i="11"/>
  <c r="L47" i="11"/>
  <c r="Y46" i="11"/>
  <c r="W46" i="11"/>
  <c r="V46" i="11"/>
  <c r="U46" i="11"/>
  <c r="X46" i="11" s="1"/>
  <c r="Z46" i="11" s="1"/>
  <c r="S46" i="11"/>
  <c r="R46" i="11"/>
  <c r="T46" i="11" s="1"/>
  <c r="O46" i="11"/>
  <c r="N46" i="11"/>
  <c r="P46" i="11" s="1"/>
  <c r="Q46" i="11" s="1"/>
  <c r="M46" i="11"/>
  <c r="L46" i="11"/>
  <c r="L65" i="11" s="1"/>
  <c r="M45" i="11"/>
  <c r="M65" i="11" s="1"/>
  <c r="M85" i="11" s="1"/>
  <c r="M105" i="11" s="1"/>
  <c r="L45" i="11"/>
  <c r="Z44" i="11"/>
  <c r="Y44" i="11"/>
  <c r="X44" i="11"/>
  <c r="W44" i="11"/>
  <c r="V44" i="11"/>
  <c r="U44" i="11"/>
  <c r="S44" i="11"/>
  <c r="R44" i="11"/>
  <c r="T44" i="11" s="1"/>
  <c r="P44" i="11"/>
  <c r="O44" i="11"/>
  <c r="Q44" i="11" s="1"/>
  <c r="N44" i="11"/>
  <c r="M44" i="11"/>
  <c r="L44" i="11"/>
  <c r="L63" i="11" s="1"/>
  <c r="M43" i="11"/>
  <c r="M63" i="11" s="1"/>
  <c r="L43" i="11"/>
  <c r="L59" i="11" s="1"/>
  <c r="Y42" i="11"/>
  <c r="X42" i="11"/>
  <c r="Z42" i="11" s="1"/>
  <c r="W42" i="11"/>
  <c r="V42" i="11"/>
  <c r="U42" i="11"/>
  <c r="S42" i="11"/>
  <c r="T42" i="11" s="1"/>
  <c r="R42" i="11"/>
  <c r="Q42" i="11"/>
  <c r="P42" i="11"/>
  <c r="O42" i="11"/>
  <c r="N42" i="11"/>
  <c r="M42" i="11"/>
  <c r="L42" i="11"/>
  <c r="L61" i="11" s="1"/>
  <c r="J4" i="11"/>
  <c r="L338" i="14" l="1"/>
  <c r="L213" i="14"/>
  <c r="L219" i="14"/>
  <c r="L328" i="13"/>
  <c r="L324" i="13"/>
  <c r="L93" i="13"/>
  <c r="L97" i="13"/>
  <c r="L99" i="13"/>
  <c r="L103" i="13"/>
  <c r="L95" i="13"/>
  <c r="L215" i="13"/>
  <c r="L219" i="13"/>
  <c r="L330" i="13"/>
  <c r="L97" i="12"/>
  <c r="L101" i="12"/>
  <c r="L99" i="12"/>
  <c r="L87" i="12"/>
  <c r="L105" i="12" s="1"/>
  <c r="L77" i="12"/>
  <c r="L95" i="12" s="1"/>
  <c r="L89" i="12"/>
  <c r="L107" i="12" s="1"/>
  <c r="L332" i="12"/>
  <c r="L304" i="12"/>
  <c r="L322" i="12" s="1"/>
  <c r="L302" i="12"/>
  <c r="L320" i="12" s="1"/>
  <c r="L338" i="12" s="1"/>
  <c r="L306" i="12"/>
  <c r="L312" i="12"/>
  <c r="L308" i="12"/>
  <c r="L326" i="12" s="1"/>
  <c r="E242" i="12"/>
  <c r="L189" i="12"/>
  <c r="L207" i="12" s="1"/>
  <c r="L199" i="12"/>
  <c r="L221" i="12" s="1"/>
  <c r="L217" i="12"/>
  <c r="L197" i="12"/>
  <c r="L193" i="12"/>
  <c r="L211" i="12" s="1"/>
  <c r="L191" i="12"/>
  <c r="L209" i="12" s="1"/>
  <c r="E11" i="12"/>
  <c r="L75" i="11"/>
  <c r="L81" i="11"/>
  <c r="L87" i="11"/>
  <c r="L79" i="11"/>
  <c r="L83" i="11"/>
  <c r="L101" i="11" s="1"/>
  <c r="L71" i="11"/>
  <c r="X54" i="11"/>
  <c r="Z54" i="11" s="1"/>
  <c r="L85" i="11"/>
  <c r="M83" i="11"/>
  <c r="M103" i="11" s="1"/>
  <c r="E11" i="11"/>
  <c r="L77" i="11"/>
  <c r="L73" i="11"/>
  <c r="L91" i="11" s="1"/>
  <c r="X190" i="11"/>
  <c r="Z190" i="11" s="1"/>
  <c r="W190" i="11"/>
  <c r="L89" i="11"/>
  <c r="L107" i="11" s="1"/>
  <c r="O92" i="11"/>
  <c r="Q92" i="11" s="1"/>
  <c r="X96" i="11"/>
  <c r="Z96" i="11" s="1"/>
  <c r="X102" i="11"/>
  <c r="Z102" i="11" s="1"/>
  <c r="P158" i="11"/>
  <c r="O158" i="11"/>
  <c r="Q158" i="11" s="1"/>
  <c r="L179" i="11"/>
  <c r="L191" i="11"/>
  <c r="Q180" i="11"/>
  <c r="X214" i="11"/>
  <c r="Z214" i="11" s="1"/>
  <c r="Q283" i="11"/>
  <c r="L314" i="11"/>
  <c r="L332" i="11" s="1"/>
  <c r="X333" i="11"/>
  <c r="Z333" i="11" s="1"/>
  <c r="O52" i="11"/>
  <c r="Q52" i="11" s="1"/>
  <c r="O84" i="11"/>
  <c r="Q84" i="11" s="1"/>
  <c r="O86" i="11"/>
  <c r="Q86" i="11" s="1"/>
  <c r="P94" i="11"/>
  <c r="O94" i="11"/>
  <c r="Q196" i="11"/>
  <c r="X222" i="11"/>
  <c r="Z222" i="11" s="1"/>
  <c r="W222" i="11"/>
  <c r="P293" i="11"/>
  <c r="O293" i="11"/>
  <c r="Q293" i="11" s="1"/>
  <c r="Q299" i="11"/>
  <c r="O54" i="11"/>
  <c r="Q54" i="11" s="1"/>
  <c r="P68" i="11"/>
  <c r="Q68" i="11" s="1"/>
  <c r="O70" i="11"/>
  <c r="Q70" i="11" s="1"/>
  <c r="L95" i="11"/>
  <c r="P190" i="11"/>
  <c r="O190" i="11"/>
  <c r="Q190" i="11" s="1"/>
  <c r="Q212" i="11"/>
  <c r="P277" i="11"/>
  <c r="O277" i="11"/>
  <c r="Q277" i="11" s="1"/>
  <c r="L298" i="11"/>
  <c r="L316" i="11" s="1"/>
  <c r="E127" i="11"/>
  <c r="L203" i="11"/>
  <c r="O72" i="11"/>
  <c r="Q72" i="11" s="1"/>
  <c r="W72" i="11"/>
  <c r="L97" i="11"/>
  <c r="T86" i="11"/>
  <c r="T100" i="11"/>
  <c r="Q164" i="11"/>
  <c r="Q186" i="11"/>
  <c r="P206" i="11"/>
  <c r="O206" i="11"/>
  <c r="Q206" i="11" s="1"/>
  <c r="L294" i="11"/>
  <c r="L312" i="11" s="1"/>
  <c r="L310" i="11"/>
  <c r="L99" i="11"/>
  <c r="X94" i="11"/>
  <c r="Z94" i="11" s="1"/>
  <c r="Q98" i="11"/>
  <c r="P102" i="11"/>
  <c r="O102" i="11"/>
  <c r="Q102" i="11" s="1"/>
  <c r="X160" i="11"/>
  <c r="Z160" i="11" s="1"/>
  <c r="L185" i="11"/>
  <c r="Q170" i="11"/>
  <c r="L193" i="11"/>
  <c r="L199" i="11"/>
  <c r="L221" i="11" s="1"/>
  <c r="X182" i="11"/>
  <c r="Z182" i="11" s="1"/>
  <c r="L302" i="11"/>
  <c r="L320" i="11" s="1"/>
  <c r="L338" i="11" s="1"/>
  <c r="P309" i="11"/>
  <c r="O309" i="11"/>
  <c r="Q309" i="11" s="1"/>
  <c r="Q315" i="11"/>
  <c r="X104" i="11"/>
  <c r="Z104" i="11" s="1"/>
  <c r="W104" i="11"/>
  <c r="X86" i="11"/>
  <c r="Z86" i="11" s="1"/>
  <c r="L177" i="11"/>
  <c r="X168" i="11"/>
  <c r="Z168" i="11" s="1"/>
  <c r="L195" i="11"/>
  <c r="L213" i="11" s="1"/>
  <c r="X192" i="11"/>
  <c r="Z192" i="11" s="1"/>
  <c r="Q202" i="11"/>
  <c r="P222" i="11"/>
  <c r="O222" i="11"/>
  <c r="Q222" i="11" s="1"/>
  <c r="X285" i="11"/>
  <c r="Z285" i="11" s="1"/>
  <c r="X295" i="11"/>
  <c r="Z295" i="11" s="1"/>
  <c r="P325" i="11"/>
  <c r="O325" i="11"/>
  <c r="Q325" i="11" s="1"/>
  <c r="L103" i="11"/>
  <c r="L105" i="11"/>
  <c r="P174" i="11"/>
  <c r="O174" i="11"/>
  <c r="Q174" i="11" s="1"/>
  <c r="L318" i="11"/>
  <c r="L336" i="11" s="1"/>
  <c r="P96" i="11"/>
  <c r="Q96" i="11" s="1"/>
  <c r="P168" i="11"/>
  <c r="Q168" i="11" s="1"/>
  <c r="P184" i="11"/>
  <c r="Q184" i="11" s="1"/>
  <c r="P200" i="11"/>
  <c r="Q200" i="11" s="1"/>
  <c r="P216" i="11"/>
  <c r="Q216" i="11" s="1"/>
  <c r="P287" i="11"/>
  <c r="Q287" i="11" s="1"/>
  <c r="P303" i="11"/>
  <c r="Q303" i="11" s="1"/>
  <c r="X303" i="11"/>
  <c r="Z303" i="11" s="1"/>
  <c r="P319" i="11"/>
  <c r="Q319" i="11" s="1"/>
  <c r="P335" i="11"/>
  <c r="Q335" i="11" s="1"/>
  <c r="X335" i="11"/>
  <c r="Z335" i="11" s="1"/>
  <c r="O160" i="11"/>
  <c r="Q160" i="11" s="1"/>
  <c r="O176" i="11"/>
  <c r="Q176" i="11" s="1"/>
  <c r="O192" i="11"/>
  <c r="Q192" i="11" s="1"/>
  <c r="O208" i="11"/>
  <c r="Q208" i="11" s="1"/>
  <c r="E242" i="11"/>
  <c r="L290" i="11"/>
  <c r="L304" i="11" s="1"/>
  <c r="L322" i="11" s="1"/>
  <c r="O331" i="11"/>
  <c r="Q331" i="11" s="1"/>
  <c r="O166" i="11"/>
  <c r="Q166" i="11" s="1"/>
  <c r="L175" i="11"/>
  <c r="L189" i="11" s="1"/>
  <c r="L207" i="11" s="1"/>
  <c r="O182" i="11"/>
  <c r="Q182" i="11" s="1"/>
  <c r="O198" i="11"/>
  <c r="Q198" i="11" s="1"/>
  <c r="O214" i="11"/>
  <c r="Q214" i="11" s="1"/>
  <c r="O285" i="11"/>
  <c r="Q285" i="11" s="1"/>
  <c r="O301" i="11"/>
  <c r="Q301" i="11" s="1"/>
  <c r="O317" i="11"/>
  <c r="Q317" i="11" s="1"/>
  <c r="O333" i="11"/>
  <c r="Q333" i="11" s="1"/>
  <c r="F344" i="10"/>
  <c r="Y337" i="10"/>
  <c r="V337" i="10"/>
  <c r="W337" i="10" s="1"/>
  <c r="U337" i="10"/>
  <c r="S337" i="10"/>
  <c r="R337" i="10"/>
  <c r="T337" i="10" s="1"/>
  <c r="P337" i="10"/>
  <c r="O337" i="10"/>
  <c r="N337" i="10"/>
  <c r="M337" i="10"/>
  <c r="L337" i="10"/>
  <c r="Y335" i="10"/>
  <c r="V335" i="10"/>
  <c r="U335" i="10"/>
  <c r="W335" i="10" s="1"/>
  <c r="S335" i="10"/>
  <c r="R335" i="10"/>
  <c r="P335" i="10"/>
  <c r="O335" i="10"/>
  <c r="N335" i="10"/>
  <c r="M335" i="10"/>
  <c r="L335" i="10"/>
  <c r="Y333" i="10"/>
  <c r="W333" i="10"/>
  <c r="V333" i="10"/>
  <c r="U333" i="10"/>
  <c r="S333" i="10"/>
  <c r="R333" i="10"/>
  <c r="P333" i="10"/>
  <c r="O333" i="10"/>
  <c r="Q333" i="10" s="1"/>
  <c r="N333" i="10"/>
  <c r="M333" i="10"/>
  <c r="L333" i="10"/>
  <c r="Y331" i="10"/>
  <c r="W331" i="10"/>
  <c r="V331" i="10"/>
  <c r="U331" i="10"/>
  <c r="S331" i="10"/>
  <c r="R331" i="10"/>
  <c r="T331" i="10" s="1"/>
  <c r="P331" i="10"/>
  <c r="O331" i="10"/>
  <c r="Q331" i="10" s="1"/>
  <c r="N331" i="10"/>
  <c r="M331" i="10"/>
  <c r="L331" i="10"/>
  <c r="Y329" i="10"/>
  <c r="V329" i="10"/>
  <c r="W329" i="10" s="1"/>
  <c r="U329" i="10"/>
  <c r="S329" i="10"/>
  <c r="R329" i="10"/>
  <c r="Q329" i="10"/>
  <c r="P329" i="10"/>
  <c r="O329" i="10"/>
  <c r="N329" i="10"/>
  <c r="M329" i="10"/>
  <c r="L329" i="10"/>
  <c r="Y327" i="10"/>
  <c r="V327" i="10"/>
  <c r="W327" i="10" s="1"/>
  <c r="U327" i="10"/>
  <c r="S327" i="10"/>
  <c r="R327" i="10"/>
  <c r="T327" i="10" s="1"/>
  <c r="P327" i="10"/>
  <c r="O327" i="10"/>
  <c r="N327" i="10"/>
  <c r="M327" i="10"/>
  <c r="L327" i="10"/>
  <c r="Y325" i="10"/>
  <c r="V325" i="10"/>
  <c r="W325" i="10" s="1"/>
  <c r="U325" i="10"/>
  <c r="S325" i="10"/>
  <c r="R325" i="10"/>
  <c r="T325" i="10" s="1"/>
  <c r="P325" i="10"/>
  <c r="O325" i="10"/>
  <c r="Q325" i="10" s="1"/>
  <c r="N325" i="10"/>
  <c r="M325" i="10"/>
  <c r="L325" i="10"/>
  <c r="Y323" i="10"/>
  <c r="V323" i="10"/>
  <c r="W323" i="10" s="1"/>
  <c r="U323" i="10"/>
  <c r="S323" i="10"/>
  <c r="T323" i="10" s="1"/>
  <c r="R323" i="10"/>
  <c r="P323" i="10"/>
  <c r="O323" i="10"/>
  <c r="Q323" i="10" s="1"/>
  <c r="N323" i="10"/>
  <c r="M323" i="10"/>
  <c r="L323" i="10"/>
  <c r="Y321" i="10"/>
  <c r="V321" i="10"/>
  <c r="W321" i="10" s="1"/>
  <c r="U321" i="10"/>
  <c r="S321" i="10"/>
  <c r="R321" i="10"/>
  <c r="P321" i="10"/>
  <c r="O321" i="10"/>
  <c r="Q321" i="10" s="1"/>
  <c r="N321" i="10"/>
  <c r="M321" i="10"/>
  <c r="L321" i="10"/>
  <c r="Y319" i="10"/>
  <c r="V319" i="10"/>
  <c r="W319" i="10" s="1"/>
  <c r="X319" i="10" s="1"/>
  <c r="Z319" i="10" s="1"/>
  <c r="U319" i="10"/>
  <c r="S319" i="10"/>
  <c r="R319" i="10"/>
  <c r="T319" i="10" s="1"/>
  <c r="P319" i="10"/>
  <c r="Q319" i="10" s="1"/>
  <c r="O319" i="10"/>
  <c r="N319" i="10"/>
  <c r="M319" i="10"/>
  <c r="L319" i="10"/>
  <c r="Y317" i="10"/>
  <c r="V317" i="10"/>
  <c r="W317" i="10" s="1"/>
  <c r="U317" i="10"/>
  <c r="S317" i="10"/>
  <c r="R317" i="10"/>
  <c r="P317" i="10"/>
  <c r="Q317" i="10" s="1"/>
  <c r="O317" i="10"/>
  <c r="N317" i="10"/>
  <c r="M317" i="10"/>
  <c r="L317" i="10"/>
  <c r="Y315" i="10"/>
  <c r="V315" i="10"/>
  <c r="W315" i="10" s="1"/>
  <c r="U315" i="10"/>
  <c r="S315" i="10"/>
  <c r="R315" i="10"/>
  <c r="T315" i="10" s="1"/>
  <c r="P315" i="10"/>
  <c r="O315" i="10"/>
  <c r="Q315" i="10" s="1"/>
  <c r="N315" i="10"/>
  <c r="M315" i="10"/>
  <c r="L315" i="10"/>
  <c r="Y313" i="10"/>
  <c r="V313" i="10"/>
  <c r="W313" i="10" s="1"/>
  <c r="U313" i="10"/>
  <c r="S313" i="10"/>
  <c r="T313" i="10" s="1"/>
  <c r="R313" i="10"/>
  <c r="P313" i="10"/>
  <c r="O313" i="10"/>
  <c r="Q313" i="10" s="1"/>
  <c r="N313" i="10"/>
  <c r="M313" i="10"/>
  <c r="L313" i="10"/>
  <c r="Y311" i="10"/>
  <c r="V311" i="10"/>
  <c r="W311" i="10" s="1"/>
  <c r="U311" i="10"/>
  <c r="S311" i="10"/>
  <c r="R311" i="10"/>
  <c r="P311" i="10"/>
  <c r="O311" i="10"/>
  <c r="Q311" i="10" s="1"/>
  <c r="N311" i="10"/>
  <c r="M311" i="10"/>
  <c r="L311" i="10"/>
  <c r="Y309" i="10"/>
  <c r="V309" i="10"/>
  <c r="W309" i="10" s="1"/>
  <c r="X309" i="10" s="1"/>
  <c r="Z309" i="10" s="1"/>
  <c r="U309" i="10"/>
  <c r="S309" i="10"/>
  <c r="R309" i="10"/>
  <c r="T309" i="10" s="1"/>
  <c r="P309" i="10"/>
  <c r="Q309" i="10" s="1"/>
  <c r="O309" i="10"/>
  <c r="N309" i="10"/>
  <c r="M309" i="10"/>
  <c r="L309" i="10"/>
  <c r="Y307" i="10"/>
  <c r="V307" i="10"/>
  <c r="W307" i="10" s="1"/>
  <c r="U307" i="10"/>
  <c r="S307" i="10"/>
  <c r="R307" i="10"/>
  <c r="P307" i="10"/>
  <c r="Q307" i="10" s="1"/>
  <c r="O307" i="10"/>
  <c r="N307" i="10"/>
  <c r="M307" i="10"/>
  <c r="L307" i="10"/>
  <c r="Y305" i="10"/>
  <c r="V305" i="10"/>
  <c r="U305" i="10"/>
  <c r="X305" i="10" s="1"/>
  <c r="Z305" i="10" s="1"/>
  <c r="S305" i="10"/>
  <c r="R305" i="10"/>
  <c r="T305" i="10" s="1"/>
  <c r="P305" i="10"/>
  <c r="O305" i="10"/>
  <c r="Q305" i="10" s="1"/>
  <c r="N305" i="10"/>
  <c r="M305" i="10"/>
  <c r="L305" i="10"/>
  <c r="Y303" i="10"/>
  <c r="V303" i="10"/>
  <c r="U303" i="10"/>
  <c r="X303" i="10" s="1"/>
  <c r="Z303" i="10" s="1"/>
  <c r="S303" i="10"/>
  <c r="R303" i="10"/>
  <c r="P303" i="10"/>
  <c r="O303" i="10"/>
  <c r="Q303" i="10" s="1"/>
  <c r="N303" i="10"/>
  <c r="M303" i="10"/>
  <c r="L303" i="10"/>
  <c r="Y301" i="10"/>
  <c r="V301" i="10"/>
  <c r="W301" i="10" s="1"/>
  <c r="X301" i="10" s="1"/>
  <c r="Z301" i="10" s="1"/>
  <c r="U301" i="10"/>
  <c r="S301" i="10"/>
  <c r="R301" i="10"/>
  <c r="T301" i="10" s="1"/>
  <c r="P301" i="10"/>
  <c r="O301" i="10"/>
  <c r="Q301" i="10" s="1"/>
  <c r="N301" i="10"/>
  <c r="M301" i="10"/>
  <c r="L301" i="10"/>
  <c r="Y299" i="10"/>
  <c r="V299" i="10"/>
  <c r="W299" i="10" s="1"/>
  <c r="U299" i="10"/>
  <c r="S299" i="10"/>
  <c r="R299" i="10"/>
  <c r="T299" i="10" s="1"/>
  <c r="P299" i="10"/>
  <c r="O299" i="10"/>
  <c r="N299" i="10"/>
  <c r="M299" i="10"/>
  <c r="L299" i="10"/>
  <c r="M298" i="10"/>
  <c r="M318" i="10" s="1"/>
  <c r="M338" i="10" s="1"/>
  <c r="Y297" i="10"/>
  <c r="V297" i="10"/>
  <c r="W297" i="10" s="1"/>
  <c r="U297" i="10"/>
  <c r="S297" i="10"/>
  <c r="R297" i="10"/>
  <c r="T297" i="10" s="1"/>
  <c r="P297" i="10"/>
  <c r="O297" i="10"/>
  <c r="N297" i="10"/>
  <c r="M297" i="10"/>
  <c r="L297" i="10"/>
  <c r="Y295" i="10"/>
  <c r="V295" i="10"/>
  <c r="W295" i="10" s="1"/>
  <c r="U295" i="10"/>
  <c r="S295" i="10"/>
  <c r="T295" i="10" s="1"/>
  <c r="R295" i="10"/>
  <c r="P295" i="10"/>
  <c r="O295" i="10"/>
  <c r="Q295" i="10" s="1"/>
  <c r="N295" i="10"/>
  <c r="M295" i="10"/>
  <c r="L295" i="10"/>
  <c r="Y293" i="10"/>
  <c r="W293" i="10"/>
  <c r="V293" i="10"/>
  <c r="U293" i="10"/>
  <c r="S293" i="10"/>
  <c r="R293" i="10"/>
  <c r="T293" i="10" s="1"/>
  <c r="P293" i="10"/>
  <c r="O293" i="10"/>
  <c r="Q293" i="10" s="1"/>
  <c r="N293" i="10"/>
  <c r="M293" i="10"/>
  <c r="L293" i="10"/>
  <c r="M292" i="10"/>
  <c r="M312" i="10" s="1"/>
  <c r="M332" i="10" s="1"/>
  <c r="Y291" i="10"/>
  <c r="W291" i="10"/>
  <c r="V291" i="10"/>
  <c r="U291" i="10"/>
  <c r="S291" i="10"/>
  <c r="R291" i="10"/>
  <c r="T291" i="10" s="1"/>
  <c r="P291" i="10"/>
  <c r="O291" i="10"/>
  <c r="Q291" i="10" s="1"/>
  <c r="N291" i="10"/>
  <c r="M291" i="10"/>
  <c r="L291" i="10"/>
  <c r="M290" i="10"/>
  <c r="M310" i="10" s="1"/>
  <c r="M330" i="10" s="1"/>
  <c r="Y289" i="10"/>
  <c r="V289" i="10"/>
  <c r="W289" i="10" s="1"/>
  <c r="X289" i="10" s="1"/>
  <c r="Z289" i="10" s="1"/>
  <c r="U289" i="10"/>
  <c r="S289" i="10"/>
  <c r="R289" i="10"/>
  <c r="T289" i="10" s="1"/>
  <c r="P289" i="10"/>
  <c r="O289" i="10"/>
  <c r="N289" i="10"/>
  <c r="M289" i="10"/>
  <c r="L289" i="10"/>
  <c r="M288" i="10"/>
  <c r="M308" i="10" s="1"/>
  <c r="M328" i="10" s="1"/>
  <c r="L288" i="10"/>
  <c r="Y287" i="10"/>
  <c r="V287" i="10"/>
  <c r="W287" i="10" s="1"/>
  <c r="X287" i="10" s="1"/>
  <c r="Z287" i="10" s="1"/>
  <c r="U287" i="10"/>
  <c r="S287" i="10"/>
  <c r="R287" i="10"/>
  <c r="T287" i="10" s="1"/>
  <c r="P287" i="10"/>
  <c r="Q287" i="10" s="1"/>
  <c r="O287" i="10"/>
  <c r="N287" i="10"/>
  <c r="M287" i="10"/>
  <c r="L287" i="10"/>
  <c r="M286" i="10"/>
  <c r="M306" i="10" s="1"/>
  <c r="M326" i="10" s="1"/>
  <c r="L286" i="10"/>
  <c r="Y285" i="10"/>
  <c r="W285" i="10"/>
  <c r="V285" i="10"/>
  <c r="U285" i="10"/>
  <c r="S285" i="10"/>
  <c r="R285" i="10"/>
  <c r="T285" i="10" s="1"/>
  <c r="P285" i="10"/>
  <c r="O285" i="10"/>
  <c r="Q285" i="10" s="1"/>
  <c r="N285" i="10"/>
  <c r="M285" i="10"/>
  <c r="L285" i="10"/>
  <c r="M284" i="10"/>
  <c r="M304" i="10" s="1"/>
  <c r="M324" i="10" s="1"/>
  <c r="L284" i="10"/>
  <c r="Y283" i="10"/>
  <c r="V283" i="10"/>
  <c r="W283" i="10" s="1"/>
  <c r="X283" i="10" s="1"/>
  <c r="Z283" i="10" s="1"/>
  <c r="U283" i="10"/>
  <c r="S283" i="10"/>
  <c r="T283" i="10" s="1"/>
  <c r="R283" i="10"/>
  <c r="P283" i="10"/>
  <c r="O283" i="10"/>
  <c r="N283" i="10"/>
  <c r="M283" i="10"/>
  <c r="L283" i="10"/>
  <c r="M282" i="10"/>
  <c r="M302" i="10" s="1"/>
  <c r="M322" i="10" s="1"/>
  <c r="L282" i="10"/>
  <c r="Y281" i="10"/>
  <c r="V281" i="10"/>
  <c r="W281" i="10" s="1"/>
  <c r="U281" i="10"/>
  <c r="T281" i="10"/>
  <c r="S281" i="10"/>
  <c r="R281" i="10"/>
  <c r="P281" i="10"/>
  <c r="O281" i="10"/>
  <c r="Q281" i="10" s="1"/>
  <c r="N281" i="10"/>
  <c r="M281" i="10"/>
  <c r="L281" i="10"/>
  <c r="M280" i="10"/>
  <c r="M300" i="10" s="1"/>
  <c r="M320" i="10" s="1"/>
  <c r="L280" i="10"/>
  <c r="Y279" i="10"/>
  <c r="V279" i="10"/>
  <c r="W279" i="10" s="1"/>
  <c r="U279" i="10"/>
  <c r="S279" i="10"/>
  <c r="R279" i="10"/>
  <c r="T279" i="10" s="1"/>
  <c r="P279" i="10"/>
  <c r="Q279" i="10" s="1"/>
  <c r="O279" i="10"/>
  <c r="N279" i="10"/>
  <c r="M279" i="10"/>
  <c r="L279" i="10"/>
  <c r="L298" i="10" s="1"/>
  <c r="M278" i="10"/>
  <c r="L278" i="10"/>
  <c r="Y277" i="10"/>
  <c r="W277" i="10"/>
  <c r="V277" i="10"/>
  <c r="U277" i="10"/>
  <c r="S277" i="10"/>
  <c r="R277" i="10"/>
  <c r="T277" i="10" s="1"/>
  <c r="P277" i="10"/>
  <c r="O277" i="10"/>
  <c r="Q277" i="10" s="1"/>
  <c r="N277" i="10"/>
  <c r="M277" i="10"/>
  <c r="L277" i="10"/>
  <c r="M276" i="10"/>
  <c r="M296" i="10" s="1"/>
  <c r="M316" i="10" s="1"/>
  <c r="M336" i="10" s="1"/>
  <c r="L276" i="10"/>
  <c r="Y275" i="10"/>
  <c r="V275" i="10"/>
  <c r="W275" i="10" s="1"/>
  <c r="U275" i="10"/>
  <c r="S275" i="10"/>
  <c r="R275" i="10"/>
  <c r="P275" i="10"/>
  <c r="O275" i="10"/>
  <c r="N275" i="10"/>
  <c r="M275" i="10"/>
  <c r="L275" i="10"/>
  <c r="M274" i="10"/>
  <c r="M294" i="10" s="1"/>
  <c r="M314" i="10" s="1"/>
  <c r="M334" i="10" s="1"/>
  <c r="L274" i="10"/>
  <c r="Y273" i="10"/>
  <c r="V273" i="10"/>
  <c r="W273" i="10" s="1"/>
  <c r="U273" i="10"/>
  <c r="S273" i="10"/>
  <c r="T273" i="10" s="1"/>
  <c r="R273" i="10"/>
  <c r="P273" i="10"/>
  <c r="O273" i="10"/>
  <c r="Q273" i="10" s="1"/>
  <c r="N273" i="10"/>
  <c r="M273" i="10"/>
  <c r="L273" i="10"/>
  <c r="F239" i="10"/>
  <c r="C344" i="10" s="1"/>
  <c r="J235" i="10"/>
  <c r="F229" i="10"/>
  <c r="Y222" i="10"/>
  <c r="V222" i="10"/>
  <c r="U222" i="10"/>
  <c r="S222" i="10"/>
  <c r="R222" i="10"/>
  <c r="T222" i="10" s="1"/>
  <c r="Q222" i="10"/>
  <c r="P222" i="10"/>
  <c r="O222" i="10"/>
  <c r="N222" i="10"/>
  <c r="M222" i="10"/>
  <c r="L222" i="10"/>
  <c r="Y220" i="10"/>
  <c r="V220" i="10"/>
  <c r="X220" i="10" s="1"/>
  <c r="Z220" i="10" s="1"/>
  <c r="U220" i="10"/>
  <c r="S220" i="10"/>
  <c r="R220" i="10"/>
  <c r="T220" i="10" s="1"/>
  <c r="P220" i="10"/>
  <c r="O220" i="10"/>
  <c r="N220" i="10"/>
  <c r="M220" i="10"/>
  <c r="L220" i="10"/>
  <c r="Y218" i="10"/>
  <c r="V218" i="10"/>
  <c r="W218" i="10" s="1"/>
  <c r="U218" i="10"/>
  <c r="X218" i="10" s="1"/>
  <c r="Z218" i="10" s="1"/>
  <c r="S218" i="10"/>
  <c r="R218" i="10"/>
  <c r="T218" i="10" s="1"/>
  <c r="P218" i="10"/>
  <c r="O218" i="10"/>
  <c r="Q218" i="10" s="1"/>
  <c r="N218" i="10"/>
  <c r="M218" i="10"/>
  <c r="L218" i="10"/>
  <c r="Y216" i="10"/>
  <c r="V216" i="10"/>
  <c r="W216" i="10" s="1"/>
  <c r="U216" i="10"/>
  <c r="S216" i="10"/>
  <c r="T216" i="10" s="1"/>
  <c r="R216" i="10"/>
  <c r="P216" i="10"/>
  <c r="O216" i="10"/>
  <c r="N216" i="10"/>
  <c r="M216" i="10"/>
  <c r="L216" i="10"/>
  <c r="Y214" i="10"/>
  <c r="W214" i="10"/>
  <c r="X214" i="10" s="1"/>
  <c r="Z214" i="10" s="1"/>
  <c r="V214" i="10"/>
  <c r="U214" i="10"/>
  <c r="S214" i="10"/>
  <c r="R214" i="10"/>
  <c r="P214" i="10"/>
  <c r="O214" i="10"/>
  <c r="Q214" i="10" s="1"/>
  <c r="N214" i="10"/>
  <c r="M214" i="10"/>
  <c r="L214" i="10"/>
  <c r="Y212" i="10"/>
  <c r="V212" i="10"/>
  <c r="W212" i="10" s="1"/>
  <c r="U212" i="10"/>
  <c r="X212" i="10" s="1"/>
  <c r="Z212" i="10" s="1"/>
  <c r="S212" i="10"/>
  <c r="R212" i="10"/>
  <c r="T212" i="10" s="1"/>
  <c r="P212" i="10"/>
  <c r="O212" i="10"/>
  <c r="Q212" i="10" s="1"/>
  <c r="N212" i="10"/>
  <c r="M212" i="10"/>
  <c r="L212" i="10"/>
  <c r="Y210" i="10"/>
  <c r="V210" i="10"/>
  <c r="W210" i="10" s="1"/>
  <c r="U210" i="10"/>
  <c r="S210" i="10"/>
  <c r="T210" i="10" s="1"/>
  <c r="R210" i="10"/>
  <c r="P210" i="10"/>
  <c r="O210" i="10"/>
  <c r="N210" i="10"/>
  <c r="M210" i="10"/>
  <c r="L210" i="10"/>
  <c r="Y208" i="10"/>
  <c r="V208" i="10"/>
  <c r="W208" i="10" s="1"/>
  <c r="U208" i="10"/>
  <c r="S208" i="10"/>
  <c r="R208" i="10"/>
  <c r="T208" i="10" s="1"/>
  <c r="P208" i="10"/>
  <c r="O208" i="10"/>
  <c r="N208" i="10"/>
  <c r="M208" i="10"/>
  <c r="L208" i="10"/>
  <c r="Y206" i="10"/>
  <c r="V206" i="10"/>
  <c r="W206" i="10" s="1"/>
  <c r="U206" i="10"/>
  <c r="X206" i="10" s="1"/>
  <c r="Z206" i="10" s="1"/>
  <c r="S206" i="10"/>
  <c r="R206" i="10"/>
  <c r="P206" i="10"/>
  <c r="O206" i="10"/>
  <c r="Q206" i="10" s="1"/>
  <c r="N206" i="10"/>
  <c r="M206" i="10"/>
  <c r="L206" i="10"/>
  <c r="Y204" i="10"/>
  <c r="V204" i="10"/>
  <c r="W204" i="10" s="1"/>
  <c r="U204" i="10"/>
  <c r="S204" i="10"/>
  <c r="R204" i="10"/>
  <c r="T204" i="10" s="1"/>
  <c r="P204" i="10"/>
  <c r="Q204" i="10" s="1"/>
  <c r="O204" i="10"/>
  <c r="N204" i="10"/>
  <c r="M204" i="10"/>
  <c r="L204" i="10"/>
  <c r="Y202" i="10"/>
  <c r="V202" i="10"/>
  <c r="W202" i="10" s="1"/>
  <c r="U202" i="10"/>
  <c r="X202" i="10" s="1"/>
  <c r="Z202" i="10" s="1"/>
  <c r="S202" i="10"/>
  <c r="R202" i="10"/>
  <c r="P202" i="10"/>
  <c r="O202" i="10"/>
  <c r="Q202" i="10" s="1"/>
  <c r="N202" i="10"/>
  <c r="M202" i="10"/>
  <c r="L202" i="10"/>
  <c r="Y200" i="10"/>
  <c r="V200" i="10"/>
  <c r="W200" i="10" s="1"/>
  <c r="X200" i="10" s="1"/>
  <c r="Z200" i="10" s="1"/>
  <c r="U200" i="10"/>
  <c r="T200" i="10"/>
  <c r="S200" i="10"/>
  <c r="R200" i="10"/>
  <c r="P200" i="10"/>
  <c r="O200" i="10"/>
  <c r="N200" i="10"/>
  <c r="M200" i="10"/>
  <c r="L200" i="10"/>
  <c r="Y198" i="10"/>
  <c r="V198" i="10"/>
  <c r="W198" i="10" s="1"/>
  <c r="X198" i="10" s="1"/>
  <c r="Z198" i="10" s="1"/>
  <c r="U198" i="10"/>
  <c r="S198" i="10"/>
  <c r="T198" i="10" s="1"/>
  <c r="R198" i="10"/>
  <c r="P198" i="10"/>
  <c r="O198" i="10"/>
  <c r="Q198" i="10" s="1"/>
  <c r="N198" i="10"/>
  <c r="M198" i="10"/>
  <c r="L198" i="10"/>
  <c r="Y196" i="10"/>
  <c r="V196" i="10"/>
  <c r="W196" i="10" s="1"/>
  <c r="U196" i="10"/>
  <c r="S196" i="10"/>
  <c r="R196" i="10"/>
  <c r="T196" i="10" s="1"/>
  <c r="P196" i="10"/>
  <c r="O196" i="10"/>
  <c r="N196" i="10"/>
  <c r="M196" i="10"/>
  <c r="L196" i="10"/>
  <c r="Y194" i="10"/>
  <c r="V194" i="10"/>
  <c r="W194" i="10" s="1"/>
  <c r="U194" i="10"/>
  <c r="T194" i="10"/>
  <c r="S194" i="10"/>
  <c r="R194" i="10"/>
  <c r="P194" i="10"/>
  <c r="O194" i="10"/>
  <c r="N194" i="10"/>
  <c r="M194" i="10"/>
  <c r="L194" i="10"/>
  <c r="Y192" i="10"/>
  <c r="V192" i="10"/>
  <c r="W192" i="10" s="1"/>
  <c r="U192" i="10"/>
  <c r="S192" i="10"/>
  <c r="R192" i="10"/>
  <c r="T192" i="10" s="1"/>
  <c r="P192" i="10"/>
  <c r="O192" i="10"/>
  <c r="Q192" i="10" s="1"/>
  <c r="N192" i="10"/>
  <c r="M192" i="10"/>
  <c r="L192" i="10"/>
  <c r="Y190" i="10"/>
  <c r="V190" i="10"/>
  <c r="U190" i="10"/>
  <c r="X190" i="10" s="1"/>
  <c r="Z190" i="10" s="1"/>
  <c r="S190" i="10"/>
  <c r="R190" i="10"/>
  <c r="T190" i="10" s="1"/>
  <c r="P190" i="10"/>
  <c r="Q190" i="10" s="1"/>
  <c r="O190" i="10"/>
  <c r="N190" i="10"/>
  <c r="M190" i="10"/>
  <c r="L190" i="10"/>
  <c r="Y188" i="10"/>
  <c r="V188" i="10"/>
  <c r="U188" i="10"/>
  <c r="W188" i="10" s="1"/>
  <c r="S188" i="10"/>
  <c r="R188" i="10"/>
  <c r="T188" i="10" s="1"/>
  <c r="P188" i="10"/>
  <c r="Q188" i="10" s="1"/>
  <c r="O188" i="10"/>
  <c r="N188" i="10"/>
  <c r="M188" i="10"/>
  <c r="L188" i="10"/>
  <c r="M187" i="10"/>
  <c r="M207" i="10" s="1"/>
  <c r="Y186" i="10"/>
  <c r="V186" i="10"/>
  <c r="W186" i="10" s="1"/>
  <c r="X186" i="10" s="1"/>
  <c r="Z186" i="10" s="1"/>
  <c r="U186" i="10"/>
  <c r="S186" i="10"/>
  <c r="R186" i="10"/>
  <c r="P186" i="10"/>
  <c r="O186" i="10"/>
  <c r="N186" i="10"/>
  <c r="M186" i="10"/>
  <c r="L186" i="10"/>
  <c r="Y184" i="10"/>
  <c r="V184" i="10"/>
  <c r="W184" i="10" s="1"/>
  <c r="U184" i="10"/>
  <c r="X184" i="10" s="1"/>
  <c r="Z184" i="10" s="1"/>
  <c r="S184" i="10"/>
  <c r="R184" i="10"/>
  <c r="P184" i="10"/>
  <c r="O184" i="10"/>
  <c r="Q184" i="10" s="1"/>
  <c r="N184" i="10"/>
  <c r="M184" i="10"/>
  <c r="L184" i="10"/>
  <c r="Y182" i="10"/>
  <c r="V182" i="10"/>
  <c r="W182" i="10" s="1"/>
  <c r="X182" i="10" s="1"/>
  <c r="Z182" i="10" s="1"/>
  <c r="U182" i="10"/>
  <c r="S182" i="10"/>
  <c r="T182" i="10" s="1"/>
  <c r="R182" i="10"/>
  <c r="P182" i="10"/>
  <c r="O182" i="10"/>
  <c r="N182" i="10"/>
  <c r="M182" i="10"/>
  <c r="L182" i="10"/>
  <c r="Y180" i="10"/>
  <c r="W180" i="10"/>
  <c r="X180" i="10" s="1"/>
  <c r="Z180" i="10" s="1"/>
  <c r="V180" i="10"/>
  <c r="U180" i="10"/>
  <c r="S180" i="10"/>
  <c r="R180" i="10"/>
  <c r="P180" i="10"/>
  <c r="O180" i="10"/>
  <c r="N180" i="10"/>
  <c r="M180" i="10"/>
  <c r="L180" i="10"/>
  <c r="M179" i="10"/>
  <c r="M199" i="10" s="1"/>
  <c r="M219" i="10" s="1"/>
  <c r="Y178" i="10"/>
  <c r="V178" i="10"/>
  <c r="W178" i="10" s="1"/>
  <c r="U178" i="10"/>
  <c r="S178" i="10"/>
  <c r="R178" i="10"/>
  <c r="T178" i="10" s="1"/>
  <c r="P178" i="10"/>
  <c r="O178" i="10"/>
  <c r="N178" i="10"/>
  <c r="M178" i="10"/>
  <c r="L178" i="10"/>
  <c r="M177" i="10"/>
  <c r="M197" i="10" s="1"/>
  <c r="M217" i="10" s="1"/>
  <c r="Y176" i="10"/>
  <c r="V176" i="10"/>
  <c r="W176" i="10" s="1"/>
  <c r="U176" i="10"/>
  <c r="X176" i="10" s="1"/>
  <c r="Z176" i="10" s="1"/>
  <c r="S176" i="10"/>
  <c r="R176" i="10"/>
  <c r="P176" i="10"/>
  <c r="Q176" i="10" s="1"/>
  <c r="O176" i="10"/>
  <c r="N176" i="10"/>
  <c r="M176" i="10"/>
  <c r="L176" i="10"/>
  <c r="M175" i="10"/>
  <c r="M195" i="10" s="1"/>
  <c r="M215" i="10" s="1"/>
  <c r="Y174" i="10"/>
  <c r="V174" i="10"/>
  <c r="W174" i="10" s="1"/>
  <c r="U174" i="10"/>
  <c r="X174" i="10" s="1"/>
  <c r="Z174" i="10" s="1"/>
  <c r="S174" i="10"/>
  <c r="R174" i="10"/>
  <c r="P174" i="10"/>
  <c r="Q174" i="10" s="1"/>
  <c r="O174" i="10"/>
  <c r="N174" i="10"/>
  <c r="M174" i="10"/>
  <c r="L174" i="10"/>
  <c r="M173" i="10"/>
  <c r="M193" i="10" s="1"/>
  <c r="M213" i="10" s="1"/>
  <c r="L173" i="10"/>
  <c r="Y172" i="10"/>
  <c r="V172" i="10"/>
  <c r="W172" i="10" s="1"/>
  <c r="U172" i="10"/>
  <c r="S172" i="10"/>
  <c r="R172" i="10"/>
  <c r="T172" i="10" s="1"/>
  <c r="Q172" i="10"/>
  <c r="P172" i="10"/>
  <c r="O172" i="10"/>
  <c r="N172" i="10"/>
  <c r="M172" i="10"/>
  <c r="L172" i="10"/>
  <c r="M171" i="10"/>
  <c r="M191" i="10" s="1"/>
  <c r="M211" i="10" s="1"/>
  <c r="L171" i="10"/>
  <c r="Y170" i="10"/>
  <c r="V170" i="10"/>
  <c r="W170" i="10" s="1"/>
  <c r="U170" i="10"/>
  <c r="S170" i="10"/>
  <c r="R170" i="10"/>
  <c r="T170" i="10" s="1"/>
  <c r="P170" i="10"/>
  <c r="O170" i="10"/>
  <c r="Q170" i="10" s="1"/>
  <c r="N170" i="10"/>
  <c r="M170" i="10"/>
  <c r="L170" i="10"/>
  <c r="M169" i="10"/>
  <c r="M189" i="10" s="1"/>
  <c r="M209" i="10" s="1"/>
  <c r="L169" i="10"/>
  <c r="Y168" i="10"/>
  <c r="V168" i="10"/>
  <c r="W168" i="10" s="1"/>
  <c r="U168" i="10"/>
  <c r="X168" i="10" s="1"/>
  <c r="Z168" i="10" s="1"/>
  <c r="S168" i="10"/>
  <c r="R168" i="10"/>
  <c r="P168" i="10"/>
  <c r="O168" i="10"/>
  <c r="Q168" i="10" s="1"/>
  <c r="N168" i="10"/>
  <c r="M168" i="10"/>
  <c r="L168" i="10"/>
  <c r="M167" i="10"/>
  <c r="L167" i="10"/>
  <c r="Y166" i="10"/>
  <c r="V166" i="10"/>
  <c r="W166" i="10" s="1"/>
  <c r="U166" i="10"/>
  <c r="X166" i="10" s="1"/>
  <c r="Z166" i="10" s="1"/>
  <c r="S166" i="10"/>
  <c r="R166" i="10"/>
  <c r="T166" i="10" s="1"/>
  <c r="P166" i="10"/>
  <c r="O166" i="10"/>
  <c r="Q166" i="10" s="1"/>
  <c r="N166" i="10"/>
  <c r="M166" i="10"/>
  <c r="L166" i="10"/>
  <c r="M165" i="10"/>
  <c r="M185" i="10" s="1"/>
  <c r="M205" i="10" s="1"/>
  <c r="L165" i="10"/>
  <c r="Y164" i="10"/>
  <c r="V164" i="10"/>
  <c r="W164" i="10" s="1"/>
  <c r="U164" i="10"/>
  <c r="X164" i="10" s="1"/>
  <c r="Z164" i="10" s="1"/>
  <c r="S164" i="10"/>
  <c r="R164" i="10"/>
  <c r="T164" i="10" s="1"/>
  <c r="P164" i="10"/>
  <c r="O164" i="10"/>
  <c r="Q164" i="10" s="1"/>
  <c r="N164" i="10"/>
  <c r="M164" i="10"/>
  <c r="L164" i="10"/>
  <c r="M163" i="10"/>
  <c r="M183" i="10" s="1"/>
  <c r="M203" i="10" s="1"/>
  <c r="M223" i="10" s="1"/>
  <c r="L163" i="10"/>
  <c r="Y162" i="10"/>
  <c r="V162" i="10"/>
  <c r="W162" i="10" s="1"/>
  <c r="U162" i="10"/>
  <c r="X162" i="10" s="1"/>
  <c r="Z162" i="10" s="1"/>
  <c r="S162" i="10"/>
  <c r="R162" i="10"/>
  <c r="T162" i="10" s="1"/>
  <c r="P162" i="10"/>
  <c r="O162" i="10"/>
  <c r="Q162" i="10" s="1"/>
  <c r="N162" i="10"/>
  <c r="M162" i="10"/>
  <c r="L162" i="10"/>
  <c r="M161" i="10"/>
  <c r="M181" i="10" s="1"/>
  <c r="M201" i="10" s="1"/>
  <c r="M221" i="10" s="1"/>
  <c r="L161" i="10"/>
  <c r="Y160" i="10"/>
  <c r="V160" i="10"/>
  <c r="W160" i="10" s="1"/>
  <c r="U160" i="10"/>
  <c r="S160" i="10"/>
  <c r="R160" i="10"/>
  <c r="T160" i="10" s="1"/>
  <c r="P160" i="10"/>
  <c r="O160" i="10"/>
  <c r="Q160" i="10" s="1"/>
  <c r="N160" i="10"/>
  <c r="M160" i="10"/>
  <c r="L160" i="10"/>
  <c r="M159" i="10"/>
  <c r="L159" i="10"/>
  <c r="Y158" i="10"/>
  <c r="V158" i="10"/>
  <c r="W158" i="10" s="1"/>
  <c r="U158" i="10"/>
  <c r="S158" i="10"/>
  <c r="R158" i="10"/>
  <c r="T158" i="10" s="1"/>
  <c r="P158" i="10"/>
  <c r="O158" i="10"/>
  <c r="N158" i="10"/>
  <c r="M158" i="10"/>
  <c r="L158" i="10"/>
  <c r="L177" i="10" s="1"/>
  <c r="F124" i="10"/>
  <c r="C229" i="10" s="1"/>
  <c r="J120" i="10"/>
  <c r="F113" i="10"/>
  <c r="C113" i="10"/>
  <c r="Y106" i="10"/>
  <c r="V106" i="10"/>
  <c r="X106" i="10" s="1"/>
  <c r="Z106" i="10" s="1"/>
  <c r="U106" i="10"/>
  <c r="S106" i="10"/>
  <c r="R106" i="10"/>
  <c r="T106" i="10" s="1"/>
  <c r="P106" i="10"/>
  <c r="O106" i="10"/>
  <c r="N106" i="10"/>
  <c r="M106" i="10"/>
  <c r="L106" i="10"/>
  <c r="Y104" i="10"/>
  <c r="V104" i="10"/>
  <c r="U104" i="10"/>
  <c r="X104" i="10" s="1"/>
  <c r="Z104" i="10" s="1"/>
  <c r="S104" i="10"/>
  <c r="R104" i="10"/>
  <c r="P104" i="10"/>
  <c r="O104" i="10"/>
  <c r="Q104" i="10" s="1"/>
  <c r="N104" i="10"/>
  <c r="M104" i="10"/>
  <c r="L104" i="10"/>
  <c r="Y102" i="10"/>
  <c r="V102" i="10"/>
  <c r="W102" i="10" s="1"/>
  <c r="U102" i="10"/>
  <c r="S102" i="10"/>
  <c r="R102" i="10"/>
  <c r="T102" i="10" s="1"/>
  <c r="P102" i="10"/>
  <c r="O102" i="10"/>
  <c r="Q102" i="10" s="1"/>
  <c r="N102" i="10"/>
  <c r="M102" i="10"/>
  <c r="L102" i="10"/>
  <c r="Y100" i="10"/>
  <c r="V100" i="10"/>
  <c r="W100" i="10" s="1"/>
  <c r="X100" i="10" s="1"/>
  <c r="Z100" i="10" s="1"/>
  <c r="U100" i="10"/>
  <c r="S100" i="10"/>
  <c r="R100" i="10"/>
  <c r="T100" i="10" s="1"/>
  <c r="P100" i="10"/>
  <c r="Q100" i="10" s="1"/>
  <c r="O100" i="10"/>
  <c r="N100" i="10"/>
  <c r="M100" i="10"/>
  <c r="L100" i="10"/>
  <c r="Y98" i="10"/>
  <c r="V98" i="10"/>
  <c r="W98" i="10" s="1"/>
  <c r="U98" i="10"/>
  <c r="S98" i="10"/>
  <c r="R98" i="10"/>
  <c r="P98" i="10"/>
  <c r="O98" i="10"/>
  <c r="Q98" i="10" s="1"/>
  <c r="N98" i="10"/>
  <c r="M98" i="10"/>
  <c r="L98" i="10"/>
  <c r="Y96" i="10"/>
  <c r="V96" i="10"/>
  <c r="W96" i="10" s="1"/>
  <c r="X96" i="10" s="1"/>
  <c r="Z96" i="10" s="1"/>
  <c r="U96" i="10"/>
  <c r="S96" i="10"/>
  <c r="T96" i="10" s="1"/>
  <c r="R96" i="10"/>
  <c r="P96" i="10"/>
  <c r="O96" i="10"/>
  <c r="N96" i="10"/>
  <c r="M96" i="10"/>
  <c r="L96" i="10"/>
  <c r="Y94" i="10"/>
  <c r="W94" i="10"/>
  <c r="X94" i="10" s="1"/>
  <c r="Z94" i="10" s="1"/>
  <c r="V94" i="10"/>
  <c r="U94" i="10"/>
  <c r="S94" i="10"/>
  <c r="R94" i="10"/>
  <c r="P94" i="10"/>
  <c r="O94" i="10"/>
  <c r="N94" i="10"/>
  <c r="M94" i="10"/>
  <c r="L94" i="10"/>
  <c r="Y92" i="10"/>
  <c r="V92" i="10"/>
  <c r="W92" i="10" s="1"/>
  <c r="U92" i="10"/>
  <c r="S92" i="10"/>
  <c r="R92" i="10"/>
  <c r="P92" i="10"/>
  <c r="O92" i="10"/>
  <c r="Q92" i="10" s="1"/>
  <c r="N92" i="10"/>
  <c r="M92" i="10"/>
  <c r="L92" i="10"/>
  <c r="Y90" i="10"/>
  <c r="V90" i="10"/>
  <c r="W90" i="10" s="1"/>
  <c r="X90" i="10" s="1"/>
  <c r="Z90" i="10" s="1"/>
  <c r="U90" i="10"/>
  <c r="S90" i="10"/>
  <c r="T90" i="10" s="1"/>
  <c r="R90" i="10"/>
  <c r="P90" i="10"/>
  <c r="O90" i="10"/>
  <c r="N90" i="10"/>
  <c r="M90" i="10"/>
  <c r="L90" i="10"/>
  <c r="Y88" i="10"/>
  <c r="V88" i="10"/>
  <c r="W88" i="10" s="1"/>
  <c r="U88" i="10"/>
  <c r="S88" i="10"/>
  <c r="R88" i="10"/>
  <c r="T88" i="10" s="1"/>
  <c r="P88" i="10"/>
  <c r="O88" i="10"/>
  <c r="N88" i="10"/>
  <c r="M88" i="10"/>
  <c r="L88" i="10"/>
  <c r="Y86" i="10"/>
  <c r="V86" i="10"/>
  <c r="W86" i="10" s="1"/>
  <c r="U86" i="10"/>
  <c r="X86" i="10" s="1"/>
  <c r="Z86" i="10" s="1"/>
  <c r="S86" i="10"/>
  <c r="R86" i="10"/>
  <c r="P86" i="10"/>
  <c r="O86" i="10"/>
  <c r="Q86" i="10" s="1"/>
  <c r="N86" i="10"/>
  <c r="M86" i="10"/>
  <c r="L86" i="10"/>
  <c r="Y84" i="10"/>
  <c r="V84" i="10"/>
  <c r="W84" i="10" s="1"/>
  <c r="X84" i="10" s="1"/>
  <c r="Z84" i="10" s="1"/>
  <c r="U84" i="10"/>
  <c r="S84" i="10"/>
  <c r="T84" i="10" s="1"/>
  <c r="R84" i="10"/>
  <c r="P84" i="10"/>
  <c r="O84" i="10"/>
  <c r="N84" i="10"/>
  <c r="M84" i="10"/>
  <c r="L84" i="10"/>
  <c r="Y82" i="10"/>
  <c r="V82" i="10"/>
  <c r="W82" i="10" s="1"/>
  <c r="U82" i="10"/>
  <c r="S82" i="10"/>
  <c r="R82" i="10"/>
  <c r="T82" i="10" s="1"/>
  <c r="P82" i="10"/>
  <c r="O82" i="10"/>
  <c r="N82" i="10"/>
  <c r="M82" i="10"/>
  <c r="L82" i="10"/>
  <c r="Y80" i="10"/>
  <c r="V80" i="10"/>
  <c r="W80" i="10" s="1"/>
  <c r="U80" i="10"/>
  <c r="T80" i="10"/>
  <c r="S80" i="10"/>
  <c r="R80" i="10"/>
  <c r="P80" i="10"/>
  <c r="O80" i="10"/>
  <c r="N80" i="10"/>
  <c r="M80" i="10"/>
  <c r="L80" i="10"/>
  <c r="Y78" i="10"/>
  <c r="W78" i="10"/>
  <c r="V78" i="10"/>
  <c r="U78" i="10"/>
  <c r="X78" i="10" s="1"/>
  <c r="Z78" i="10" s="1"/>
  <c r="S78" i="10"/>
  <c r="T78" i="10" s="1"/>
  <c r="R78" i="10"/>
  <c r="P78" i="10"/>
  <c r="O78" i="10"/>
  <c r="Q78" i="10" s="1"/>
  <c r="N78" i="10"/>
  <c r="M78" i="10"/>
  <c r="L78" i="10"/>
  <c r="Y76" i="10"/>
  <c r="V76" i="10"/>
  <c r="W76" i="10" s="1"/>
  <c r="X76" i="10" s="1"/>
  <c r="Z76" i="10" s="1"/>
  <c r="U76" i="10"/>
  <c r="S76" i="10"/>
  <c r="R76" i="10"/>
  <c r="T76" i="10" s="1"/>
  <c r="P76" i="10"/>
  <c r="O76" i="10"/>
  <c r="N76" i="10"/>
  <c r="M76" i="10"/>
  <c r="L76" i="10"/>
  <c r="Y74" i="10"/>
  <c r="V74" i="10"/>
  <c r="U74" i="10"/>
  <c r="X74" i="10" s="1"/>
  <c r="Z74" i="10" s="1"/>
  <c r="S74" i="10"/>
  <c r="R74" i="10"/>
  <c r="P74" i="10"/>
  <c r="O74" i="10"/>
  <c r="Q74" i="10" s="1"/>
  <c r="N74" i="10"/>
  <c r="M74" i="10"/>
  <c r="L74" i="10"/>
  <c r="Y72" i="10"/>
  <c r="V72" i="10"/>
  <c r="U72" i="10"/>
  <c r="X72" i="10" s="1"/>
  <c r="Z72" i="10" s="1"/>
  <c r="S72" i="10"/>
  <c r="R72" i="10"/>
  <c r="P72" i="10"/>
  <c r="O72" i="10"/>
  <c r="Q72" i="10" s="1"/>
  <c r="N72" i="10"/>
  <c r="M72" i="10"/>
  <c r="L72" i="10"/>
  <c r="Y70" i="10"/>
  <c r="V70" i="10"/>
  <c r="W70" i="10" s="1"/>
  <c r="U70" i="10"/>
  <c r="S70" i="10"/>
  <c r="R70" i="10"/>
  <c r="T70" i="10" s="1"/>
  <c r="P70" i="10"/>
  <c r="O70" i="10"/>
  <c r="N70" i="10"/>
  <c r="M70" i="10"/>
  <c r="L70" i="10"/>
  <c r="Y68" i="10"/>
  <c r="V68" i="10"/>
  <c r="W68" i="10" s="1"/>
  <c r="U68" i="10"/>
  <c r="X68" i="10" s="1"/>
  <c r="Z68" i="10" s="1"/>
  <c r="S68" i="10"/>
  <c r="R68" i="10"/>
  <c r="P68" i="10"/>
  <c r="O68" i="10"/>
  <c r="Q68" i="10" s="1"/>
  <c r="N68" i="10"/>
  <c r="M68" i="10"/>
  <c r="L68" i="10"/>
  <c r="M67" i="10"/>
  <c r="M87" i="10" s="1"/>
  <c r="M107" i="10" s="1"/>
  <c r="Y66" i="10"/>
  <c r="V66" i="10"/>
  <c r="W66" i="10" s="1"/>
  <c r="U66" i="10"/>
  <c r="T66" i="10"/>
  <c r="S66" i="10"/>
  <c r="R66" i="10"/>
  <c r="P66" i="10"/>
  <c r="O66" i="10"/>
  <c r="Q66" i="10" s="1"/>
  <c r="N66" i="10"/>
  <c r="M66" i="10"/>
  <c r="L66" i="10"/>
  <c r="Y64" i="10"/>
  <c r="V64" i="10"/>
  <c r="W64" i="10" s="1"/>
  <c r="U64" i="10"/>
  <c r="X64" i="10" s="1"/>
  <c r="Z64" i="10" s="1"/>
  <c r="S64" i="10"/>
  <c r="R64" i="10"/>
  <c r="T64" i="10" s="1"/>
  <c r="P64" i="10"/>
  <c r="O64" i="10"/>
  <c r="Q64" i="10" s="1"/>
  <c r="N64" i="10"/>
  <c r="M64" i="10"/>
  <c r="L64" i="10"/>
  <c r="Y62" i="10"/>
  <c r="W62" i="10"/>
  <c r="V62" i="10"/>
  <c r="U62" i="10"/>
  <c r="S62" i="10"/>
  <c r="R62" i="10"/>
  <c r="P62" i="10"/>
  <c r="O62" i="10"/>
  <c r="Q62" i="10" s="1"/>
  <c r="N62" i="10"/>
  <c r="M62" i="10"/>
  <c r="L62" i="10"/>
  <c r="M61" i="10"/>
  <c r="M81" i="10" s="1"/>
  <c r="M101" i="10" s="1"/>
  <c r="Y60" i="10"/>
  <c r="V60" i="10"/>
  <c r="W60" i="10" s="1"/>
  <c r="U60" i="10"/>
  <c r="S60" i="10"/>
  <c r="T60" i="10" s="1"/>
  <c r="R60" i="10"/>
  <c r="P60" i="10"/>
  <c r="O60" i="10"/>
  <c r="Q60" i="10" s="1"/>
  <c r="N60" i="10"/>
  <c r="M60" i="10"/>
  <c r="L60" i="10"/>
  <c r="M59" i="10"/>
  <c r="M79" i="10" s="1"/>
  <c r="M99" i="10" s="1"/>
  <c r="Y58" i="10"/>
  <c r="V58" i="10"/>
  <c r="W58" i="10" s="1"/>
  <c r="U58" i="10"/>
  <c r="T58" i="10"/>
  <c r="S58" i="10"/>
  <c r="R58" i="10"/>
  <c r="P58" i="10"/>
  <c r="O58" i="10"/>
  <c r="Q58" i="10" s="1"/>
  <c r="N58" i="10"/>
  <c r="M58" i="10"/>
  <c r="L58" i="10"/>
  <c r="M57" i="10"/>
  <c r="M77" i="10" s="1"/>
  <c r="M97" i="10" s="1"/>
  <c r="L57" i="10"/>
  <c r="Y56" i="10"/>
  <c r="V56" i="10"/>
  <c r="W56" i="10" s="1"/>
  <c r="U56" i="10"/>
  <c r="S56" i="10"/>
  <c r="R56" i="10"/>
  <c r="T56" i="10" s="1"/>
  <c r="P56" i="10"/>
  <c r="O56" i="10"/>
  <c r="N56" i="10"/>
  <c r="M56" i="10"/>
  <c r="L56" i="10"/>
  <c r="M55" i="10"/>
  <c r="M75" i="10" s="1"/>
  <c r="M95" i="10" s="1"/>
  <c r="L55" i="10"/>
  <c r="Y54" i="10"/>
  <c r="W54" i="10"/>
  <c r="V54" i="10"/>
  <c r="U54" i="10"/>
  <c r="S54" i="10"/>
  <c r="R54" i="10"/>
  <c r="P54" i="10"/>
  <c r="O54" i="10"/>
  <c r="Q54" i="10" s="1"/>
  <c r="N54" i="10"/>
  <c r="M54" i="10"/>
  <c r="L54" i="10"/>
  <c r="M53" i="10"/>
  <c r="M73" i="10" s="1"/>
  <c r="M93" i="10" s="1"/>
  <c r="L53" i="10"/>
  <c r="Y52" i="10"/>
  <c r="V52" i="10"/>
  <c r="W52" i="10" s="1"/>
  <c r="U52" i="10"/>
  <c r="X52" i="10" s="1"/>
  <c r="Z52" i="10" s="1"/>
  <c r="S52" i="10"/>
  <c r="R52" i="10"/>
  <c r="P52" i="10"/>
  <c r="O52" i="10"/>
  <c r="Q52" i="10" s="1"/>
  <c r="N52" i="10"/>
  <c r="M52" i="10"/>
  <c r="L52" i="10"/>
  <c r="M51" i="10"/>
  <c r="M71" i="10" s="1"/>
  <c r="M91" i="10" s="1"/>
  <c r="L51" i="10"/>
  <c r="Y50" i="10"/>
  <c r="V50" i="10"/>
  <c r="W50" i="10" s="1"/>
  <c r="U50" i="10"/>
  <c r="S50" i="10"/>
  <c r="R50" i="10"/>
  <c r="T50" i="10" s="1"/>
  <c r="P50" i="10"/>
  <c r="Q50" i="10" s="1"/>
  <c r="O50" i="10"/>
  <c r="N50" i="10"/>
  <c r="M50" i="10"/>
  <c r="L50" i="10"/>
  <c r="M49" i="10"/>
  <c r="M69" i="10" s="1"/>
  <c r="M89" i="10" s="1"/>
  <c r="L49" i="10"/>
  <c r="Y48" i="10"/>
  <c r="V48" i="10"/>
  <c r="W48" i="10" s="1"/>
  <c r="U48" i="10"/>
  <c r="S48" i="10"/>
  <c r="R48" i="10"/>
  <c r="T48" i="10" s="1"/>
  <c r="Q48" i="10"/>
  <c r="P48" i="10"/>
  <c r="O48" i="10"/>
  <c r="N48" i="10"/>
  <c r="M48" i="10"/>
  <c r="L48" i="10"/>
  <c r="M47" i="10"/>
  <c r="L47" i="10"/>
  <c r="Y46" i="10"/>
  <c r="V46" i="10"/>
  <c r="W46" i="10" s="1"/>
  <c r="U46" i="10"/>
  <c r="S46" i="10"/>
  <c r="R46" i="10"/>
  <c r="P46" i="10"/>
  <c r="O46" i="10"/>
  <c r="Q46" i="10" s="1"/>
  <c r="N46" i="10"/>
  <c r="M46" i="10"/>
  <c r="L46" i="10"/>
  <c r="M45" i="10"/>
  <c r="M65" i="10" s="1"/>
  <c r="M85" i="10" s="1"/>
  <c r="M105" i="10" s="1"/>
  <c r="L45" i="10"/>
  <c r="Y44" i="10"/>
  <c r="V44" i="10"/>
  <c r="W44" i="10" s="1"/>
  <c r="X44" i="10" s="1"/>
  <c r="Z44" i="10" s="1"/>
  <c r="U44" i="10"/>
  <c r="S44" i="10"/>
  <c r="R44" i="10"/>
  <c r="T44" i="10" s="1"/>
  <c r="P44" i="10"/>
  <c r="O44" i="10"/>
  <c r="Q44" i="10" s="1"/>
  <c r="N44" i="10"/>
  <c r="M44" i="10"/>
  <c r="L44" i="10"/>
  <c r="M43" i="10"/>
  <c r="M63" i="10" s="1"/>
  <c r="M83" i="10" s="1"/>
  <c r="M103" i="10" s="1"/>
  <c r="L43" i="10"/>
  <c r="Y42" i="10"/>
  <c r="V42" i="10"/>
  <c r="W42" i="10" s="1"/>
  <c r="U42" i="10"/>
  <c r="X42" i="10" s="1"/>
  <c r="Z42" i="10" s="1"/>
  <c r="S42" i="10"/>
  <c r="R42" i="10"/>
  <c r="T42" i="10" s="1"/>
  <c r="P42" i="10"/>
  <c r="O42" i="10"/>
  <c r="N42" i="10"/>
  <c r="M42" i="10"/>
  <c r="L42" i="10"/>
  <c r="L59" i="10" s="1"/>
  <c r="J4" i="10"/>
  <c r="L324" i="12" l="1"/>
  <c r="L330" i="12"/>
  <c r="L328" i="12"/>
  <c r="L334" i="12"/>
  <c r="L215" i="12"/>
  <c r="L219" i="12"/>
  <c r="L213" i="12"/>
  <c r="L334" i="11"/>
  <c r="L211" i="11"/>
  <c r="L306" i="11"/>
  <c r="L217" i="11"/>
  <c r="L187" i="11"/>
  <c r="Q94" i="11"/>
  <c r="L197" i="11"/>
  <c r="L215" i="11" s="1"/>
  <c r="L308" i="11"/>
  <c r="L326" i="11" s="1"/>
  <c r="L93" i="11"/>
  <c r="L201" i="11"/>
  <c r="L219" i="11" s="1"/>
  <c r="X46" i="10"/>
  <c r="Z46" i="10" s="1"/>
  <c r="T54" i="10"/>
  <c r="X56" i="10"/>
  <c r="Z56" i="10" s="1"/>
  <c r="T94" i="10"/>
  <c r="X54" i="10"/>
  <c r="Z54" i="10" s="1"/>
  <c r="X58" i="10"/>
  <c r="Z58" i="10" s="1"/>
  <c r="X62" i="10"/>
  <c r="Z62" i="10" s="1"/>
  <c r="X66" i="10"/>
  <c r="Z66" i="10" s="1"/>
  <c r="X80" i="10"/>
  <c r="Z80" i="10" s="1"/>
  <c r="Q84" i="10"/>
  <c r="Q90" i="10"/>
  <c r="T92" i="10"/>
  <c r="Q94" i="10"/>
  <c r="Q96" i="10"/>
  <c r="T98" i="10"/>
  <c r="X102" i="10"/>
  <c r="Z102" i="10" s="1"/>
  <c r="T104" i="10"/>
  <c r="X60" i="10"/>
  <c r="Z60" i="10" s="1"/>
  <c r="T62" i="10"/>
  <c r="Q80" i="10"/>
  <c r="W104" i="10"/>
  <c r="Q42" i="10"/>
  <c r="L63" i="10"/>
  <c r="T46" i="10"/>
  <c r="T52" i="10"/>
  <c r="Q56" i="10"/>
  <c r="T68" i="10"/>
  <c r="Q70" i="10"/>
  <c r="T72" i="10"/>
  <c r="W72" i="10"/>
  <c r="T74" i="10"/>
  <c r="Q76" i="10"/>
  <c r="Q82" i="10"/>
  <c r="T86" i="10"/>
  <c r="Q88" i="10"/>
  <c r="Q106" i="10"/>
  <c r="W106" i="10"/>
  <c r="X325" i="10"/>
  <c r="Z325" i="10" s="1"/>
  <c r="L300" i="10"/>
  <c r="Q297" i="10"/>
  <c r="X321" i="10"/>
  <c r="Z321" i="10" s="1"/>
  <c r="X323" i="10"/>
  <c r="Z323" i="10" s="1"/>
  <c r="X327" i="10"/>
  <c r="Z327" i="10" s="1"/>
  <c r="T333" i="10"/>
  <c r="X307" i="10"/>
  <c r="Z307" i="10" s="1"/>
  <c r="X311" i="10"/>
  <c r="Z311" i="10" s="1"/>
  <c r="X273" i="10"/>
  <c r="Z273" i="10" s="1"/>
  <c r="Q275" i="10"/>
  <c r="X275" i="10"/>
  <c r="Z275" i="10" s="1"/>
  <c r="X277" i="10"/>
  <c r="Z277" i="10" s="1"/>
  <c r="X281" i="10"/>
  <c r="Z281" i="10" s="1"/>
  <c r="Q283" i="10"/>
  <c r="X285" i="10"/>
  <c r="Z285" i="10" s="1"/>
  <c r="X291" i="10"/>
  <c r="Z291" i="10" s="1"/>
  <c r="X293" i="10"/>
  <c r="Z293" i="10" s="1"/>
  <c r="W305" i="10"/>
  <c r="T329" i="10"/>
  <c r="X331" i="10"/>
  <c r="Z331" i="10" s="1"/>
  <c r="X333" i="10"/>
  <c r="Z333" i="10" s="1"/>
  <c r="Q335" i="10"/>
  <c r="X335" i="10"/>
  <c r="Z335" i="10" s="1"/>
  <c r="X315" i="10"/>
  <c r="Z315" i="10" s="1"/>
  <c r="X317" i="10"/>
  <c r="Z317" i="10" s="1"/>
  <c r="X279" i="10"/>
  <c r="Z279" i="10" s="1"/>
  <c r="X297" i="10"/>
  <c r="Z297" i="10" s="1"/>
  <c r="T303" i="10"/>
  <c r="X313" i="10"/>
  <c r="Z313" i="10" s="1"/>
  <c r="T275" i="10"/>
  <c r="Q289" i="10"/>
  <c r="X295" i="10"/>
  <c r="Z295" i="10" s="1"/>
  <c r="Q299" i="10"/>
  <c r="X299" i="10"/>
  <c r="Z299" i="10" s="1"/>
  <c r="T307" i="10"/>
  <c r="T311" i="10"/>
  <c r="T317" i="10"/>
  <c r="T321" i="10"/>
  <c r="Q327" i="10"/>
  <c r="X329" i="10"/>
  <c r="Z329" i="10" s="1"/>
  <c r="T335" i="10"/>
  <c r="Q337" i="10"/>
  <c r="X337" i="10"/>
  <c r="Z337" i="10" s="1"/>
  <c r="L292" i="10"/>
  <c r="L294" i="10"/>
  <c r="L312" i="10" s="1"/>
  <c r="L316" i="10"/>
  <c r="L334" i="10" s="1"/>
  <c r="W303" i="10"/>
  <c r="L296" i="10"/>
  <c r="L318" i="10" s="1"/>
  <c r="X48" i="10"/>
  <c r="Z48" i="10" s="1"/>
  <c r="X70" i="10"/>
  <c r="Z70" i="10" s="1"/>
  <c r="X82" i="10"/>
  <c r="Z82" i="10" s="1"/>
  <c r="X88" i="10"/>
  <c r="Z88" i="10" s="1"/>
  <c r="X50" i="10"/>
  <c r="Z50" i="10" s="1"/>
  <c r="X92" i="10"/>
  <c r="Z92" i="10" s="1"/>
  <c r="X98" i="10"/>
  <c r="Z98" i="10" s="1"/>
  <c r="L65" i="10"/>
  <c r="L67" i="10"/>
  <c r="L85" i="10" s="1"/>
  <c r="L69" i="10"/>
  <c r="L87" i="10" s="1"/>
  <c r="L71" i="10"/>
  <c r="W74" i="10"/>
  <c r="L81" i="10"/>
  <c r="X204" i="10"/>
  <c r="Z204" i="10" s="1"/>
  <c r="L179" i="10"/>
  <c r="L181" i="10"/>
  <c r="L199" i="10" s="1"/>
  <c r="L217" i="10" s="1"/>
  <c r="T214" i="10"/>
  <c r="T174" i="10"/>
  <c r="T176" i="10"/>
  <c r="Q180" i="10"/>
  <c r="Q182" i="10"/>
  <c r="T186" i="10"/>
  <c r="X188" i="10"/>
  <c r="Z188" i="10" s="1"/>
  <c r="X194" i="10"/>
  <c r="Z194" i="10" s="1"/>
  <c r="Q210" i="10"/>
  <c r="Q216" i="10"/>
  <c r="X160" i="10"/>
  <c r="Z160" i="10" s="1"/>
  <c r="T180" i="10"/>
  <c r="Q194" i="10"/>
  <c r="Q200" i="10"/>
  <c r="T168" i="10"/>
  <c r="Q178" i="10"/>
  <c r="T184" i="10"/>
  <c r="Q186" i="10"/>
  <c r="Q196" i="10"/>
  <c r="T202" i="10"/>
  <c r="T206" i="10"/>
  <c r="Q208" i="10"/>
  <c r="X210" i="10"/>
  <c r="Z210" i="10" s="1"/>
  <c r="X216" i="10"/>
  <c r="Z216" i="10" s="1"/>
  <c r="Q220" i="10"/>
  <c r="W220" i="10"/>
  <c r="X222" i="10"/>
  <c r="Z222" i="10" s="1"/>
  <c r="X170" i="10"/>
  <c r="Z170" i="10" s="1"/>
  <c r="X192" i="10"/>
  <c r="Z192" i="10" s="1"/>
  <c r="X172" i="10"/>
  <c r="Z172" i="10" s="1"/>
  <c r="X178" i="10"/>
  <c r="Z178" i="10" s="1"/>
  <c r="X196" i="10"/>
  <c r="Z196" i="10" s="1"/>
  <c r="X208" i="10"/>
  <c r="Z208" i="10" s="1"/>
  <c r="L183" i="10"/>
  <c r="L185" i="10"/>
  <c r="W190" i="10"/>
  <c r="W222" i="10"/>
  <c r="L189" i="10"/>
  <c r="L207" i="10" s="1"/>
  <c r="L195" i="10"/>
  <c r="Q158" i="10"/>
  <c r="X158" i="10"/>
  <c r="Z158" i="10" s="1"/>
  <c r="E127" i="10"/>
  <c r="L61" i="10"/>
  <c r="L73" i="10" s="1"/>
  <c r="E11" i="10"/>
  <c r="E242" i="10"/>
  <c r="L290" i="10"/>
  <c r="L306" i="10" s="1"/>
  <c r="L175" i="10"/>
  <c r="L197" i="10" s="1"/>
  <c r="F344" i="9"/>
  <c r="Y337" i="9"/>
  <c r="X337" i="9"/>
  <c r="Z337" i="9" s="1"/>
  <c r="W337" i="9"/>
  <c r="V337" i="9"/>
  <c r="U337" i="9"/>
  <c r="T337" i="9"/>
  <c r="S337" i="9"/>
  <c r="R337" i="9"/>
  <c r="Q337" i="9"/>
  <c r="P337" i="9"/>
  <c r="O337" i="9"/>
  <c r="N337" i="9"/>
  <c r="M337" i="9"/>
  <c r="L337" i="9"/>
  <c r="Y335" i="9"/>
  <c r="X335" i="9"/>
  <c r="Z335" i="9" s="1"/>
  <c r="W335" i="9"/>
  <c r="V335" i="9"/>
  <c r="U335" i="9"/>
  <c r="T335" i="9"/>
  <c r="S335" i="9"/>
  <c r="R335" i="9"/>
  <c r="Q335" i="9"/>
  <c r="P335" i="9"/>
  <c r="O335" i="9"/>
  <c r="N335" i="9"/>
  <c r="M335" i="9"/>
  <c r="L335" i="9"/>
  <c r="Y333" i="9"/>
  <c r="X333" i="9"/>
  <c r="Z333" i="9" s="1"/>
  <c r="W333" i="9"/>
  <c r="V333" i="9"/>
  <c r="U333" i="9"/>
  <c r="T333" i="9"/>
  <c r="S333" i="9"/>
  <c r="R333" i="9"/>
  <c r="Q333" i="9"/>
  <c r="P333" i="9"/>
  <c r="O333" i="9"/>
  <c r="N333" i="9"/>
  <c r="M333" i="9"/>
  <c r="L333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Y329" i="9"/>
  <c r="X329" i="9"/>
  <c r="Z329" i="9" s="1"/>
  <c r="W329" i="9"/>
  <c r="V329" i="9"/>
  <c r="U329" i="9"/>
  <c r="T329" i="9"/>
  <c r="S329" i="9"/>
  <c r="R329" i="9"/>
  <c r="Q329" i="9"/>
  <c r="P329" i="9"/>
  <c r="O329" i="9"/>
  <c r="N329" i="9"/>
  <c r="M329" i="9"/>
  <c r="L329" i="9"/>
  <c r="Y327" i="9"/>
  <c r="X327" i="9"/>
  <c r="Z327" i="9" s="1"/>
  <c r="W327" i="9"/>
  <c r="V327" i="9"/>
  <c r="U327" i="9"/>
  <c r="T327" i="9"/>
  <c r="S327" i="9"/>
  <c r="R327" i="9"/>
  <c r="Q327" i="9"/>
  <c r="P327" i="9"/>
  <c r="O327" i="9"/>
  <c r="N327" i="9"/>
  <c r="M327" i="9"/>
  <c r="L327" i="9"/>
  <c r="Y325" i="9"/>
  <c r="X325" i="9"/>
  <c r="Z325" i="9" s="1"/>
  <c r="W325" i="9"/>
  <c r="V325" i="9"/>
  <c r="U325" i="9"/>
  <c r="T325" i="9"/>
  <c r="S325" i="9"/>
  <c r="R325" i="9"/>
  <c r="Q325" i="9"/>
  <c r="P325" i="9"/>
  <c r="O325" i="9"/>
  <c r="N325" i="9"/>
  <c r="M325" i="9"/>
  <c r="L325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Y321" i="9"/>
  <c r="X321" i="9"/>
  <c r="Z321" i="9" s="1"/>
  <c r="W321" i="9"/>
  <c r="V321" i="9"/>
  <c r="U321" i="9"/>
  <c r="T321" i="9"/>
  <c r="S321" i="9"/>
  <c r="R321" i="9"/>
  <c r="Q321" i="9"/>
  <c r="P321" i="9"/>
  <c r="O321" i="9"/>
  <c r="N321" i="9"/>
  <c r="M321" i="9"/>
  <c r="L321" i="9"/>
  <c r="Y319" i="9"/>
  <c r="X319" i="9"/>
  <c r="Z319" i="9" s="1"/>
  <c r="W319" i="9"/>
  <c r="V319" i="9"/>
  <c r="U319" i="9"/>
  <c r="T319" i="9"/>
  <c r="S319" i="9"/>
  <c r="R319" i="9"/>
  <c r="Q319" i="9"/>
  <c r="P319" i="9"/>
  <c r="O319" i="9"/>
  <c r="N319" i="9"/>
  <c r="M319" i="9"/>
  <c r="L319" i="9"/>
  <c r="L338" i="9" s="1"/>
  <c r="Y317" i="9"/>
  <c r="X317" i="9"/>
  <c r="Z317" i="9" s="1"/>
  <c r="W317" i="9"/>
  <c r="V317" i="9"/>
  <c r="U317" i="9"/>
  <c r="T317" i="9"/>
  <c r="S317" i="9"/>
  <c r="R317" i="9"/>
  <c r="Q317" i="9"/>
  <c r="P317" i="9"/>
  <c r="O317" i="9"/>
  <c r="N317" i="9"/>
  <c r="M317" i="9"/>
  <c r="L317" i="9"/>
  <c r="L336" i="9" s="1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L334" i="9" s="1"/>
  <c r="Y313" i="9"/>
  <c r="X313" i="9"/>
  <c r="Z313" i="9" s="1"/>
  <c r="W313" i="9"/>
  <c r="V313" i="9"/>
  <c r="U313" i="9"/>
  <c r="T313" i="9"/>
  <c r="S313" i="9"/>
  <c r="R313" i="9"/>
  <c r="Q313" i="9"/>
  <c r="P313" i="9"/>
  <c r="O313" i="9"/>
  <c r="N313" i="9"/>
  <c r="M313" i="9"/>
  <c r="L313" i="9"/>
  <c r="L332" i="9" s="1"/>
  <c r="M312" i="9"/>
  <c r="M332" i="9" s="1"/>
  <c r="Y311" i="9"/>
  <c r="X311" i="9"/>
  <c r="Z311" i="9" s="1"/>
  <c r="W311" i="9"/>
  <c r="V311" i="9"/>
  <c r="U311" i="9"/>
  <c r="T311" i="9"/>
  <c r="S311" i="9"/>
  <c r="R311" i="9"/>
  <c r="Q311" i="9"/>
  <c r="P311" i="9"/>
  <c r="O311" i="9"/>
  <c r="N311" i="9"/>
  <c r="M311" i="9"/>
  <c r="L311" i="9"/>
  <c r="L330" i="9" s="1"/>
  <c r="Y309" i="9"/>
  <c r="X309" i="9"/>
  <c r="Z309" i="9" s="1"/>
  <c r="W309" i="9"/>
  <c r="V309" i="9"/>
  <c r="U309" i="9"/>
  <c r="T309" i="9"/>
  <c r="S309" i="9"/>
  <c r="R309" i="9"/>
  <c r="Q309" i="9"/>
  <c r="P309" i="9"/>
  <c r="O309" i="9"/>
  <c r="N309" i="9"/>
  <c r="M309" i="9"/>
  <c r="L309" i="9"/>
  <c r="L328" i="9" s="1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L326" i="9" s="1"/>
  <c r="Y305" i="9"/>
  <c r="X305" i="9"/>
  <c r="Z305" i="9" s="1"/>
  <c r="W305" i="9"/>
  <c r="V305" i="9"/>
  <c r="U305" i="9"/>
  <c r="T305" i="9"/>
  <c r="S305" i="9"/>
  <c r="R305" i="9"/>
  <c r="Q305" i="9"/>
  <c r="P305" i="9"/>
  <c r="O305" i="9"/>
  <c r="N305" i="9"/>
  <c r="M305" i="9"/>
  <c r="L305" i="9"/>
  <c r="L324" i="9" s="1"/>
  <c r="M304" i="9"/>
  <c r="M324" i="9" s="1"/>
  <c r="Y303" i="9"/>
  <c r="X303" i="9"/>
  <c r="Z303" i="9" s="1"/>
  <c r="W303" i="9"/>
  <c r="V303" i="9"/>
  <c r="U303" i="9"/>
  <c r="T303" i="9"/>
  <c r="S303" i="9"/>
  <c r="R303" i="9"/>
  <c r="Q303" i="9"/>
  <c r="P303" i="9"/>
  <c r="O303" i="9"/>
  <c r="N303" i="9"/>
  <c r="M303" i="9"/>
  <c r="L303" i="9"/>
  <c r="L322" i="9" s="1"/>
  <c r="Y301" i="9"/>
  <c r="X301" i="9"/>
  <c r="Z301" i="9" s="1"/>
  <c r="W301" i="9"/>
  <c r="V301" i="9"/>
  <c r="U301" i="9"/>
  <c r="T301" i="9"/>
  <c r="S301" i="9"/>
  <c r="R301" i="9"/>
  <c r="Q301" i="9"/>
  <c r="P301" i="9"/>
  <c r="O301" i="9"/>
  <c r="N301" i="9"/>
  <c r="M301" i="9"/>
  <c r="L301" i="9"/>
  <c r="L320" i="9" s="1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L318" i="9" s="1"/>
  <c r="Y297" i="9"/>
  <c r="X297" i="9"/>
  <c r="Z297" i="9" s="1"/>
  <c r="W297" i="9"/>
  <c r="V297" i="9"/>
  <c r="U297" i="9"/>
  <c r="T297" i="9"/>
  <c r="S297" i="9"/>
  <c r="R297" i="9"/>
  <c r="Q297" i="9"/>
  <c r="P297" i="9"/>
  <c r="O297" i="9"/>
  <c r="N297" i="9"/>
  <c r="M297" i="9"/>
  <c r="L297" i="9"/>
  <c r="L316" i="9" s="1"/>
  <c r="M296" i="9"/>
  <c r="M316" i="9" s="1"/>
  <c r="M336" i="9" s="1"/>
  <c r="Y295" i="9"/>
  <c r="X295" i="9"/>
  <c r="Z295" i="9" s="1"/>
  <c r="W295" i="9"/>
  <c r="V295" i="9"/>
  <c r="U295" i="9"/>
  <c r="T295" i="9"/>
  <c r="S295" i="9"/>
  <c r="R295" i="9"/>
  <c r="Q295" i="9"/>
  <c r="P295" i="9"/>
  <c r="O295" i="9"/>
  <c r="N295" i="9"/>
  <c r="M295" i="9"/>
  <c r="L295" i="9"/>
  <c r="L314" i="9" s="1"/>
  <c r="Y293" i="9"/>
  <c r="X293" i="9"/>
  <c r="Z293" i="9" s="1"/>
  <c r="W293" i="9"/>
  <c r="V293" i="9"/>
  <c r="U293" i="9"/>
  <c r="T293" i="9"/>
  <c r="S293" i="9"/>
  <c r="R293" i="9"/>
  <c r="Q293" i="9"/>
  <c r="P293" i="9"/>
  <c r="O293" i="9"/>
  <c r="N293" i="9"/>
  <c r="M293" i="9"/>
  <c r="L293" i="9"/>
  <c r="L312" i="9" s="1"/>
  <c r="M292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L310" i="9" s="1"/>
  <c r="M290" i="9"/>
  <c r="M310" i="9" s="1"/>
  <c r="M330" i="9" s="1"/>
  <c r="Y289" i="9"/>
  <c r="X289" i="9"/>
  <c r="Z289" i="9" s="1"/>
  <c r="W289" i="9"/>
  <c r="V289" i="9"/>
  <c r="U289" i="9"/>
  <c r="T289" i="9"/>
  <c r="S289" i="9"/>
  <c r="R289" i="9"/>
  <c r="Q289" i="9"/>
  <c r="P289" i="9"/>
  <c r="O289" i="9"/>
  <c r="N289" i="9"/>
  <c r="M289" i="9"/>
  <c r="L289" i="9"/>
  <c r="L308" i="9" s="1"/>
  <c r="M288" i="9"/>
  <c r="M308" i="9" s="1"/>
  <c r="M328" i="9" s="1"/>
  <c r="L288" i="9"/>
  <c r="Y287" i="9"/>
  <c r="X287" i="9"/>
  <c r="Z287" i="9" s="1"/>
  <c r="W287" i="9"/>
  <c r="V287" i="9"/>
  <c r="U287" i="9"/>
  <c r="T287" i="9"/>
  <c r="S287" i="9"/>
  <c r="R287" i="9"/>
  <c r="Q287" i="9"/>
  <c r="P287" i="9"/>
  <c r="O287" i="9"/>
  <c r="N287" i="9"/>
  <c r="M287" i="9"/>
  <c r="L287" i="9"/>
  <c r="L306" i="9" s="1"/>
  <c r="M286" i="9"/>
  <c r="M306" i="9" s="1"/>
  <c r="M326" i="9" s="1"/>
  <c r="L286" i="9"/>
  <c r="Y285" i="9"/>
  <c r="X285" i="9"/>
  <c r="Z285" i="9" s="1"/>
  <c r="W285" i="9"/>
  <c r="V285" i="9"/>
  <c r="U285" i="9"/>
  <c r="T285" i="9"/>
  <c r="S285" i="9"/>
  <c r="R285" i="9"/>
  <c r="Q285" i="9"/>
  <c r="P285" i="9"/>
  <c r="O285" i="9"/>
  <c r="N285" i="9"/>
  <c r="M285" i="9"/>
  <c r="L285" i="9"/>
  <c r="L304" i="9" s="1"/>
  <c r="M284" i="9"/>
  <c r="L284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L302" i="9" s="1"/>
  <c r="M282" i="9"/>
  <c r="M302" i="9" s="1"/>
  <c r="M322" i="9" s="1"/>
  <c r="L282" i="9"/>
  <c r="Y281" i="9"/>
  <c r="X281" i="9"/>
  <c r="Z281" i="9" s="1"/>
  <c r="W281" i="9"/>
  <c r="V281" i="9"/>
  <c r="U281" i="9"/>
  <c r="T281" i="9"/>
  <c r="S281" i="9"/>
  <c r="R281" i="9"/>
  <c r="Q281" i="9"/>
  <c r="P281" i="9"/>
  <c r="O281" i="9"/>
  <c r="N281" i="9"/>
  <c r="M281" i="9"/>
  <c r="L281" i="9"/>
  <c r="L300" i="9" s="1"/>
  <c r="M280" i="9"/>
  <c r="M300" i="9" s="1"/>
  <c r="M320" i="9" s="1"/>
  <c r="L280" i="9"/>
  <c r="Y279" i="9"/>
  <c r="X279" i="9"/>
  <c r="Z279" i="9" s="1"/>
  <c r="W279" i="9"/>
  <c r="V279" i="9"/>
  <c r="U279" i="9"/>
  <c r="T279" i="9"/>
  <c r="S279" i="9"/>
  <c r="R279" i="9"/>
  <c r="Q279" i="9"/>
  <c r="P279" i="9"/>
  <c r="O279" i="9"/>
  <c r="N279" i="9"/>
  <c r="M279" i="9"/>
  <c r="L279" i="9"/>
  <c r="L298" i="9" s="1"/>
  <c r="M278" i="9"/>
  <c r="M298" i="9" s="1"/>
  <c r="M318" i="9" s="1"/>
  <c r="M338" i="9" s="1"/>
  <c r="L278" i="9"/>
  <c r="Y277" i="9"/>
  <c r="X277" i="9"/>
  <c r="Z277" i="9" s="1"/>
  <c r="W277" i="9"/>
  <c r="V277" i="9"/>
  <c r="U277" i="9"/>
  <c r="T277" i="9"/>
  <c r="S277" i="9"/>
  <c r="R277" i="9"/>
  <c r="Q277" i="9"/>
  <c r="P277" i="9"/>
  <c r="O277" i="9"/>
  <c r="N277" i="9"/>
  <c r="M277" i="9"/>
  <c r="L277" i="9"/>
  <c r="L296" i="9" s="1"/>
  <c r="M276" i="9"/>
  <c r="L276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L294" i="9" s="1"/>
  <c r="M274" i="9"/>
  <c r="M294" i="9" s="1"/>
  <c r="L274" i="9"/>
  <c r="L290" i="9" s="1"/>
  <c r="Y273" i="9"/>
  <c r="X273" i="9"/>
  <c r="Z273" i="9" s="1"/>
  <c r="W273" i="9"/>
  <c r="V273" i="9"/>
  <c r="U273" i="9"/>
  <c r="T273" i="9"/>
  <c r="S273" i="9"/>
  <c r="R273" i="9"/>
  <c r="Q273" i="9"/>
  <c r="P273" i="9"/>
  <c r="O273" i="9"/>
  <c r="N273" i="9"/>
  <c r="M273" i="9"/>
  <c r="L273" i="9"/>
  <c r="L292" i="9" s="1"/>
  <c r="F239" i="9"/>
  <c r="C344" i="9" s="1"/>
  <c r="J235" i="9"/>
  <c r="F229" i="9"/>
  <c r="Y222" i="9"/>
  <c r="V222" i="9"/>
  <c r="U222" i="9"/>
  <c r="W222" i="9" s="1"/>
  <c r="S222" i="9"/>
  <c r="R222" i="9"/>
  <c r="P222" i="9"/>
  <c r="O222" i="9"/>
  <c r="N222" i="9"/>
  <c r="M222" i="9"/>
  <c r="L222" i="9"/>
  <c r="Y220" i="9"/>
  <c r="V220" i="9"/>
  <c r="U220" i="9"/>
  <c r="S220" i="9"/>
  <c r="R220" i="9"/>
  <c r="P220" i="9"/>
  <c r="O220" i="9"/>
  <c r="Q220" i="9" s="1"/>
  <c r="N220" i="9"/>
  <c r="M220" i="9"/>
  <c r="L220" i="9"/>
  <c r="Y218" i="9"/>
  <c r="V218" i="9"/>
  <c r="W218" i="9" s="1"/>
  <c r="X218" i="9" s="1"/>
  <c r="Z218" i="9" s="1"/>
  <c r="U218" i="9"/>
  <c r="S218" i="9"/>
  <c r="R218" i="9"/>
  <c r="T218" i="9" s="1"/>
  <c r="P218" i="9"/>
  <c r="O218" i="9"/>
  <c r="N218" i="9"/>
  <c r="M218" i="9"/>
  <c r="L218" i="9"/>
  <c r="Y216" i="9"/>
  <c r="V216" i="9"/>
  <c r="W216" i="9" s="1"/>
  <c r="U216" i="9"/>
  <c r="S216" i="9"/>
  <c r="R216" i="9"/>
  <c r="Q216" i="9"/>
  <c r="P216" i="9"/>
  <c r="O216" i="9"/>
  <c r="N216" i="9"/>
  <c r="M216" i="9"/>
  <c r="L216" i="9"/>
  <c r="Y214" i="9"/>
  <c r="W214" i="9"/>
  <c r="V214" i="9"/>
  <c r="U214" i="9"/>
  <c r="X214" i="9" s="1"/>
  <c r="Z214" i="9" s="1"/>
  <c r="S214" i="9"/>
  <c r="R214" i="9"/>
  <c r="T214" i="9" s="1"/>
  <c r="P214" i="9"/>
  <c r="O214" i="9"/>
  <c r="N214" i="9"/>
  <c r="M214" i="9"/>
  <c r="L214" i="9"/>
  <c r="Y212" i="9"/>
  <c r="W212" i="9"/>
  <c r="V212" i="9"/>
  <c r="U212" i="9"/>
  <c r="S212" i="9"/>
  <c r="R212" i="9"/>
  <c r="T212" i="9" s="1"/>
  <c r="P212" i="9"/>
  <c r="O212" i="9"/>
  <c r="N212" i="9"/>
  <c r="M212" i="9"/>
  <c r="L212" i="9"/>
  <c r="Y210" i="9"/>
  <c r="V210" i="9"/>
  <c r="W210" i="9" s="1"/>
  <c r="U210" i="9"/>
  <c r="X210" i="9" s="1"/>
  <c r="Z210" i="9" s="1"/>
  <c r="S210" i="9"/>
  <c r="R210" i="9"/>
  <c r="P210" i="9"/>
  <c r="O210" i="9"/>
  <c r="Q210" i="9" s="1"/>
  <c r="N210" i="9"/>
  <c r="M210" i="9"/>
  <c r="L210" i="9"/>
  <c r="Y208" i="9"/>
  <c r="V208" i="9"/>
  <c r="W208" i="9" s="1"/>
  <c r="U208" i="9"/>
  <c r="S208" i="9"/>
  <c r="R208" i="9"/>
  <c r="T208" i="9" s="1"/>
  <c r="P208" i="9"/>
  <c r="O208" i="9"/>
  <c r="N208" i="9"/>
  <c r="M208" i="9"/>
  <c r="L208" i="9"/>
  <c r="Y206" i="9"/>
  <c r="V206" i="9"/>
  <c r="W206" i="9" s="1"/>
  <c r="U206" i="9"/>
  <c r="X206" i="9" s="1"/>
  <c r="Z206" i="9" s="1"/>
  <c r="S206" i="9"/>
  <c r="R206" i="9"/>
  <c r="P206" i="9"/>
  <c r="O206" i="9"/>
  <c r="Q206" i="9" s="1"/>
  <c r="N206" i="9"/>
  <c r="M206" i="9"/>
  <c r="L206" i="9"/>
  <c r="Y204" i="9"/>
  <c r="V204" i="9"/>
  <c r="W204" i="9" s="1"/>
  <c r="U204" i="9"/>
  <c r="T204" i="9"/>
  <c r="S204" i="9"/>
  <c r="R204" i="9"/>
  <c r="Q204" i="9"/>
  <c r="P204" i="9"/>
  <c r="O204" i="9"/>
  <c r="N204" i="9"/>
  <c r="M204" i="9"/>
  <c r="L204" i="9"/>
  <c r="Y202" i="9"/>
  <c r="W202" i="9"/>
  <c r="V202" i="9"/>
  <c r="U202" i="9"/>
  <c r="X202" i="9" s="1"/>
  <c r="Z202" i="9" s="1"/>
  <c r="S202" i="9"/>
  <c r="R202" i="9"/>
  <c r="T202" i="9" s="1"/>
  <c r="P202" i="9"/>
  <c r="O202" i="9"/>
  <c r="N202" i="9"/>
  <c r="M202" i="9"/>
  <c r="L202" i="9"/>
  <c r="Y200" i="9"/>
  <c r="V200" i="9"/>
  <c r="W200" i="9" s="1"/>
  <c r="U200" i="9"/>
  <c r="S200" i="9"/>
  <c r="R200" i="9"/>
  <c r="Q200" i="9"/>
  <c r="P200" i="9"/>
  <c r="O200" i="9"/>
  <c r="N200" i="9"/>
  <c r="M200" i="9"/>
  <c r="L200" i="9"/>
  <c r="Y198" i="9"/>
  <c r="W198" i="9"/>
  <c r="V198" i="9"/>
  <c r="U198" i="9"/>
  <c r="X198" i="9" s="1"/>
  <c r="Z198" i="9" s="1"/>
  <c r="S198" i="9"/>
  <c r="R198" i="9"/>
  <c r="T198" i="9" s="1"/>
  <c r="P198" i="9"/>
  <c r="O198" i="9"/>
  <c r="N198" i="9"/>
  <c r="M198" i="9"/>
  <c r="L198" i="9"/>
  <c r="Y196" i="9"/>
  <c r="W196" i="9"/>
  <c r="V196" i="9"/>
  <c r="U196" i="9"/>
  <c r="S196" i="9"/>
  <c r="R196" i="9"/>
  <c r="T196" i="9" s="1"/>
  <c r="P196" i="9"/>
  <c r="O196" i="9"/>
  <c r="N196" i="9"/>
  <c r="M196" i="9"/>
  <c r="L196" i="9"/>
  <c r="Y194" i="9"/>
  <c r="V194" i="9"/>
  <c r="W194" i="9" s="1"/>
  <c r="U194" i="9"/>
  <c r="X194" i="9" s="1"/>
  <c r="Z194" i="9" s="1"/>
  <c r="S194" i="9"/>
  <c r="R194" i="9"/>
  <c r="P194" i="9"/>
  <c r="O194" i="9"/>
  <c r="Q194" i="9" s="1"/>
  <c r="N194" i="9"/>
  <c r="M194" i="9"/>
  <c r="L194" i="9"/>
  <c r="Y192" i="9"/>
  <c r="V192" i="9"/>
  <c r="W192" i="9" s="1"/>
  <c r="U192" i="9"/>
  <c r="X192" i="9" s="1"/>
  <c r="Z192" i="9" s="1"/>
  <c r="S192" i="9"/>
  <c r="R192" i="9"/>
  <c r="T192" i="9" s="1"/>
  <c r="P192" i="9"/>
  <c r="O192" i="9"/>
  <c r="N192" i="9"/>
  <c r="M192" i="9"/>
  <c r="L192" i="9"/>
  <c r="Y190" i="9"/>
  <c r="V190" i="9"/>
  <c r="U190" i="9"/>
  <c r="X190" i="9" s="1"/>
  <c r="Z190" i="9" s="1"/>
  <c r="S190" i="9"/>
  <c r="R190" i="9"/>
  <c r="P190" i="9"/>
  <c r="O190" i="9"/>
  <c r="Q190" i="9" s="1"/>
  <c r="N190" i="9"/>
  <c r="M190" i="9"/>
  <c r="L190" i="9"/>
  <c r="Y188" i="9"/>
  <c r="V188" i="9"/>
  <c r="U188" i="9"/>
  <c r="T188" i="9"/>
  <c r="S188" i="9"/>
  <c r="R188" i="9"/>
  <c r="P188" i="9"/>
  <c r="O188" i="9"/>
  <c r="Q188" i="9" s="1"/>
  <c r="N188" i="9"/>
  <c r="M188" i="9"/>
  <c r="L188" i="9"/>
  <c r="Y186" i="9"/>
  <c r="V186" i="9"/>
  <c r="W186" i="9" s="1"/>
  <c r="U186" i="9"/>
  <c r="X186" i="9" s="1"/>
  <c r="Z186" i="9" s="1"/>
  <c r="S186" i="9"/>
  <c r="R186" i="9"/>
  <c r="T186" i="9" s="1"/>
  <c r="P186" i="9"/>
  <c r="O186" i="9"/>
  <c r="N186" i="9"/>
  <c r="M186" i="9"/>
  <c r="L186" i="9"/>
  <c r="M185" i="9"/>
  <c r="M205" i="9" s="1"/>
  <c r="Y184" i="9"/>
  <c r="W184" i="9"/>
  <c r="X184" i="9" s="1"/>
  <c r="Z184" i="9" s="1"/>
  <c r="V184" i="9"/>
  <c r="U184" i="9"/>
  <c r="S184" i="9"/>
  <c r="R184" i="9"/>
  <c r="T184" i="9" s="1"/>
  <c r="P184" i="9"/>
  <c r="O184" i="9"/>
  <c r="N184" i="9"/>
  <c r="M184" i="9"/>
  <c r="L184" i="9"/>
  <c r="Y182" i="9"/>
  <c r="V182" i="9"/>
  <c r="W182" i="9" s="1"/>
  <c r="U182" i="9"/>
  <c r="X182" i="9" s="1"/>
  <c r="Z182" i="9" s="1"/>
  <c r="T182" i="9"/>
  <c r="S182" i="9"/>
  <c r="R182" i="9"/>
  <c r="Q182" i="9"/>
  <c r="P182" i="9"/>
  <c r="O182" i="9"/>
  <c r="N182" i="9"/>
  <c r="M182" i="9"/>
  <c r="L182" i="9"/>
  <c r="Y180" i="9"/>
  <c r="W180" i="9"/>
  <c r="V180" i="9"/>
  <c r="U180" i="9"/>
  <c r="X180" i="9" s="1"/>
  <c r="Z180" i="9" s="1"/>
  <c r="S180" i="9"/>
  <c r="R180" i="9"/>
  <c r="T180" i="9" s="1"/>
  <c r="P180" i="9"/>
  <c r="O180" i="9"/>
  <c r="N180" i="9"/>
  <c r="M180" i="9"/>
  <c r="L180" i="9"/>
  <c r="Y178" i="9"/>
  <c r="W178" i="9"/>
  <c r="X178" i="9" s="1"/>
  <c r="Z178" i="9" s="1"/>
  <c r="V178" i="9"/>
  <c r="U178" i="9"/>
  <c r="S178" i="9"/>
  <c r="R178" i="9"/>
  <c r="T178" i="9" s="1"/>
  <c r="P178" i="9"/>
  <c r="O178" i="9"/>
  <c r="N178" i="9"/>
  <c r="M178" i="9"/>
  <c r="L178" i="9"/>
  <c r="M177" i="9"/>
  <c r="M197" i="9" s="1"/>
  <c r="M217" i="9" s="1"/>
  <c r="Y176" i="9"/>
  <c r="V176" i="9"/>
  <c r="W176" i="9" s="1"/>
  <c r="U176" i="9"/>
  <c r="S176" i="9"/>
  <c r="R176" i="9"/>
  <c r="Q176" i="9"/>
  <c r="P176" i="9"/>
  <c r="O176" i="9"/>
  <c r="N176" i="9"/>
  <c r="M176" i="9"/>
  <c r="L176" i="9"/>
  <c r="M175" i="9"/>
  <c r="M195" i="9" s="1"/>
  <c r="M215" i="9" s="1"/>
  <c r="Y174" i="9"/>
  <c r="V174" i="9"/>
  <c r="W174" i="9" s="1"/>
  <c r="U174" i="9"/>
  <c r="S174" i="9"/>
  <c r="R174" i="9"/>
  <c r="T174" i="9" s="1"/>
  <c r="Q174" i="9"/>
  <c r="P174" i="9"/>
  <c r="O174" i="9"/>
  <c r="N174" i="9"/>
  <c r="M174" i="9"/>
  <c r="L174" i="9"/>
  <c r="M173" i="9"/>
  <c r="M193" i="9" s="1"/>
  <c r="M213" i="9" s="1"/>
  <c r="L173" i="9"/>
  <c r="Y172" i="9"/>
  <c r="V172" i="9"/>
  <c r="W172" i="9" s="1"/>
  <c r="U172" i="9"/>
  <c r="S172" i="9"/>
  <c r="R172" i="9"/>
  <c r="P172" i="9"/>
  <c r="O172" i="9"/>
  <c r="Q172" i="9" s="1"/>
  <c r="N172" i="9"/>
  <c r="M172" i="9"/>
  <c r="L172" i="9"/>
  <c r="M171" i="9"/>
  <c r="M191" i="9" s="1"/>
  <c r="M211" i="9" s="1"/>
  <c r="L171" i="9"/>
  <c r="Y170" i="9"/>
  <c r="V170" i="9"/>
  <c r="W170" i="9" s="1"/>
  <c r="U170" i="9"/>
  <c r="X170" i="9" s="1"/>
  <c r="Z170" i="9" s="1"/>
  <c r="S170" i="9"/>
  <c r="R170" i="9"/>
  <c r="P170" i="9"/>
  <c r="O170" i="9"/>
  <c r="Q170" i="9" s="1"/>
  <c r="N170" i="9"/>
  <c r="M170" i="9"/>
  <c r="L170" i="9"/>
  <c r="M169" i="9"/>
  <c r="M189" i="9" s="1"/>
  <c r="M209" i="9" s="1"/>
  <c r="L169" i="9"/>
  <c r="Y168" i="9"/>
  <c r="V168" i="9"/>
  <c r="W168" i="9" s="1"/>
  <c r="U168" i="9"/>
  <c r="S168" i="9"/>
  <c r="R168" i="9"/>
  <c r="T168" i="9" s="1"/>
  <c r="Q168" i="9"/>
  <c r="P168" i="9"/>
  <c r="O168" i="9"/>
  <c r="N168" i="9"/>
  <c r="M168" i="9"/>
  <c r="L168" i="9"/>
  <c r="M167" i="9"/>
  <c r="M187" i="9" s="1"/>
  <c r="M207" i="9" s="1"/>
  <c r="L167" i="9"/>
  <c r="Y166" i="9"/>
  <c r="V166" i="9"/>
  <c r="W166" i="9" s="1"/>
  <c r="U166" i="9"/>
  <c r="S166" i="9"/>
  <c r="R166" i="9"/>
  <c r="T166" i="9" s="1"/>
  <c r="Q166" i="9"/>
  <c r="P166" i="9"/>
  <c r="O166" i="9"/>
  <c r="N166" i="9"/>
  <c r="M166" i="9"/>
  <c r="L166" i="9"/>
  <c r="M165" i="9"/>
  <c r="L165" i="9"/>
  <c r="Y164" i="9"/>
  <c r="W164" i="9"/>
  <c r="V164" i="9"/>
  <c r="U164" i="9"/>
  <c r="X164" i="9" s="1"/>
  <c r="Z164" i="9" s="1"/>
  <c r="S164" i="9"/>
  <c r="R164" i="9"/>
  <c r="P164" i="9"/>
  <c r="O164" i="9"/>
  <c r="Q164" i="9" s="1"/>
  <c r="N164" i="9"/>
  <c r="M164" i="9"/>
  <c r="L164" i="9"/>
  <c r="M163" i="9"/>
  <c r="M183" i="9" s="1"/>
  <c r="M203" i="9" s="1"/>
  <c r="M223" i="9" s="1"/>
  <c r="L163" i="9"/>
  <c r="Y162" i="9"/>
  <c r="V162" i="9"/>
  <c r="W162" i="9" s="1"/>
  <c r="U162" i="9"/>
  <c r="S162" i="9"/>
  <c r="R162" i="9"/>
  <c r="P162" i="9"/>
  <c r="O162" i="9"/>
  <c r="N162" i="9"/>
  <c r="M162" i="9"/>
  <c r="L162" i="9"/>
  <c r="M161" i="9"/>
  <c r="M181" i="9" s="1"/>
  <c r="M201" i="9" s="1"/>
  <c r="M221" i="9" s="1"/>
  <c r="L161" i="9"/>
  <c r="Y160" i="9"/>
  <c r="W160" i="9"/>
  <c r="X160" i="9" s="1"/>
  <c r="Z160" i="9" s="1"/>
  <c r="V160" i="9"/>
  <c r="U160" i="9"/>
  <c r="S160" i="9"/>
  <c r="R160" i="9"/>
  <c r="P160" i="9"/>
  <c r="O160" i="9"/>
  <c r="N160" i="9"/>
  <c r="M160" i="9"/>
  <c r="L160" i="9"/>
  <c r="M159" i="9"/>
  <c r="M179" i="9" s="1"/>
  <c r="M199" i="9" s="1"/>
  <c r="M219" i="9" s="1"/>
  <c r="L159" i="9"/>
  <c r="Y158" i="9"/>
  <c r="V158" i="9"/>
  <c r="W158" i="9" s="1"/>
  <c r="U158" i="9"/>
  <c r="S158" i="9"/>
  <c r="R158" i="9"/>
  <c r="T158" i="9" s="1"/>
  <c r="P158" i="9"/>
  <c r="Q158" i="9" s="1"/>
  <c r="O158" i="9"/>
  <c r="N158" i="9"/>
  <c r="M158" i="9"/>
  <c r="L158" i="9"/>
  <c r="F124" i="9"/>
  <c r="C229" i="9" s="1"/>
  <c r="J120" i="9"/>
  <c r="F113" i="9"/>
  <c r="C113" i="9"/>
  <c r="Y106" i="9"/>
  <c r="V106" i="9"/>
  <c r="U106" i="9"/>
  <c r="X106" i="9" s="1"/>
  <c r="Z106" i="9" s="1"/>
  <c r="S106" i="9"/>
  <c r="R106" i="9"/>
  <c r="T106" i="9" s="1"/>
  <c r="Q106" i="9"/>
  <c r="P106" i="9"/>
  <c r="O106" i="9"/>
  <c r="N106" i="9"/>
  <c r="M106" i="9"/>
  <c r="L106" i="9"/>
  <c r="Y104" i="9"/>
  <c r="X104" i="9"/>
  <c r="Z104" i="9" s="1"/>
  <c r="W104" i="9"/>
  <c r="V104" i="9"/>
  <c r="U104" i="9"/>
  <c r="S104" i="9"/>
  <c r="T104" i="9" s="1"/>
  <c r="R104" i="9"/>
  <c r="P104" i="9"/>
  <c r="O104" i="9"/>
  <c r="Q104" i="9" s="1"/>
  <c r="N104" i="9"/>
  <c r="M104" i="9"/>
  <c r="L104" i="9"/>
  <c r="Y102" i="9"/>
  <c r="V102" i="9"/>
  <c r="W102" i="9" s="1"/>
  <c r="U102" i="9"/>
  <c r="S102" i="9"/>
  <c r="R102" i="9"/>
  <c r="T102" i="9" s="1"/>
  <c r="Q102" i="9"/>
  <c r="P102" i="9"/>
  <c r="O102" i="9"/>
  <c r="N102" i="9"/>
  <c r="M102" i="9"/>
  <c r="L102" i="9"/>
  <c r="Y100" i="9"/>
  <c r="X100" i="9"/>
  <c r="Z100" i="9" s="1"/>
  <c r="W100" i="9"/>
  <c r="V100" i="9"/>
  <c r="U100" i="9"/>
  <c r="T100" i="9"/>
  <c r="S100" i="9"/>
  <c r="R100" i="9"/>
  <c r="P100" i="9"/>
  <c r="Q100" i="9" s="1"/>
  <c r="O100" i="9"/>
  <c r="N100" i="9"/>
  <c r="M100" i="9"/>
  <c r="L100" i="9"/>
  <c r="Y98" i="9"/>
  <c r="W98" i="9"/>
  <c r="X98" i="9" s="1"/>
  <c r="Z98" i="9" s="1"/>
  <c r="V98" i="9"/>
  <c r="U98" i="9"/>
  <c r="S98" i="9"/>
  <c r="T98" i="9" s="1"/>
  <c r="R98" i="9"/>
  <c r="P98" i="9"/>
  <c r="O98" i="9"/>
  <c r="Q98" i="9" s="1"/>
  <c r="N98" i="9"/>
  <c r="M98" i="9"/>
  <c r="L98" i="9"/>
  <c r="Y96" i="9"/>
  <c r="V96" i="9"/>
  <c r="W96" i="9" s="1"/>
  <c r="U96" i="9"/>
  <c r="X96" i="9" s="1"/>
  <c r="Z96" i="9" s="1"/>
  <c r="S96" i="9"/>
  <c r="R96" i="9"/>
  <c r="T96" i="9" s="1"/>
  <c r="Q96" i="9"/>
  <c r="P96" i="9"/>
  <c r="O96" i="9"/>
  <c r="N96" i="9"/>
  <c r="M96" i="9"/>
  <c r="L96" i="9"/>
  <c r="Y94" i="9"/>
  <c r="W94" i="9"/>
  <c r="X94" i="9" s="1"/>
  <c r="Z94" i="9" s="1"/>
  <c r="V94" i="9"/>
  <c r="U94" i="9"/>
  <c r="S94" i="9"/>
  <c r="T94" i="9" s="1"/>
  <c r="R94" i="9"/>
  <c r="P94" i="9"/>
  <c r="O94" i="9"/>
  <c r="Q94" i="9" s="1"/>
  <c r="N94" i="9"/>
  <c r="M94" i="9"/>
  <c r="L94" i="9"/>
  <c r="Y92" i="9"/>
  <c r="V92" i="9"/>
  <c r="W92" i="9" s="1"/>
  <c r="U92" i="9"/>
  <c r="X92" i="9" s="1"/>
  <c r="Z92" i="9" s="1"/>
  <c r="S92" i="9"/>
  <c r="R92" i="9"/>
  <c r="T92" i="9" s="1"/>
  <c r="Q92" i="9"/>
  <c r="P92" i="9"/>
  <c r="O92" i="9"/>
  <c r="N92" i="9"/>
  <c r="M92" i="9"/>
  <c r="L92" i="9"/>
  <c r="Y90" i="9"/>
  <c r="X90" i="9"/>
  <c r="Z90" i="9" s="1"/>
  <c r="V90" i="9"/>
  <c r="W90" i="9" s="1"/>
  <c r="U90" i="9"/>
  <c r="T90" i="9"/>
  <c r="S90" i="9"/>
  <c r="R90" i="9"/>
  <c r="P90" i="9"/>
  <c r="Q90" i="9" s="1"/>
  <c r="O90" i="9"/>
  <c r="N90" i="9"/>
  <c r="M90" i="9"/>
  <c r="L90" i="9"/>
  <c r="Y88" i="9"/>
  <c r="V88" i="9"/>
  <c r="W88" i="9" s="1"/>
  <c r="X88" i="9" s="1"/>
  <c r="Z88" i="9" s="1"/>
  <c r="U88" i="9"/>
  <c r="S88" i="9"/>
  <c r="R88" i="9"/>
  <c r="T88" i="9" s="1"/>
  <c r="P88" i="9"/>
  <c r="O88" i="9"/>
  <c r="Q88" i="9" s="1"/>
  <c r="N88" i="9"/>
  <c r="M88" i="9"/>
  <c r="L88" i="9"/>
  <c r="Y86" i="9"/>
  <c r="V86" i="9"/>
  <c r="W86" i="9" s="1"/>
  <c r="X86" i="9" s="1"/>
  <c r="Z86" i="9" s="1"/>
  <c r="U86" i="9"/>
  <c r="T86" i="9"/>
  <c r="S86" i="9"/>
  <c r="R86" i="9"/>
  <c r="P86" i="9"/>
  <c r="Q86" i="9" s="1"/>
  <c r="O86" i="9"/>
  <c r="N86" i="9"/>
  <c r="M86" i="9"/>
  <c r="L86" i="9"/>
  <c r="Y84" i="9"/>
  <c r="W84" i="9"/>
  <c r="X84" i="9" s="1"/>
  <c r="Z84" i="9" s="1"/>
  <c r="V84" i="9"/>
  <c r="U84" i="9"/>
  <c r="S84" i="9"/>
  <c r="T84" i="9" s="1"/>
  <c r="R84" i="9"/>
  <c r="P84" i="9"/>
  <c r="O84" i="9"/>
  <c r="Q84" i="9" s="1"/>
  <c r="N84" i="9"/>
  <c r="M84" i="9"/>
  <c r="L84" i="9"/>
  <c r="Z82" i="9"/>
  <c r="Y82" i="9"/>
  <c r="V82" i="9"/>
  <c r="W82" i="9" s="1"/>
  <c r="X82" i="9" s="1"/>
  <c r="U82" i="9"/>
  <c r="S82" i="9"/>
  <c r="R82" i="9"/>
  <c r="T82" i="9" s="1"/>
  <c r="P82" i="9"/>
  <c r="O82" i="9"/>
  <c r="Q82" i="9" s="1"/>
  <c r="N82" i="9"/>
  <c r="M82" i="9"/>
  <c r="L82" i="9"/>
  <c r="M81" i="9"/>
  <c r="M101" i="9" s="1"/>
  <c r="Y80" i="9"/>
  <c r="V80" i="9"/>
  <c r="W80" i="9" s="1"/>
  <c r="U80" i="9"/>
  <c r="X80" i="9" s="1"/>
  <c r="Z80" i="9" s="1"/>
  <c r="S80" i="9"/>
  <c r="R80" i="9"/>
  <c r="T80" i="9" s="1"/>
  <c r="Q80" i="9"/>
  <c r="P80" i="9"/>
  <c r="O80" i="9"/>
  <c r="N80" i="9"/>
  <c r="M80" i="9"/>
  <c r="L80" i="9"/>
  <c r="Y78" i="9"/>
  <c r="W78" i="9"/>
  <c r="X78" i="9" s="1"/>
  <c r="Z78" i="9" s="1"/>
  <c r="V78" i="9"/>
  <c r="U78" i="9"/>
  <c r="S78" i="9"/>
  <c r="T78" i="9" s="1"/>
  <c r="R78" i="9"/>
  <c r="P78" i="9"/>
  <c r="O78" i="9"/>
  <c r="Q78" i="9" s="1"/>
  <c r="N78" i="9"/>
  <c r="M78" i="9"/>
  <c r="L78" i="9"/>
  <c r="Y76" i="9"/>
  <c r="V76" i="9"/>
  <c r="W76" i="9" s="1"/>
  <c r="X76" i="9" s="1"/>
  <c r="Z76" i="9" s="1"/>
  <c r="U76" i="9"/>
  <c r="S76" i="9"/>
  <c r="R76" i="9"/>
  <c r="T76" i="9" s="1"/>
  <c r="P76" i="9"/>
  <c r="O76" i="9"/>
  <c r="Q76" i="9" s="1"/>
  <c r="N76" i="9"/>
  <c r="M76" i="9"/>
  <c r="L76" i="9"/>
  <c r="Y74" i="9"/>
  <c r="X74" i="9"/>
  <c r="Z74" i="9" s="1"/>
  <c r="V74" i="9"/>
  <c r="U74" i="9"/>
  <c r="W74" i="9" s="1"/>
  <c r="T74" i="9"/>
  <c r="S74" i="9"/>
  <c r="R74" i="9"/>
  <c r="P74" i="9"/>
  <c r="Q74" i="9" s="1"/>
  <c r="O74" i="9"/>
  <c r="N74" i="9"/>
  <c r="M74" i="9"/>
  <c r="L74" i="9"/>
  <c r="M73" i="9"/>
  <c r="M93" i="9" s="1"/>
  <c r="Y72" i="9"/>
  <c r="X72" i="9"/>
  <c r="Z72" i="9" s="1"/>
  <c r="W72" i="9"/>
  <c r="V72" i="9"/>
  <c r="U72" i="9"/>
  <c r="S72" i="9"/>
  <c r="T72" i="9" s="1"/>
  <c r="R72" i="9"/>
  <c r="P72" i="9"/>
  <c r="O72" i="9"/>
  <c r="Q72" i="9" s="1"/>
  <c r="N72" i="9"/>
  <c r="M72" i="9"/>
  <c r="L72" i="9"/>
  <c r="Y70" i="9"/>
  <c r="V70" i="9"/>
  <c r="W70" i="9" s="1"/>
  <c r="U70" i="9"/>
  <c r="X70" i="9" s="1"/>
  <c r="Z70" i="9" s="1"/>
  <c r="S70" i="9"/>
  <c r="R70" i="9"/>
  <c r="T70" i="9" s="1"/>
  <c r="Q70" i="9"/>
  <c r="P70" i="9"/>
  <c r="O70" i="9"/>
  <c r="N70" i="9"/>
  <c r="M70" i="9"/>
  <c r="L70" i="9"/>
  <c r="Y68" i="9"/>
  <c r="V68" i="9"/>
  <c r="W68" i="9" s="1"/>
  <c r="X68" i="9" s="1"/>
  <c r="Z68" i="9" s="1"/>
  <c r="U68" i="9"/>
  <c r="T68" i="9"/>
  <c r="S68" i="9"/>
  <c r="R68" i="9"/>
  <c r="P68" i="9"/>
  <c r="Q68" i="9" s="1"/>
  <c r="O68" i="9"/>
  <c r="N68" i="9"/>
  <c r="M68" i="9"/>
  <c r="L68" i="9"/>
  <c r="Y66" i="9"/>
  <c r="W66" i="9"/>
  <c r="X66" i="9" s="1"/>
  <c r="Z66" i="9" s="1"/>
  <c r="V66" i="9"/>
  <c r="U66" i="9"/>
  <c r="S66" i="9"/>
  <c r="T66" i="9" s="1"/>
  <c r="R66" i="9"/>
  <c r="P66" i="9"/>
  <c r="O66" i="9"/>
  <c r="Q66" i="9" s="1"/>
  <c r="N66" i="9"/>
  <c r="M66" i="9"/>
  <c r="L66" i="9"/>
  <c r="M65" i="9"/>
  <c r="M85" i="9" s="1"/>
  <c r="M105" i="9" s="1"/>
  <c r="Y64" i="9"/>
  <c r="V64" i="9"/>
  <c r="W64" i="9" s="1"/>
  <c r="X64" i="9" s="1"/>
  <c r="Z64" i="9" s="1"/>
  <c r="U64" i="9"/>
  <c r="S64" i="9"/>
  <c r="R64" i="9"/>
  <c r="T64" i="9" s="1"/>
  <c r="P64" i="9"/>
  <c r="O64" i="9"/>
  <c r="Q64" i="9" s="1"/>
  <c r="N64" i="9"/>
  <c r="M64" i="9"/>
  <c r="L64" i="9"/>
  <c r="Y62" i="9"/>
  <c r="V62" i="9"/>
  <c r="W62" i="9" s="1"/>
  <c r="U62" i="9"/>
  <c r="S62" i="9"/>
  <c r="R62" i="9"/>
  <c r="T62" i="9" s="1"/>
  <c r="Q62" i="9"/>
  <c r="P62" i="9"/>
  <c r="O62" i="9"/>
  <c r="N62" i="9"/>
  <c r="M62" i="9"/>
  <c r="L62" i="9"/>
  <c r="M61" i="9"/>
  <c r="Y60" i="9"/>
  <c r="V60" i="9"/>
  <c r="W60" i="9" s="1"/>
  <c r="U60" i="9"/>
  <c r="S60" i="9"/>
  <c r="R60" i="9"/>
  <c r="T60" i="9" s="1"/>
  <c r="Q60" i="9"/>
  <c r="P60" i="9"/>
  <c r="O60" i="9"/>
  <c r="N60" i="9"/>
  <c r="M60" i="9"/>
  <c r="L60" i="9"/>
  <c r="M59" i="9"/>
  <c r="M79" i="9" s="1"/>
  <c r="M99" i="9" s="1"/>
  <c r="Y58" i="9"/>
  <c r="X58" i="9"/>
  <c r="Z58" i="9" s="1"/>
  <c r="V58" i="9"/>
  <c r="W58" i="9" s="1"/>
  <c r="U58" i="9"/>
  <c r="T58" i="9"/>
  <c r="S58" i="9"/>
  <c r="R58" i="9"/>
  <c r="P58" i="9"/>
  <c r="Q58" i="9" s="1"/>
  <c r="O58" i="9"/>
  <c r="N58" i="9"/>
  <c r="M58" i="9"/>
  <c r="L58" i="9"/>
  <c r="M57" i="9"/>
  <c r="M77" i="9" s="1"/>
  <c r="M97" i="9" s="1"/>
  <c r="L57" i="9"/>
  <c r="Y56" i="9"/>
  <c r="V56" i="9"/>
  <c r="W56" i="9" s="1"/>
  <c r="X56" i="9" s="1"/>
  <c r="Z56" i="9" s="1"/>
  <c r="U56" i="9"/>
  <c r="T56" i="9"/>
  <c r="S56" i="9"/>
  <c r="R56" i="9"/>
  <c r="P56" i="9"/>
  <c r="Q56" i="9" s="1"/>
  <c r="O56" i="9"/>
  <c r="N56" i="9"/>
  <c r="M56" i="9"/>
  <c r="L56" i="9"/>
  <c r="M55" i="9"/>
  <c r="M75" i="9" s="1"/>
  <c r="M95" i="9" s="1"/>
  <c r="L55" i="9"/>
  <c r="Y54" i="9"/>
  <c r="X54" i="9"/>
  <c r="Z54" i="9" s="1"/>
  <c r="V54" i="9"/>
  <c r="W54" i="9" s="1"/>
  <c r="U54" i="9"/>
  <c r="T54" i="9"/>
  <c r="S54" i="9"/>
  <c r="R54" i="9"/>
  <c r="P54" i="9"/>
  <c r="Q54" i="9" s="1"/>
  <c r="O54" i="9"/>
  <c r="N54" i="9"/>
  <c r="M54" i="9"/>
  <c r="L54" i="9"/>
  <c r="M53" i="9"/>
  <c r="L53" i="9"/>
  <c r="Y52" i="9"/>
  <c r="V52" i="9"/>
  <c r="W52" i="9" s="1"/>
  <c r="U52" i="9"/>
  <c r="S52" i="9"/>
  <c r="R52" i="9"/>
  <c r="T52" i="9" s="1"/>
  <c r="Q52" i="9"/>
  <c r="P52" i="9"/>
  <c r="O52" i="9"/>
  <c r="N52" i="9"/>
  <c r="M52" i="9"/>
  <c r="L52" i="9"/>
  <c r="M51" i="9"/>
  <c r="M71" i="9" s="1"/>
  <c r="M91" i="9" s="1"/>
  <c r="L51" i="9"/>
  <c r="Y50" i="9"/>
  <c r="V50" i="9"/>
  <c r="W50" i="9" s="1"/>
  <c r="U50" i="9"/>
  <c r="X50" i="9" s="1"/>
  <c r="Z50" i="9" s="1"/>
  <c r="S50" i="9"/>
  <c r="R50" i="9"/>
  <c r="T50" i="9" s="1"/>
  <c r="Q50" i="9"/>
  <c r="P50" i="9"/>
  <c r="O50" i="9"/>
  <c r="N50" i="9"/>
  <c r="M50" i="9"/>
  <c r="L50" i="9"/>
  <c r="M49" i="9"/>
  <c r="M69" i="9" s="1"/>
  <c r="M89" i="9" s="1"/>
  <c r="L49" i="9"/>
  <c r="Y48" i="9"/>
  <c r="V48" i="9"/>
  <c r="W48" i="9" s="1"/>
  <c r="U48" i="9"/>
  <c r="X48" i="9" s="1"/>
  <c r="Z48" i="9" s="1"/>
  <c r="S48" i="9"/>
  <c r="R48" i="9"/>
  <c r="T48" i="9" s="1"/>
  <c r="Q48" i="9"/>
  <c r="P48" i="9"/>
  <c r="O48" i="9"/>
  <c r="N48" i="9"/>
  <c r="M48" i="9"/>
  <c r="L48" i="9"/>
  <c r="M47" i="9"/>
  <c r="M67" i="9" s="1"/>
  <c r="M87" i="9" s="1"/>
  <c r="M107" i="9" s="1"/>
  <c r="L47" i="9"/>
  <c r="Y46" i="9"/>
  <c r="V46" i="9"/>
  <c r="W46" i="9" s="1"/>
  <c r="U46" i="9"/>
  <c r="X46" i="9" s="1"/>
  <c r="Z46" i="9" s="1"/>
  <c r="S46" i="9"/>
  <c r="R46" i="9"/>
  <c r="T46" i="9" s="1"/>
  <c r="Q46" i="9"/>
  <c r="P46" i="9"/>
  <c r="O46" i="9"/>
  <c r="N46" i="9"/>
  <c r="M46" i="9"/>
  <c r="L46" i="9"/>
  <c r="M45" i="9"/>
  <c r="L45" i="9"/>
  <c r="Y44" i="9"/>
  <c r="V44" i="9"/>
  <c r="W44" i="9" s="1"/>
  <c r="X44" i="9" s="1"/>
  <c r="Z44" i="9" s="1"/>
  <c r="U44" i="9"/>
  <c r="S44" i="9"/>
  <c r="R44" i="9"/>
  <c r="P44" i="9"/>
  <c r="O44" i="9"/>
  <c r="Q44" i="9" s="1"/>
  <c r="N44" i="9"/>
  <c r="M44" i="9"/>
  <c r="L44" i="9"/>
  <c r="L63" i="9" s="1"/>
  <c r="M43" i="9"/>
  <c r="M63" i="9" s="1"/>
  <c r="L43" i="9"/>
  <c r="L59" i="9" s="1"/>
  <c r="Y42" i="9"/>
  <c r="V42" i="9"/>
  <c r="W42" i="9" s="1"/>
  <c r="X42" i="9" s="1"/>
  <c r="Z42" i="9" s="1"/>
  <c r="U42" i="9"/>
  <c r="S42" i="9"/>
  <c r="R42" i="9"/>
  <c r="T42" i="9" s="1"/>
  <c r="P42" i="9"/>
  <c r="O42" i="9"/>
  <c r="Q42" i="9" s="1"/>
  <c r="N42" i="9"/>
  <c r="M42" i="9"/>
  <c r="L42" i="9"/>
  <c r="L61" i="9" s="1"/>
  <c r="J4" i="9"/>
  <c r="L205" i="11" l="1"/>
  <c r="L223" i="11" s="1"/>
  <c r="L209" i="11"/>
  <c r="L328" i="11"/>
  <c r="L324" i="11"/>
  <c r="L330" i="11"/>
  <c r="L91" i="10"/>
  <c r="L103" i="10"/>
  <c r="L89" i="10"/>
  <c r="L107" i="10" s="1"/>
  <c r="L83" i="10"/>
  <c r="L105" i="10" s="1"/>
  <c r="L302" i="10"/>
  <c r="L320" i="10" s="1"/>
  <c r="L338" i="10" s="1"/>
  <c r="L304" i="10"/>
  <c r="L322" i="10" s="1"/>
  <c r="L330" i="10"/>
  <c r="L308" i="10"/>
  <c r="L310" i="10"/>
  <c r="L328" i="10" s="1"/>
  <c r="L314" i="10"/>
  <c r="L336" i="10" s="1"/>
  <c r="L75" i="10"/>
  <c r="L93" i="10" s="1"/>
  <c r="L77" i="10"/>
  <c r="L79" i="10"/>
  <c r="L203" i="10"/>
  <c r="L221" i="10" s="1"/>
  <c r="L187" i="10"/>
  <c r="L205" i="10" s="1"/>
  <c r="L223" i="10" s="1"/>
  <c r="L201" i="10"/>
  <c r="L193" i="10"/>
  <c r="L215" i="10" s="1"/>
  <c r="L219" i="10"/>
  <c r="L211" i="10"/>
  <c r="L191" i="10"/>
  <c r="L75" i="9"/>
  <c r="L73" i="9"/>
  <c r="L91" i="9" s="1"/>
  <c r="L77" i="9"/>
  <c r="L99" i="9" s="1"/>
  <c r="T44" i="9"/>
  <c r="X52" i="9"/>
  <c r="Z52" i="9" s="1"/>
  <c r="X60" i="9"/>
  <c r="Z60" i="9" s="1"/>
  <c r="X62" i="9"/>
  <c r="Z62" i="9" s="1"/>
  <c r="X102" i="9"/>
  <c r="Z102" i="9" s="1"/>
  <c r="L85" i="9"/>
  <c r="L103" i="9" s="1"/>
  <c r="L95" i="9"/>
  <c r="L65" i="9"/>
  <c r="L83" i="9" s="1"/>
  <c r="L101" i="9" s="1"/>
  <c r="L67" i="9"/>
  <c r="L69" i="9"/>
  <c r="L87" i="9" s="1"/>
  <c r="L71" i="9"/>
  <c r="L93" i="9" s="1"/>
  <c r="L79" i="9"/>
  <c r="L97" i="9" s="1"/>
  <c r="L81" i="9"/>
  <c r="W106" i="9"/>
  <c r="X208" i="9"/>
  <c r="Z208" i="9" s="1"/>
  <c r="X204" i="9"/>
  <c r="Z204" i="9" s="1"/>
  <c r="T160" i="9"/>
  <c r="T162" i="9"/>
  <c r="X172" i="9"/>
  <c r="Z172" i="9" s="1"/>
  <c r="T176" i="9"/>
  <c r="Q180" i="9"/>
  <c r="X188" i="9"/>
  <c r="Z188" i="9" s="1"/>
  <c r="Q198" i="9"/>
  <c r="T200" i="9"/>
  <c r="Q202" i="9"/>
  <c r="Q214" i="9"/>
  <c r="T216" i="9"/>
  <c r="Q218" i="9"/>
  <c r="X220" i="9"/>
  <c r="Z220" i="9" s="1"/>
  <c r="T222" i="9"/>
  <c r="Q160" i="9"/>
  <c r="T164" i="9"/>
  <c r="X166" i="9"/>
  <c r="Z166" i="9" s="1"/>
  <c r="T170" i="9"/>
  <c r="Q178" i="9"/>
  <c r="Q184" i="9"/>
  <c r="Q186" i="9"/>
  <c r="T190" i="9"/>
  <c r="Q192" i="9"/>
  <c r="T194" i="9"/>
  <c r="Q196" i="9"/>
  <c r="X196" i="9"/>
  <c r="Z196" i="9" s="1"/>
  <c r="T206" i="9"/>
  <c r="Q208" i="9"/>
  <c r="T210" i="9"/>
  <c r="Q212" i="9"/>
  <c r="X212" i="9"/>
  <c r="Z212" i="9" s="1"/>
  <c r="L177" i="9"/>
  <c r="L179" i="9"/>
  <c r="Q162" i="9"/>
  <c r="X162" i="9"/>
  <c r="Z162" i="9" s="1"/>
  <c r="T172" i="9"/>
  <c r="T220" i="9"/>
  <c r="Q222" i="9"/>
  <c r="X222" i="9"/>
  <c r="Z222" i="9" s="1"/>
  <c r="X168" i="9"/>
  <c r="Z168" i="9" s="1"/>
  <c r="X174" i="9"/>
  <c r="Z174" i="9" s="1"/>
  <c r="X176" i="9"/>
  <c r="Z176" i="9" s="1"/>
  <c r="X200" i="9"/>
  <c r="Z200" i="9" s="1"/>
  <c r="X216" i="9"/>
  <c r="Z216" i="9" s="1"/>
  <c r="L181" i="9"/>
  <c r="L199" i="9" s="1"/>
  <c r="L183" i="9"/>
  <c r="L201" i="9" s="1"/>
  <c r="W190" i="9"/>
  <c r="W220" i="9"/>
  <c r="L185" i="9"/>
  <c r="L203" i="9" s="1"/>
  <c r="L221" i="9" s="1"/>
  <c r="L195" i="9"/>
  <c r="W188" i="9"/>
  <c r="X158" i="9"/>
  <c r="Z158" i="9" s="1"/>
  <c r="E127" i="9"/>
  <c r="M83" i="9"/>
  <c r="M103" i="9" s="1"/>
  <c r="E242" i="9"/>
  <c r="M314" i="9"/>
  <c r="M334" i="9" s="1"/>
  <c r="L175" i="9"/>
  <c r="L187" i="9" s="1"/>
  <c r="L205" i="9" s="1"/>
  <c r="U335" i="8"/>
  <c r="S164" i="8"/>
  <c r="F344" i="8"/>
  <c r="O337" i="8"/>
  <c r="N337" i="8"/>
  <c r="N335" i="8"/>
  <c r="N333" i="8"/>
  <c r="Y331" i="8"/>
  <c r="V331" i="8"/>
  <c r="W331" i="8" s="1"/>
  <c r="U331" i="8"/>
  <c r="S331" i="8"/>
  <c r="R331" i="8"/>
  <c r="T331" i="8" s="1"/>
  <c r="P331" i="8"/>
  <c r="Q331" i="8" s="1"/>
  <c r="O331" i="8"/>
  <c r="N331" i="8"/>
  <c r="M331" i="8"/>
  <c r="L331" i="8"/>
  <c r="N329" i="8"/>
  <c r="S327" i="8"/>
  <c r="N327" i="8"/>
  <c r="U325" i="8"/>
  <c r="N325" i="8"/>
  <c r="Y323" i="8"/>
  <c r="V323" i="8"/>
  <c r="W323" i="8" s="1"/>
  <c r="X323" i="8" s="1"/>
  <c r="Z323" i="8" s="1"/>
  <c r="U323" i="8"/>
  <c r="S323" i="8"/>
  <c r="R323" i="8"/>
  <c r="T323" i="8" s="1"/>
  <c r="P323" i="8"/>
  <c r="O323" i="8"/>
  <c r="N323" i="8"/>
  <c r="M323" i="8"/>
  <c r="L323" i="8"/>
  <c r="N321" i="8"/>
  <c r="Y319" i="8"/>
  <c r="N319" i="8"/>
  <c r="M319" i="8"/>
  <c r="N317" i="8"/>
  <c r="Y315" i="8"/>
  <c r="V315" i="8"/>
  <c r="W315" i="8" s="1"/>
  <c r="X315" i="8" s="1"/>
  <c r="Z315" i="8" s="1"/>
  <c r="U315" i="8"/>
  <c r="S315" i="8"/>
  <c r="R315" i="8"/>
  <c r="T315" i="8" s="1"/>
  <c r="P315" i="8"/>
  <c r="Q315" i="8" s="1"/>
  <c r="O315" i="8"/>
  <c r="N315" i="8"/>
  <c r="M315" i="8"/>
  <c r="L315" i="8"/>
  <c r="Y313" i="8"/>
  <c r="N313" i="8"/>
  <c r="M313" i="8"/>
  <c r="N311" i="8"/>
  <c r="N309" i="8"/>
  <c r="Y307" i="8"/>
  <c r="W307" i="8"/>
  <c r="V307" i="8"/>
  <c r="U307" i="8"/>
  <c r="S307" i="8"/>
  <c r="R307" i="8"/>
  <c r="Q307" i="8"/>
  <c r="P307" i="8"/>
  <c r="O307" i="8"/>
  <c r="N307" i="8"/>
  <c r="M307" i="8"/>
  <c r="L307" i="8"/>
  <c r="N305" i="8"/>
  <c r="M304" i="8"/>
  <c r="M324" i="8" s="1"/>
  <c r="S303" i="8"/>
  <c r="N303" i="8"/>
  <c r="U301" i="8"/>
  <c r="N301" i="8"/>
  <c r="Y299" i="8"/>
  <c r="V299" i="8"/>
  <c r="W299" i="8" s="1"/>
  <c r="X299" i="8" s="1"/>
  <c r="Z299" i="8" s="1"/>
  <c r="U299" i="8"/>
  <c r="T299" i="8"/>
  <c r="S299" i="8"/>
  <c r="R299" i="8"/>
  <c r="P299" i="8"/>
  <c r="O299" i="8"/>
  <c r="Q299" i="8" s="1"/>
  <c r="N299" i="8"/>
  <c r="M299" i="8"/>
  <c r="L299" i="8"/>
  <c r="N297" i="8"/>
  <c r="M296" i="8"/>
  <c r="M316" i="8" s="1"/>
  <c r="M336" i="8" s="1"/>
  <c r="N295" i="8"/>
  <c r="N293" i="8"/>
  <c r="L293" i="8"/>
  <c r="M292" i="8"/>
  <c r="M312" i="8" s="1"/>
  <c r="M332" i="8" s="1"/>
  <c r="Y291" i="8"/>
  <c r="V291" i="8"/>
  <c r="W291" i="8" s="1"/>
  <c r="U291" i="8"/>
  <c r="T291" i="8"/>
  <c r="S291" i="8"/>
  <c r="R291" i="8"/>
  <c r="P291" i="8"/>
  <c r="O291" i="8"/>
  <c r="N291" i="8"/>
  <c r="M291" i="8"/>
  <c r="L291" i="8"/>
  <c r="M290" i="8"/>
  <c r="M310" i="8" s="1"/>
  <c r="M330" i="8" s="1"/>
  <c r="N289" i="8"/>
  <c r="M288" i="8"/>
  <c r="M308" i="8" s="1"/>
  <c r="M328" i="8" s="1"/>
  <c r="L288" i="8"/>
  <c r="P287" i="8"/>
  <c r="N287" i="8"/>
  <c r="M286" i="8"/>
  <c r="M306" i="8" s="1"/>
  <c r="M326" i="8" s="1"/>
  <c r="L286" i="8"/>
  <c r="N285" i="8"/>
  <c r="M284" i="8"/>
  <c r="L284" i="8"/>
  <c r="Y283" i="8"/>
  <c r="V283" i="8"/>
  <c r="W283" i="8" s="1"/>
  <c r="U283" i="8"/>
  <c r="S283" i="8"/>
  <c r="R283" i="8"/>
  <c r="T283" i="8" s="1"/>
  <c r="Q283" i="8"/>
  <c r="P283" i="8"/>
  <c r="O283" i="8"/>
  <c r="N283" i="8"/>
  <c r="M283" i="8"/>
  <c r="L283" i="8"/>
  <c r="M282" i="8"/>
  <c r="M302" i="8" s="1"/>
  <c r="M322" i="8" s="1"/>
  <c r="L282" i="8"/>
  <c r="N281" i="8"/>
  <c r="M281" i="8"/>
  <c r="M280" i="8"/>
  <c r="M300" i="8" s="1"/>
  <c r="M320" i="8" s="1"/>
  <c r="L280" i="8"/>
  <c r="Y279" i="8"/>
  <c r="O279" i="8"/>
  <c r="N279" i="8"/>
  <c r="M278" i="8"/>
  <c r="M298" i="8" s="1"/>
  <c r="M318" i="8" s="1"/>
  <c r="M338" i="8" s="1"/>
  <c r="L278" i="8"/>
  <c r="N277" i="8"/>
  <c r="M277" i="8"/>
  <c r="M276" i="8"/>
  <c r="L276" i="8"/>
  <c r="Y275" i="8"/>
  <c r="V275" i="8"/>
  <c r="W275" i="8" s="1"/>
  <c r="U275" i="8"/>
  <c r="S275" i="8"/>
  <c r="R275" i="8"/>
  <c r="P275" i="8"/>
  <c r="O275" i="8"/>
  <c r="N275" i="8"/>
  <c r="M275" i="8"/>
  <c r="L275" i="8"/>
  <c r="M274" i="8"/>
  <c r="M294" i="8" s="1"/>
  <c r="L274" i="8"/>
  <c r="Y273" i="8"/>
  <c r="V273" i="8"/>
  <c r="W273" i="8" s="1"/>
  <c r="U273" i="8"/>
  <c r="T273" i="8"/>
  <c r="S273" i="8"/>
  <c r="R273" i="8"/>
  <c r="P273" i="8"/>
  <c r="O273" i="8"/>
  <c r="N273" i="8"/>
  <c r="M273" i="8"/>
  <c r="L273" i="8"/>
  <c r="F239" i="8"/>
  <c r="C344" i="8" s="1"/>
  <c r="J235" i="8"/>
  <c r="F229" i="8"/>
  <c r="N222" i="8"/>
  <c r="Y220" i="8"/>
  <c r="N220" i="8"/>
  <c r="M220" i="8"/>
  <c r="N218" i="8"/>
  <c r="Y216" i="8"/>
  <c r="V216" i="8"/>
  <c r="W216" i="8" s="1"/>
  <c r="U216" i="8"/>
  <c r="S216" i="8"/>
  <c r="R216" i="8"/>
  <c r="P216" i="8"/>
  <c r="O216" i="8"/>
  <c r="Q216" i="8" s="1"/>
  <c r="N216" i="8"/>
  <c r="M216" i="8"/>
  <c r="L216" i="8"/>
  <c r="N214" i="8"/>
  <c r="L214" i="8"/>
  <c r="N212" i="8"/>
  <c r="N210" i="8"/>
  <c r="Y208" i="8"/>
  <c r="V208" i="8"/>
  <c r="W208" i="8" s="1"/>
  <c r="X208" i="8" s="1"/>
  <c r="Z208" i="8" s="1"/>
  <c r="U208" i="8"/>
  <c r="S208" i="8"/>
  <c r="R208" i="8"/>
  <c r="P208" i="8"/>
  <c r="O208" i="8"/>
  <c r="N208" i="8"/>
  <c r="M208" i="8"/>
  <c r="L208" i="8"/>
  <c r="N206" i="8"/>
  <c r="P204" i="8"/>
  <c r="N204" i="8"/>
  <c r="R202" i="8"/>
  <c r="N202" i="8"/>
  <c r="Y200" i="8"/>
  <c r="W200" i="8"/>
  <c r="V200" i="8"/>
  <c r="U200" i="8"/>
  <c r="X200" i="8" s="1"/>
  <c r="Z200" i="8" s="1"/>
  <c r="S200" i="8"/>
  <c r="R200" i="8"/>
  <c r="T200" i="8" s="1"/>
  <c r="P200" i="8"/>
  <c r="Q200" i="8" s="1"/>
  <c r="O200" i="8"/>
  <c r="N200" i="8"/>
  <c r="M200" i="8"/>
  <c r="L200" i="8"/>
  <c r="S198" i="8"/>
  <c r="N198" i="8"/>
  <c r="V196" i="8"/>
  <c r="W196" i="8" s="1"/>
  <c r="N196" i="8"/>
  <c r="N194" i="8"/>
  <c r="Y192" i="8"/>
  <c r="V192" i="8"/>
  <c r="W192" i="8" s="1"/>
  <c r="U192" i="8"/>
  <c r="X192" i="8" s="1"/>
  <c r="Z192" i="8" s="1"/>
  <c r="S192" i="8"/>
  <c r="R192" i="8"/>
  <c r="T192" i="8" s="1"/>
  <c r="P192" i="8"/>
  <c r="O192" i="8"/>
  <c r="Q192" i="8" s="1"/>
  <c r="N192" i="8"/>
  <c r="M192" i="8"/>
  <c r="L192" i="8"/>
  <c r="N190" i="8"/>
  <c r="N188" i="8"/>
  <c r="V186" i="8"/>
  <c r="N186" i="8"/>
  <c r="M185" i="8"/>
  <c r="M205" i="8" s="1"/>
  <c r="Y184" i="8"/>
  <c r="V184" i="8"/>
  <c r="W184" i="8" s="1"/>
  <c r="U184" i="8"/>
  <c r="S184" i="8"/>
  <c r="R184" i="8"/>
  <c r="P184" i="8"/>
  <c r="O184" i="8"/>
  <c r="Q184" i="8" s="1"/>
  <c r="N184" i="8"/>
  <c r="M184" i="8"/>
  <c r="L184" i="8"/>
  <c r="S182" i="8"/>
  <c r="N182" i="8"/>
  <c r="V180" i="8"/>
  <c r="W180" i="8" s="1"/>
  <c r="N180" i="8"/>
  <c r="N178" i="8"/>
  <c r="M177" i="8"/>
  <c r="M197" i="8" s="1"/>
  <c r="M217" i="8" s="1"/>
  <c r="Y176" i="8"/>
  <c r="V176" i="8"/>
  <c r="W176" i="8" s="1"/>
  <c r="X176" i="8" s="1"/>
  <c r="Z176" i="8" s="1"/>
  <c r="U176" i="8"/>
  <c r="S176" i="8"/>
  <c r="T176" i="8" s="1"/>
  <c r="R176" i="8"/>
  <c r="P176" i="8"/>
  <c r="O176" i="8"/>
  <c r="N176" i="8"/>
  <c r="M176" i="8"/>
  <c r="L176" i="8"/>
  <c r="M175" i="8"/>
  <c r="M195" i="8" s="1"/>
  <c r="M215" i="8" s="1"/>
  <c r="N174" i="8"/>
  <c r="M173" i="8"/>
  <c r="M193" i="8" s="1"/>
  <c r="M213" i="8" s="1"/>
  <c r="L173" i="8"/>
  <c r="N172" i="8"/>
  <c r="M171" i="8"/>
  <c r="M191" i="8" s="1"/>
  <c r="M211" i="8" s="1"/>
  <c r="L171" i="8"/>
  <c r="P170" i="8"/>
  <c r="N170" i="8"/>
  <c r="M169" i="8"/>
  <c r="M189" i="8" s="1"/>
  <c r="M209" i="8" s="1"/>
  <c r="L169" i="8"/>
  <c r="Y168" i="8"/>
  <c r="V168" i="8"/>
  <c r="W168" i="8" s="1"/>
  <c r="X168" i="8" s="1"/>
  <c r="Z168" i="8" s="1"/>
  <c r="U168" i="8"/>
  <c r="S168" i="8"/>
  <c r="T168" i="8" s="1"/>
  <c r="R168" i="8"/>
  <c r="P168" i="8"/>
  <c r="O168" i="8"/>
  <c r="N168" i="8"/>
  <c r="M168" i="8"/>
  <c r="L168" i="8"/>
  <c r="M167" i="8"/>
  <c r="M187" i="8" s="1"/>
  <c r="M207" i="8" s="1"/>
  <c r="L167" i="8"/>
  <c r="S166" i="8"/>
  <c r="N166" i="8"/>
  <c r="L166" i="8"/>
  <c r="M165" i="8"/>
  <c r="L165" i="8"/>
  <c r="Y164" i="8"/>
  <c r="P164" i="8"/>
  <c r="N164" i="8"/>
  <c r="L164" i="8"/>
  <c r="M163" i="8"/>
  <c r="M183" i="8" s="1"/>
  <c r="M203" i="8" s="1"/>
  <c r="M223" i="8" s="1"/>
  <c r="L163" i="8"/>
  <c r="V162" i="8"/>
  <c r="W162" i="8" s="1"/>
  <c r="R162" i="8"/>
  <c r="P162" i="8"/>
  <c r="N162" i="8"/>
  <c r="L162" i="8"/>
  <c r="L181" i="8" s="1"/>
  <c r="M161" i="8"/>
  <c r="M181" i="8" s="1"/>
  <c r="M201" i="8" s="1"/>
  <c r="M221" i="8" s="1"/>
  <c r="L161" i="8"/>
  <c r="Y160" i="8"/>
  <c r="V160" i="8"/>
  <c r="W160" i="8" s="1"/>
  <c r="X160" i="8" s="1"/>
  <c r="Z160" i="8" s="1"/>
  <c r="U160" i="8"/>
  <c r="S160" i="8"/>
  <c r="R160" i="8"/>
  <c r="T160" i="8" s="1"/>
  <c r="P160" i="8"/>
  <c r="O160" i="8"/>
  <c r="Q160" i="8" s="1"/>
  <c r="N160" i="8"/>
  <c r="M160" i="8"/>
  <c r="L160" i="8"/>
  <c r="M159" i="8"/>
  <c r="M179" i="8" s="1"/>
  <c r="M199" i="8" s="1"/>
  <c r="M219" i="8" s="1"/>
  <c r="L159" i="8"/>
  <c r="Y158" i="8"/>
  <c r="V158" i="8"/>
  <c r="W158" i="8" s="1"/>
  <c r="U158" i="8"/>
  <c r="S158" i="8"/>
  <c r="R158" i="8"/>
  <c r="P158" i="8"/>
  <c r="O158" i="8"/>
  <c r="N158" i="8"/>
  <c r="M158" i="8"/>
  <c r="L158" i="8"/>
  <c r="F124" i="8"/>
  <c r="C229" i="8" s="1"/>
  <c r="J120" i="8"/>
  <c r="F113" i="8"/>
  <c r="C113" i="8"/>
  <c r="Y106" i="8"/>
  <c r="V106" i="8"/>
  <c r="U106" i="8"/>
  <c r="S106" i="8"/>
  <c r="R106" i="8"/>
  <c r="T106" i="8" s="1"/>
  <c r="Q106" i="8"/>
  <c r="P106" i="8"/>
  <c r="O106" i="8"/>
  <c r="N106" i="8"/>
  <c r="M106" i="8"/>
  <c r="L106" i="8"/>
  <c r="Y104" i="8"/>
  <c r="X104" i="8"/>
  <c r="Z104" i="8" s="1"/>
  <c r="V104" i="8"/>
  <c r="W104" i="8" s="1"/>
  <c r="U104" i="8"/>
  <c r="S104" i="8"/>
  <c r="R104" i="8"/>
  <c r="T104" i="8" s="1"/>
  <c r="P104" i="8"/>
  <c r="O104" i="8"/>
  <c r="N104" i="8"/>
  <c r="M104" i="8"/>
  <c r="L104" i="8"/>
  <c r="Y102" i="8"/>
  <c r="V102" i="8"/>
  <c r="W102" i="8" s="1"/>
  <c r="U102" i="8"/>
  <c r="S102" i="8"/>
  <c r="R102" i="8"/>
  <c r="Q102" i="8"/>
  <c r="P102" i="8"/>
  <c r="O102" i="8"/>
  <c r="N102" i="8"/>
  <c r="M102" i="8"/>
  <c r="L102" i="8"/>
  <c r="Y100" i="8"/>
  <c r="V100" i="8"/>
  <c r="W100" i="8" s="1"/>
  <c r="U100" i="8"/>
  <c r="S100" i="8"/>
  <c r="R100" i="8"/>
  <c r="T100" i="8" s="1"/>
  <c r="Q100" i="8"/>
  <c r="P100" i="8"/>
  <c r="O100" i="8"/>
  <c r="N100" i="8"/>
  <c r="M100" i="8"/>
  <c r="L100" i="8"/>
  <c r="Y98" i="8"/>
  <c r="W98" i="8"/>
  <c r="V98" i="8"/>
  <c r="U98" i="8"/>
  <c r="S98" i="8"/>
  <c r="R98" i="8"/>
  <c r="T98" i="8" s="1"/>
  <c r="P98" i="8"/>
  <c r="O98" i="8"/>
  <c r="N98" i="8"/>
  <c r="M98" i="8"/>
  <c r="L98" i="8"/>
  <c r="Y96" i="8"/>
  <c r="V96" i="8"/>
  <c r="W96" i="8" s="1"/>
  <c r="U96" i="8"/>
  <c r="S96" i="8"/>
  <c r="R96" i="8"/>
  <c r="T96" i="8" s="1"/>
  <c r="Q96" i="8"/>
  <c r="P96" i="8"/>
  <c r="O96" i="8"/>
  <c r="N96" i="8"/>
  <c r="M96" i="8"/>
  <c r="L96" i="8"/>
  <c r="Y94" i="8"/>
  <c r="X94" i="8"/>
  <c r="Z94" i="8" s="1"/>
  <c r="W94" i="8"/>
  <c r="V94" i="8"/>
  <c r="U94" i="8"/>
  <c r="T94" i="8"/>
  <c r="S94" i="8"/>
  <c r="R94" i="8"/>
  <c r="P94" i="8"/>
  <c r="O94" i="8"/>
  <c r="Q94" i="8" s="1"/>
  <c r="N94" i="8"/>
  <c r="M94" i="8"/>
  <c r="L94" i="8"/>
  <c r="Y92" i="8"/>
  <c r="W92" i="8"/>
  <c r="V92" i="8"/>
  <c r="U92" i="8"/>
  <c r="S92" i="8"/>
  <c r="R92" i="8"/>
  <c r="P92" i="8"/>
  <c r="O92" i="8"/>
  <c r="N92" i="8"/>
  <c r="M92" i="8"/>
  <c r="L92" i="8"/>
  <c r="Y90" i="8"/>
  <c r="W90" i="8"/>
  <c r="V90" i="8"/>
  <c r="U90" i="8"/>
  <c r="S90" i="8"/>
  <c r="R90" i="8"/>
  <c r="Q90" i="8"/>
  <c r="P90" i="8"/>
  <c r="O90" i="8"/>
  <c r="N90" i="8"/>
  <c r="M90" i="8"/>
  <c r="L90" i="8"/>
  <c r="Y88" i="8"/>
  <c r="W88" i="8"/>
  <c r="V88" i="8"/>
  <c r="U88" i="8"/>
  <c r="S88" i="8"/>
  <c r="R88" i="8"/>
  <c r="T88" i="8" s="1"/>
  <c r="P88" i="8"/>
  <c r="O88" i="8"/>
  <c r="N88" i="8"/>
  <c r="M88" i="8"/>
  <c r="L88" i="8"/>
  <c r="Y86" i="8"/>
  <c r="V86" i="8"/>
  <c r="W86" i="8" s="1"/>
  <c r="U86" i="8"/>
  <c r="S86" i="8"/>
  <c r="R86" i="8"/>
  <c r="P86" i="8"/>
  <c r="O86" i="8"/>
  <c r="Q86" i="8" s="1"/>
  <c r="N86" i="8"/>
  <c r="M86" i="8"/>
  <c r="L86" i="8"/>
  <c r="Y84" i="8"/>
  <c r="W84" i="8"/>
  <c r="V84" i="8"/>
  <c r="U84" i="8"/>
  <c r="X84" i="8" s="1"/>
  <c r="Z84" i="8" s="1"/>
  <c r="S84" i="8"/>
  <c r="R84" i="8"/>
  <c r="P84" i="8"/>
  <c r="O84" i="8"/>
  <c r="Q84" i="8" s="1"/>
  <c r="N84" i="8"/>
  <c r="M84" i="8"/>
  <c r="L84" i="8"/>
  <c r="Y82" i="8"/>
  <c r="V82" i="8"/>
  <c r="W82" i="8" s="1"/>
  <c r="U82" i="8"/>
  <c r="S82" i="8"/>
  <c r="R82" i="8"/>
  <c r="P82" i="8"/>
  <c r="O82" i="8"/>
  <c r="Q82" i="8" s="1"/>
  <c r="N82" i="8"/>
  <c r="M82" i="8"/>
  <c r="L82" i="8"/>
  <c r="M81" i="8"/>
  <c r="M101" i="8" s="1"/>
  <c r="Y80" i="8"/>
  <c r="V80" i="8"/>
  <c r="W80" i="8" s="1"/>
  <c r="U80" i="8"/>
  <c r="S80" i="8"/>
  <c r="R80" i="8"/>
  <c r="P80" i="8"/>
  <c r="O80" i="8"/>
  <c r="Q80" i="8" s="1"/>
  <c r="N80" i="8"/>
  <c r="M80" i="8"/>
  <c r="L80" i="8"/>
  <c r="Y78" i="8"/>
  <c r="W78" i="8"/>
  <c r="V78" i="8"/>
  <c r="U78" i="8"/>
  <c r="T78" i="8"/>
  <c r="S78" i="8"/>
  <c r="R78" i="8"/>
  <c r="P78" i="8"/>
  <c r="O78" i="8"/>
  <c r="Q78" i="8" s="1"/>
  <c r="N78" i="8"/>
  <c r="M78" i="8"/>
  <c r="L78" i="8"/>
  <c r="Y76" i="8"/>
  <c r="V76" i="8"/>
  <c r="W76" i="8" s="1"/>
  <c r="U76" i="8"/>
  <c r="S76" i="8"/>
  <c r="R76" i="8"/>
  <c r="T76" i="8" s="1"/>
  <c r="P76" i="8"/>
  <c r="O76" i="8"/>
  <c r="N76" i="8"/>
  <c r="M76" i="8"/>
  <c r="L76" i="8"/>
  <c r="Y74" i="8"/>
  <c r="V74" i="8"/>
  <c r="U74" i="8"/>
  <c r="X74" i="8" s="1"/>
  <c r="Z74" i="8" s="1"/>
  <c r="S74" i="8"/>
  <c r="R74" i="8"/>
  <c r="P74" i="8"/>
  <c r="O74" i="8"/>
  <c r="Q74" i="8" s="1"/>
  <c r="N74" i="8"/>
  <c r="M74" i="8"/>
  <c r="L74" i="8"/>
  <c r="M73" i="8"/>
  <c r="M93" i="8" s="1"/>
  <c r="Y72" i="8"/>
  <c r="V72" i="8"/>
  <c r="U72" i="8"/>
  <c r="X72" i="8" s="1"/>
  <c r="Z72" i="8" s="1"/>
  <c r="T72" i="8"/>
  <c r="S72" i="8"/>
  <c r="R72" i="8"/>
  <c r="Q72" i="8"/>
  <c r="P72" i="8"/>
  <c r="O72" i="8"/>
  <c r="N72" i="8"/>
  <c r="M72" i="8"/>
  <c r="L72" i="8"/>
  <c r="Y70" i="8"/>
  <c r="W70" i="8"/>
  <c r="V70" i="8"/>
  <c r="U70" i="8"/>
  <c r="X70" i="8" s="1"/>
  <c r="Z70" i="8" s="1"/>
  <c r="S70" i="8"/>
  <c r="R70" i="8"/>
  <c r="T70" i="8" s="1"/>
  <c r="P70" i="8"/>
  <c r="O70" i="8"/>
  <c r="N70" i="8"/>
  <c r="M70" i="8"/>
  <c r="L70" i="8"/>
  <c r="Y68" i="8"/>
  <c r="W68" i="8"/>
  <c r="X68" i="8" s="1"/>
  <c r="Z68" i="8" s="1"/>
  <c r="V68" i="8"/>
  <c r="U68" i="8"/>
  <c r="S68" i="8"/>
  <c r="R68" i="8"/>
  <c r="T68" i="8" s="1"/>
  <c r="P68" i="8"/>
  <c r="O68" i="8"/>
  <c r="N68" i="8"/>
  <c r="M68" i="8"/>
  <c r="L68" i="8"/>
  <c r="Y66" i="8"/>
  <c r="V66" i="8"/>
  <c r="W66" i="8" s="1"/>
  <c r="U66" i="8"/>
  <c r="T66" i="8"/>
  <c r="S66" i="8"/>
  <c r="R66" i="8"/>
  <c r="Q66" i="8"/>
  <c r="P66" i="8"/>
  <c r="O66" i="8"/>
  <c r="N66" i="8"/>
  <c r="M66" i="8"/>
  <c r="L66" i="8"/>
  <c r="M65" i="8"/>
  <c r="M85" i="8" s="1"/>
  <c r="M105" i="8" s="1"/>
  <c r="Y64" i="8"/>
  <c r="X64" i="8"/>
  <c r="Z64" i="8" s="1"/>
  <c r="W64" i="8"/>
  <c r="V64" i="8"/>
  <c r="U64" i="8"/>
  <c r="T64" i="8"/>
  <c r="S64" i="8"/>
  <c r="R64" i="8"/>
  <c r="P64" i="8"/>
  <c r="O64" i="8"/>
  <c r="Q64" i="8" s="1"/>
  <c r="N64" i="8"/>
  <c r="M64" i="8"/>
  <c r="L64" i="8"/>
  <c r="Y62" i="8"/>
  <c r="V62" i="8"/>
  <c r="W62" i="8" s="1"/>
  <c r="U62" i="8"/>
  <c r="S62" i="8"/>
  <c r="R62" i="8"/>
  <c r="T62" i="8" s="1"/>
  <c r="Q62" i="8"/>
  <c r="P62" i="8"/>
  <c r="O62" i="8"/>
  <c r="N62" i="8"/>
  <c r="M62" i="8"/>
  <c r="L62" i="8"/>
  <c r="M61" i="8"/>
  <c r="Y60" i="8"/>
  <c r="V60" i="8"/>
  <c r="W60" i="8" s="1"/>
  <c r="U60" i="8"/>
  <c r="S60" i="8"/>
  <c r="R60" i="8"/>
  <c r="T60" i="8" s="1"/>
  <c r="Q60" i="8"/>
  <c r="P60" i="8"/>
  <c r="O60" i="8"/>
  <c r="N60" i="8"/>
  <c r="M60" i="8"/>
  <c r="L60" i="8"/>
  <c r="M59" i="8"/>
  <c r="M79" i="8" s="1"/>
  <c r="M99" i="8" s="1"/>
  <c r="Y58" i="8"/>
  <c r="V58" i="8"/>
  <c r="W58" i="8" s="1"/>
  <c r="U58" i="8"/>
  <c r="S58" i="8"/>
  <c r="R58" i="8"/>
  <c r="T58" i="8" s="1"/>
  <c r="P58" i="8"/>
  <c r="O58" i="8"/>
  <c r="Q58" i="8" s="1"/>
  <c r="N58" i="8"/>
  <c r="M58" i="8"/>
  <c r="L58" i="8"/>
  <c r="M57" i="8"/>
  <c r="M77" i="8" s="1"/>
  <c r="M97" i="8" s="1"/>
  <c r="L57" i="8"/>
  <c r="Y56" i="8"/>
  <c r="V56" i="8"/>
  <c r="W56" i="8" s="1"/>
  <c r="U56" i="8"/>
  <c r="T56" i="8"/>
  <c r="S56" i="8"/>
  <c r="R56" i="8"/>
  <c r="Q56" i="8"/>
  <c r="P56" i="8"/>
  <c r="O56" i="8"/>
  <c r="N56" i="8"/>
  <c r="M56" i="8"/>
  <c r="L56" i="8"/>
  <c r="M55" i="8"/>
  <c r="M75" i="8" s="1"/>
  <c r="M95" i="8" s="1"/>
  <c r="L55" i="8"/>
  <c r="Y54" i="8"/>
  <c r="V54" i="8"/>
  <c r="W54" i="8" s="1"/>
  <c r="U54" i="8"/>
  <c r="S54" i="8"/>
  <c r="R54" i="8"/>
  <c r="T54" i="8" s="1"/>
  <c r="P54" i="8"/>
  <c r="O54" i="8"/>
  <c r="Q54" i="8" s="1"/>
  <c r="N54" i="8"/>
  <c r="M54" i="8"/>
  <c r="L54" i="8"/>
  <c r="M53" i="8"/>
  <c r="L53" i="8"/>
  <c r="Y52" i="8"/>
  <c r="V52" i="8"/>
  <c r="W52" i="8" s="1"/>
  <c r="U52" i="8"/>
  <c r="S52" i="8"/>
  <c r="R52" i="8"/>
  <c r="T52" i="8" s="1"/>
  <c r="P52" i="8"/>
  <c r="O52" i="8"/>
  <c r="Q52" i="8" s="1"/>
  <c r="N52" i="8"/>
  <c r="M52" i="8"/>
  <c r="L52" i="8"/>
  <c r="M51" i="8"/>
  <c r="M71" i="8" s="1"/>
  <c r="M91" i="8" s="1"/>
  <c r="L51" i="8"/>
  <c r="Y50" i="8"/>
  <c r="V50" i="8"/>
  <c r="W50" i="8" s="1"/>
  <c r="U50" i="8"/>
  <c r="S50" i="8"/>
  <c r="R50" i="8"/>
  <c r="T50" i="8" s="1"/>
  <c r="Q50" i="8"/>
  <c r="P50" i="8"/>
  <c r="O50" i="8"/>
  <c r="N50" i="8"/>
  <c r="M50" i="8"/>
  <c r="L50" i="8"/>
  <c r="M49" i="8"/>
  <c r="M69" i="8" s="1"/>
  <c r="M89" i="8" s="1"/>
  <c r="L49" i="8"/>
  <c r="Y48" i="8"/>
  <c r="V48" i="8"/>
  <c r="W48" i="8" s="1"/>
  <c r="U48" i="8"/>
  <c r="S48" i="8"/>
  <c r="R48" i="8"/>
  <c r="T48" i="8" s="1"/>
  <c r="Q48" i="8"/>
  <c r="P48" i="8"/>
  <c r="O48" i="8"/>
  <c r="N48" i="8"/>
  <c r="M48" i="8"/>
  <c r="L48" i="8"/>
  <c r="M47" i="8"/>
  <c r="M67" i="8" s="1"/>
  <c r="M87" i="8" s="1"/>
  <c r="M107" i="8" s="1"/>
  <c r="L47" i="8"/>
  <c r="Y46" i="8"/>
  <c r="V46" i="8"/>
  <c r="W46" i="8" s="1"/>
  <c r="U46" i="8"/>
  <c r="S46" i="8"/>
  <c r="R46" i="8"/>
  <c r="P46" i="8"/>
  <c r="O46" i="8"/>
  <c r="Q46" i="8" s="1"/>
  <c r="N46" i="8"/>
  <c r="M46" i="8"/>
  <c r="L46" i="8"/>
  <c r="M45" i="8"/>
  <c r="L45" i="8"/>
  <c r="Y44" i="8"/>
  <c r="V44" i="8"/>
  <c r="W44" i="8" s="1"/>
  <c r="U44" i="8"/>
  <c r="S44" i="8"/>
  <c r="R44" i="8"/>
  <c r="P44" i="8"/>
  <c r="O44" i="8"/>
  <c r="N44" i="8"/>
  <c r="M44" i="8"/>
  <c r="L44" i="8"/>
  <c r="M43" i="8"/>
  <c r="M63" i="8" s="1"/>
  <c r="L43" i="8"/>
  <c r="Y42" i="8"/>
  <c r="W42" i="8"/>
  <c r="X42" i="8" s="1"/>
  <c r="Z42" i="8" s="1"/>
  <c r="V42" i="8"/>
  <c r="U42" i="8"/>
  <c r="S42" i="8"/>
  <c r="R42" i="8"/>
  <c r="T42" i="8" s="1"/>
  <c r="P42" i="8"/>
  <c r="O42" i="8"/>
  <c r="N42" i="8"/>
  <c r="M42" i="8"/>
  <c r="L42" i="8"/>
  <c r="J4" i="8"/>
  <c r="L326" i="10" l="1"/>
  <c r="L324" i="10"/>
  <c r="L332" i="10"/>
  <c r="L95" i="10"/>
  <c r="L99" i="10"/>
  <c r="L97" i="10"/>
  <c r="L101" i="10"/>
  <c r="L209" i="10"/>
  <c r="L213" i="10"/>
  <c r="L105" i="9"/>
  <c r="L89" i="9"/>
  <c r="L107" i="9" s="1"/>
  <c r="L217" i="9"/>
  <c r="L223" i="9"/>
  <c r="L193" i="9"/>
  <c r="L211" i="9" s="1"/>
  <c r="L191" i="9"/>
  <c r="L209" i="9" s="1"/>
  <c r="L189" i="9"/>
  <c r="L207" i="9" s="1"/>
  <c r="L197" i="9"/>
  <c r="L215" i="9" s="1"/>
  <c r="E11" i="9"/>
  <c r="X76" i="8"/>
  <c r="Z76" i="8" s="1"/>
  <c r="X82" i="8"/>
  <c r="Z82" i="8" s="1"/>
  <c r="T44" i="8"/>
  <c r="X46" i="8"/>
  <c r="Z46" i="8" s="1"/>
  <c r="Q70" i="8"/>
  <c r="X78" i="8"/>
  <c r="Z78" i="8" s="1"/>
  <c r="X80" i="8"/>
  <c r="Z80" i="8" s="1"/>
  <c r="T90" i="8"/>
  <c r="Q92" i="8"/>
  <c r="X92" i="8"/>
  <c r="Z92" i="8" s="1"/>
  <c r="T102" i="8"/>
  <c r="Q104" i="8"/>
  <c r="Q42" i="8"/>
  <c r="X48" i="8"/>
  <c r="Z48" i="8" s="1"/>
  <c r="X54" i="8"/>
  <c r="Z54" i="8" s="1"/>
  <c r="X58" i="8"/>
  <c r="Z58" i="8" s="1"/>
  <c r="X60" i="8"/>
  <c r="Z60" i="8" s="1"/>
  <c r="X62" i="8"/>
  <c r="Z62" i="8" s="1"/>
  <c r="Q68" i="8"/>
  <c r="T74" i="8"/>
  <c r="Q76" i="8"/>
  <c r="T82" i="8"/>
  <c r="T84" i="8"/>
  <c r="T86" i="8"/>
  <c r="Q88" i="8"/>
  <c r="X88" i="8"/>
  <c r="Z88" i="8" s="1"/>
  <c r="X90" i="8"/>
  <c r="Z90" i="8" s="1"/>
  <c r="Q98" i="8"/>
  <c r="X98" i="8"/>
  <c r="Z98" i="8" s="1"/>
  <c r="X106" i="8"/>
  <c r="Z106" i="8" s="1"/>
  <c r="L61" i="8"/>
  <c r="Q44" i="8"/>
  <c r="X44" i="8"/>
  <c r="Z44" i="8" s="1"/>
  <c r="T46" i="8"/>
  <c r="T80" i="8"/>
  <c r="T92" i="8"/>
  <c r="X96" i="8"/>
  <c r="Z96" i="8" s="1"/>
  <c r="X100" i="8"/>
  <c r="Z100" i="8" s="1"/>
  <c r="X102" i="8"/>
  <c r="Z102" i="8" s="1"/>
  <c r="X273" i="8"/>
  <c r="Z273" i="8" s="1"/>
  <c r="Q275" i="8"/>
  <c r="X275" i="8"/>
  <c r="Z275" i="8" s="1"/>
  <c r="X291" i="8"/>
  <c r="Z291" i="8" s="1"/>
  <c r="T307" i="8"/>
  <c r="T275" i="8"/>
  <c r="X283" i="8"/>
  <c r="Z283" i="8" s="1"/>
  <c r="X307" i="8"/>
  <c r="Z307" i="8" s="1"/>
  <c r="Q323" i="8"/>
  <c r="X331" i="8"/>
  <c r="Z331" i="8" s="1"/>
  <c r="Q291" i="8"/>
  <c r="S333" i="8"/>
  <c r="T333" i="8" s="1"/>
  <c r="Y337" i="8"/>
  <c r="U337" i="8"/>
  <c r="M337" i="8"/>
  <c r="P329" i="8"/>
  <c r="L329" i="8"/>
  <c r="S329" i="8"/>
  <c r="O329" i="8"/>
  <c r="V329" i="8"/>
  <c r="W329" i="8" s="1"/>
  <c r="R329" i="8"/>
  <c r="V327" i="8"/>
  <c r="W327" i="8" s="1"/>
  <c r="R327" i="8"/>
  <c r="T327" i="8" s="1"/>
  <c r="Y327" i="8"/>
  <c r="U327" i="8"/>
  <c r="M327" i="8"/>
  <c r="P327" i="8"/>
  <c r="L327" i="8"/>
  <c r="P325" i="8"/>
  <c r="L325" i="8"/>
  <c r="S325" i="8"/>
  <c r="T325" i="8" s="1"/>
  <c r="O325" i="8"/>
  <c r="V325" i="8"/>
  <c r="W325" i="8" s="1"/>
  <c r="X325" i="8" s="1"/>
  <c r="Z325" i="8" s="1"/>
  <c r="R325" i="8"/>
  <c r="V321" i="8"/>
  <c r="W321" i="8" s="1"/>
  <c r="R321" i="8"/>
  <c r="Y321" i="8"/>
  <c r="U321" i="8"/>
  <c r="M321" i="8"/>
  <c r="P321" i="8"/>
  <c r="L321" i="8"/>
  <c r="P319" i="8"/>
  <c r="L319" i="8"/>
  <c r="S319" i="8"/>
  <c r="O319" i="8"/>
  <c r="Q319" i="8" s="1"/>
  <c r="V319" i="8"/>
  <c r="W319" i="8" s="1"/>
  <c r="R319" i="8"/>
  <c r="V317" i="8"/>
  <c r="W317" i="8" s="1"/>
  <c r="R317" i="8"/>
  <c r="Y317" i="8"/>
  <c r="U317" i="8"/>
  <c r="M317" i="8"/>
  <c r="P317" i="8"/>
  <c r="L317" i="8"/>
  <c r="P313" i="8"/>
  <c r="L313" i="8"/>
  <c r="S313" i="8"/>
  <c r="O313" i="8"/>
  <c r="V313" i="8"/>
  <c r="W313" i="8" s="1"/>
  <c r="R313" i="8"/>
  <c r="T313" i="8" s="1"/>
  <c r="S311" i="8"/>
  <c r="O311" i="8"/>
  <c r="V311" i="8"/>
  <c r="W311" i="8" s="1"/>
  <c r="R311" i="8"/>
  <c r="T311" i="8" s="1"/>
  <c r="Y311" i="8"/>
  <c r="U311" i="8"/>
  <c r="M311" i="8"/>
  <c r="Y309" i="8"/>
  <c r="U309" i="8"/>
  <c r="M309" i="8"/>
  <c r="P309" i="8"/>
  <c r="L309" i="8"/>
  <c r="S309" i="8"/>
  <c r="O309" i="8"/>
  <c r="Q309" i="8" s="1"/>
  <c r="S305" i="8"/>
  <c r="O305" i="8"/>
  <c r="V305" i="8"/>
  <c r="R305" i="8"/>
  <c r="T305" i="8" s="1"/>
  <c r="Y305" i="8"/>
  <c r="U305" i="8"/>
  <c r="M305" i="8"/>
  <c r="V303" i="8"/>
  <c r="R303" i="8"/>
  <c r="T303" i="8" s="1"/>
  <c r="Y303" i="8"/>
  <c r="U303" i="8"/>
  <c r="M303" i="8"/>
  <c r="P303" i="8"/>
  <c r="L303" i="8"/>
  <c r="P301" i="8"/>
  <c r="L301" i="8"/>
  <c r="S301" i="8"/>
  <c r="O301" i="8"/>
  <c r="V301" i="8"/>
  <c r="W301" i="8" s="1"/>
  <c r="X301" i="8" s="1"/>
  <c r="Z301" i="8" s="1"/>
  <c r="R301" i="8"/>
  <c r="V297" i="8"/>
  <c r="W297" i="8" s="1"/>
  <c r="R297" i="8"/>
  <c r="Y297" i="8"/>
  <c r="U297" i="8"/>
  <c r="M297" i="8"/>
  <c r="P297" i="8"/>
  <c r="L297" i="8"/>
  <c r="Y295" i="8"/>
  <c r="U295" i="8"/>
  <c r="M295" i="8"/>
  <c r="P295" i="8"/>
  <c r="L295" i="8"/>
  <c r="S295" i="8"/>
  <c r="O295" i="8"/>
  <c r="W293" i="8"/>
  <c r="S293" i="8"/>
  <c r="O293" i="8"/>
  <c r="V293" i="8"/>
  <c r="R293" i="8"/>
  <c r="Y293" i="8"/>
  <c r="U293" i="8"/>
  <c r="M293" i="8"/>
  <c r="S289" i="8"/>
  <c r="O289" i="8"/>
  <c r="V289" i="8"/>
  <c r="W289" i="8" s="1"/>
  <c r="R289" i="8"/>
  <c r="Y289" i="8"/>
  <c r="U289" i="8"/>
  <c r="X289" i="8" s="1"/>
  <c r="Z289" i="8" s="1"/>
  <c r="M289" i="8"/>
  <c r="S287" i="8"/>
  <c r="O287" i="8"/>
  <c r="Q287" i="8" s="1"/>
  <c r="V287" i="8"/>
  <c r="W287" i="8" s="1"/>
  <c r="R287" i="8"/>
  <c r="Y287" i="8"/>
  <c r="U287" i="8"/>
  <c r="M287" i="8"/>
  <c r="S285" i="8"/>
  <c r="O285" i="8"/>
  <c r="V285" i="8"/>
  <c r="W285" i="8" s="1"/>
  <c r="X285" i="8" s="1"/>
  <c r="Z285" i="8" s="1"/>
  <c r="R285" i="8"/>
  <c r="T285" i="8" s="1"/>
  <c r="Y285" i="8"/>
  <c r="U285" i="8"/>
  <c r="Q285" i="8"/>
  <c r="M285" i="8"/>
  <c r="S281" i="8"/>
  <c r="O281" i="8"/>
  <c r="V281" i="8"/>
  <c r="W281" i="8" s="1"/>
  <c r="R281" i="8"/>
  <c r="V279" i="8"/>
  <c r="W279" i="8" s="1"/>
  <c r="R279" i="8"/>
  <c r="V277" i="8"/>
  <c r="W277" i="8" s="1"/>
  <c r="R277" i="8"/>
  <c r="T277" i="8" s="1"/>
  <c r="S277" i="8"/>
  <c r="L279" i="8"/>
  <c r="P279" i="8"/>
  <c r="Q279" i="8" s="1"/>
  <c r="U279" i="8"/>
  <c r="U281" i="8"/>
  <c r="P285" i="8"/>
  <c r="L289" i="8"/>
  <c r="M301" i="8"/>
  <c r="Y301" i="8"/>
  <c r="P305" i="8"/>
  <c r="R309" i="8"/>
  <c r="T309" i="8" s="1"/>
  <c r="P311" i="8"/>
  <c r="O317" i="8"/>
  <c r="Q317" i="8" s="1"/>
  <c r="M325" i="8"/>
  <c r="Y325" i="8"/>
  <c r="U329" i="8"/>
  <c r="X329" i="8" s="1"/>
  <c r="Z329" i="8" s="1"/>
  <c r="S337" i="8"/>
  <c r="P335" i="8"/>
  <c r="L335" i="8"/>
  <c r="S335" i="8"/>
  <c r="O335" i="8"/>
  <c r="V335" i="8"/>
  <c r="X335" i="8" s="1"/>
  <c r="Z335" i="8" s="1"/>
  <c r="R335" i="8"/>
  <c r="O277" i="8"/>
  <c r="Y277" i="8"/>
  <c r="M279" i="8"/>
  <c r="P281" i="8"/>
  <c r="L287" i="8"/>
  <c r="P293" i="8"/>
  <c r="R295" i="8"/>
  <c r="T295" i="8" s="1"/>
  <c r="O297" i="8"/>
  <c r="Q297" i="8" s="1"/>
  <c r="V309" i="8"/>
  <c r="W309" i="8" s="1"/>
  <c r="X309" i="8" s="1"/>
  <c r="Z309" i="8" s="1"/>
  <c r="S317" i="8"/>
  <c r="T317" i="8" s="1"/>
  <c r="O321" i="8"/>
  <c r="Q321" i="8" s="1"/>
  <c r="M329" i="8"/>
  <c r="Y329" i="8"/>
  <c r="M335" i="8"/>
  <c r="Y335" i="8"/>
  <c r="V337" i="8"/>
  <c r="V333" i="8"/>
  <c r="W333" i="8" s="1"/>
  <c r="R333" i="8"/>
  <c r="Y333" i="8"/>
  <c r="U333" i="8"/>
  <c r="M333" i="8"/>
  <c r="P333" i="8"/>
  <c r="Q333" i="8" s="1"/>
  <c r="L333" i="8"/>
  <c r="L277" i="8"/>
  <c r="P277" i="8"/>
  <c r="U277" i="8"/>
  <c r="X277" i="8" s="1"/>
  <c r="Z277" i="8" s="1"/>
  <c r="S279" i="8"/>
  <c r="L281" i="8"/>
  <c r="Y281" i="8"/>
  <c r="L285" i="8"/>
  <c r="P289" i="8"/>
  <c r="V295" i="8"/>
  <c r="W295" i="8" s="1"/>
  <c r="S297" i="8"/>
  <c r="Q301" i="8"/>
  <c r="O303" i="8"/>
  <c r="Q303" i="8" s="1"/>
  <c r="L305" i="8"/>
  <c r="L311" i="8"/>
  <c r="U313" i="8"/>
  <c r="X313" i="8" s="1"/>
  <c r="Z313" i="8" s="1"/>
  <c r="U319" i="8"/>
  <c r="X319" i="8" s="1"/>
  <c r="Z319" i="8" s="1"/>
  <c r="S321" i="8"/>
  <c r="Q325" i="8"/>
  <c r="O327" i="8"/>
  <c r="O333" i="8"/>
  <c r="L337" i="8"/>
  <c r="P337" i="8"/>
  <c r="Q337" i="8" s="1"/>
  <c r="R337" i="8"/>
  <c r="T337" i="8" s="1"/>
  <c r="Q273" i="8"/>
  <c r="X50" i="8"/>
  <c r="Z50" i="8" s="1"/>
  <c r="X52" i="8"/>
  <c r="Z52" i="8" s="1"/>
  <c r="X56" i="8"/>
  <c r="Z56" i="8" s="1"/>
  <c r="X66" i="8"/>
  <c r="Z66" i="8" s="1"/>
  <c r="X86" i="8"/>
  <c r="Z86" i="8" s="1"/>
  <c r="L63" i="8"/>
  <c r="W74" i="8"/>
  <c r="W106" i="8"/>
  <c r="L83" i="8"/>
  <c r="L65" i="8"/>
  <c r="L67" i="8"/>
  <c r="L85" i="8" s="1"/>
  <c r="L69" i="8"/>
  <c r="L79" i="8"/>
  <c r="W72" i="8"/>
  <c r="L59" i="8"/>
  <c r="L71" i="8" s="1"/>
  <c r="L89" i="8" s="1"/>
  <c r="L107" i="8" s="1"/>
  <c r="L75" i="8"/>
  <c r="X184" i="8"/>
  <c r="Z184" i="8" s="1"/>
  <c r="Q208" i="8"/>
  <c r="T158" i="8"/>
  <c r="L179" i="8"/>
  <c r="Q176" i="8"/>
  <c r="T184" i="8"/>
  <c r="T216" i="8"/>
  <c r="Y222" i="8"/>
  <c r="U222" i="8"/>
  <c r="M222" i="8"/>
  <c r="P222" i="8"/>
  <c r="L222" i="8"/>
  <c r="S222" i="8"/>
  <c r="O222" i="8"/>
  <c r="P220" i="8"/>
  <c r="L220" i="8"/>
  <c r="S220" i="8"/>
  <c r="O220" i="8"/>
  <c r="V220" i="8"/>
  <c r="R220" i="8"/>
  <c r="T220" i="8" s="1"/>
  <c r="V218" i="8"/>
  <c r="R218" i="8"/>
  <c r="Y218" i="8"/>
  <c r="U218" i="8"/>
  <c r="M218" i="8"/>
  <c r="P218" i="8"/>
  <c r="L218" i="8"/>
  <c r="S214" i="8"/>
  <c r="O214" i="8"/>
  <c r="V214" i="8"/>
  <c r="W214" i="8" s="1"/>
  <c r="R214" i="8"/>
  <c r="Y214" i="8"/>
  <c r="U214" i="8"/>
  <c r="M214" i="8"/>
  <c r="V212" i="8"/>
  <c r="W212" i="8" s="1"/>
  <c r="R212" i="8"/>
  <c r="Y212" i="8"/>
  <c r="U212" i="8"/>
  <c r="M212" i="8"/>
  <c r="P212" i="8"/>
  <c r="L212" i="8"/>
  <c r="P210" i="8"/>
  <c r="L210" i="8"/>
  <c r="S210" i="8"/>
  <c r="T210" i="8" s="1"/>
  <c r="O210" i="8"/>
  <c r="V210" i="8"/>
  <c r="W210" i="8" s="1"/>
  <c r="R210" i="8"/>
  <c r="P206" i="8"/>
  <c r="L206" i="8"/>
  <c r="S206" i="8"/>
  <c r="O206" i="8"/>
  <c r="V206" i="8"/>
  <c r="W206" i="8" s="1"/>
  <c r="R206" i="8"/>
  <c r="S204" i="8"/>
  <c r="O204" i="8"/>
  <c r="Q204" i="8" s="1"/>
  <c r="V204" i="8"/>
  <c r="W204" i="8" s="1"/>
  <c r="R204" i="8"/>
  <c r="Y204" i="8"/>
  <c r="U204" i="8"/>
  <c r="M204" i="8"/>
  <c r="Y202" i="8"/>
  <c r="U202" i="8"/>
  <c r="M202" i="8"/>
  <c r="P202" i="8"/>
  <c r="L202" i="8"/>
  <c r="S202" i="8"/>
  <c r="T202" i="8" s="1"/>
  <c r="O202" i="8"/>
  <c r="V198" i="8"/>
  <c r="W198" i="8" s="1"/>
  <c r="R198" i="8"/>
  <c r="T198" i="8" s="1"/>
  <c r="Y198" i="8"/>
  <c r="U198" i="8"/>
  <c r="M198" i="8"/>
  <c r="P198" i="8"/>
  <c r="L198" i="8"/>
  <c r="Y196" i="8"/>
  <c r="U196" i="8"/>
  <c r="X196" i="8" s="1"/>
  <c r="Z196" i="8" s="1"/>
  <c r="M196" i="8"/>
  <c r="P196" i="8"/>
  <c r="L196" i="8"/>
  <c r="S196" i="8"/>
  <c r="O196" i="8"/>
  <c r="W194" i="8"/>
  <c r="S194" i="8"/>
  <c r="O194" i="8"/>
  <c r="Q194" i="8" s="1"/>
  <c r="V194" i="8"/>
  <c r="R194" i="8"/>
  <c r="Y194" i="8"/>
  <c r="U194" i="8"/>
  <c r="M194" i="8"/>
  <c r="P190" i="8"/>
  <c r="L190" i="8"/>
  <c r="S190" i="8"/>
  <c r="O190" i="8"/>
  <c r="V190" i="8"/>
  <c r="R190" i="8"/>
  <c r="S188" i="8"/>
  <c r="O188" i="8"/>
  <c r="V188" i="8"/>
  <c r="R188" i="8"/>
  <c r="Y188" i="8"/>
  <c r="U188" i="8"/>
  <c r="M188" i="8"/>
  <c r="Y186" i="8"/>
  <c r="U186" i="8"/>
  <c r="M186" i="8"/>
  <c r="P186" i="8"/>
  <c r="L186" i="8"/>
  <c r="W186" i="8"/>
  <c r="X186" i="8" s="1"/>
  <c r="Z186" i="8" s="1"/>
  <c r="S186" i="8"/>
  <c r="O186" i="8"/>
  <c r="Q186" i="8" s="1"/>
  <c r="V182" i="8"/>
  <c r="W182" i="8" s="1"/>
  <c r="R182" i="8"/>
  <c r="T182" i="8" s="1"/>
  <c r="Y182" i="8"/>
  <c r="U182" i="8"/>
  <c r="M182" i="8"/>
  <c r="P182" i="8"/>
  <c r="L182" i="8"/>
  <c r="Y180" i="8"/>
  <c r="U180" i="8"/>
  <c r="X180" i="8" s="1"/>
  <c r="Z180" i="8" s="1"/>
  <c r="M180" i="8"/>
  <c r="P180" i="8"/>
  <c r="L180" i="8"/>
  <c r="S180" i="8"/>
  <c r="O180" i="8"/>
  <c r="Q180" i="8" s="1"/>
  <c r="S178" i="8"/>
  <c r="O178" i="8"/>
  <c r="V178" i="8"/>
  <c r="W178" i="8" s="1"/>
  <c r="X178" i="8" s="1"/>
  <c r="Z178" i="8" s="1"/>
  <c r="R178" i="8"/>
  <c r="Y178" i="8"/>
  <c r="U178" i="8"/>
  <c r="M178" i="8"/>
  <c r="Y174" i="8"/>
  <c r="U174" i="8"/>
  <c r="M174" i="8"/>
  <c r="P174" i="8"/>
  <c r="L174" i="8"/>
  <c r="S174" i="8"/>
  <c r="O174" i="8"/>
  <c r="V172" i="8"/>
  <c r="W172" i="8" s="1"/>
  <c r="R172" i="8"/>
  <c r="Y172" i="8"/>
  <c r="U172" i="8"/>
  <c r="M172" i="8"/>
  <c r="V170" i="8"/>
  <c r="R170" i="8"/>
  <c r="T170" i="8" s="1"/>
  <c r="Y170" i="8"/>
  <c r="U170" i="8"/>
  <c r="M170" i="8"/>
  <c r="V166" i="8"/>
  <c r="W166" i="8" s="1"/>
  <c r="R166" i="8"/>
  <c r="T166" i="8" s="1"/>
  <c r="Y166" i="8"/>
  <c r="U166" i="8"/>
  <c r="M166" i="8"/>
  <c r="M162" i="8"/>
  <c r="U162" i="8"/>
  <c r="X162" i="8" s="1"/>
  <c r="Z162" i="8" s="1"/>
  <c r="Y162" i="8"/>
  <c r="M164" i="8"/>
  <c r="U164" i="8"/>
  <c r="Q168" i="8"/>
  <c r="L170" i="8"/>
  <c r="S170" i="8"/>
  <c r="O172" i="8"/>
  <c r="L178" i="8"/>
  <c r="L188" i="8"/>
  <c r="U190" i="8"/>
  <c r="L194" i="8"/>
  <c r="X194" i="8"/>
  <c r="Z194" i="8" s="1"/>
  <c r="V202" i="8"/>
  <c r="W202" i="8" s="1"/>
  <c r="T208" i="8"/>
  <c r="Q210" i="8"/>
  <c r="O212" i="8"/>
  <c r="Q212" i="8" s="1"/>
  <c r="X216" i="8"/>
  <c r="Z216" i="8" s="1"/>
  <c r="O218" i="8"/>
  <c r="Q218" i="8" s="1"/>
  <c r="R164" i="8"/>
  <c r="T164" i="8" s="1"/>
  <c r="O166" i="8"/>
  <c r="P172" i="8"/>
  <c r="R174" i="8"/>
  <c r="M190" i="8"/>
  <c r="Y190" i="8"/>
  <c r="L204" i="8"/>
  <c r="U206" i="8"/>
  <c r="U210" i="8"/>
  <c r="X210" i="8" s="1"/>
  <c r="Z210" i="8" s="1"/>
  <c r="S212" i="8"/>
  <c r="P214" i="8"/>
  <c r="S218" i="8"/>
  <c r="R222" i="8"/>
  <c r="T222" i="8" s="1"/>
  <c r="V164" i="8"/>
  <c r="W164" i="8" s="1"/>
  <c r="L177" i="8"/>
  <c r="O162" i="8"/>
  <c r="Q162" i="8" s="1"/>
  <c r="S162" i="8"/>
  <c r="T162" i="8" s="1"/>
  <c r="O164" i="8"/>
  <c r="Q164" i="8" s="1"/>
  <c r="P166" i="8"/>
  <c r="O170" i="8"/>
  <c r="Q170" i="8" s="1"/>
  <c r="W170" i="8"/>
  <c r="L172" i="8"/>
  <c r="S172" i="8"/>
  <c r="V174" i="8"/>
  <c r="W174" i="8" s="1"/>
  <c r="P178" i="8"/>
  <c r="Q178" i="8" s="1"/>
  <c r="R180" i="8"/>
  <c r="O182" i="8"/>
  <c r="R186" i="8"/>
  <c r="T186" i="8" s="1"/>
  <c r="P188" i="8"/>
  <c r="P194" i="8"/>
  <c r="R196" i="8"/>
  <c r="O198" i="8"/>
  <c r="Q198" i="8" s="1"/>
  <c r="M206" i="8"/>
  <c r="Y206" i="8"/>
  <c r="M210" i="8"/>
  <c r="Y210" i="8"/>
  <c r="W218" i="8"/>
  <c r="U220" i="8"/>
  <c r="V222" i="8"/>
  <c r="Q158" i="8"/>
  <c r="X158" i="8"/>
  <c r="Z158" i="8" s="1"/>
  <c r="M83" i="8"/>
  <c r="M103" i="8" s="1"/>
  <c r="M314" i="8"/>
  <c r="M334" i="8" s="1"/>
  <c r="L175" i="8"/>
  <c r="F344" i="7"/>
  <c r="Y337" i="7"/>
  <c r="V337" i="7"/>
  <c r="U337" i="7"/>
  <c r="X337" i="7" s="1"/>
  <c r="Z337" i="7" s="1"/>
  <c r="S337" i="7"/>
  <c r="R337" i="7"/>
  <c r="T337" i="7" s="1"/>
  <c r="P337" i="7"/>
  <c r="O337" i="7"/>
  <c r="N337" i="7"/>
  <c r="M337" i="7"/>
  <c r="L337" i="7"/>
  <c r="Y335" i="7"/>
  <c r="V335" i="7"/>
  <c r="U335" i="7"/>
  <c r="S335" i="7"/>
  <c r="R335" i="7"/>
  <c r="P335" i="7"/>
  <c r="O335" i="7"/>
  <c r="Q335" i="7" s="1"/>
  <c r="N335" i="7"/>
  <c r="M335" i="7"/>
  <c r="L335" i="7"/>
  <c r="Y333" i="7"/>
  <c r="V333" i="7"/>
  <c r="W333" i="7" s="1"/>
  <c r="X333" i="7" s="1"/>
  <c r="Z333" i="7" s="1"/>
  <c r="U333" i="7"/>
  <c r="S333" i="7"/>
  <c r="R333" i="7"/>
  <c r="T333" i="7" s="1"/>
  <c r="P333" i="7"/>
  <c r="O333" i="7"/>
  <c r="N333" i="7"/>
  <c r="M333" i="7"/>
  <c r="L333" i="7"/>
  <c r="Y331" i="7"/>
  <c r="W331" i="7"/>
  <c r="V331" i="7"/>
  <c r="U331" i="7"/>
  <c r="S331" i="7"/>
  <c r="R331" i="7"/>
  <c r="P331" i="7"/>
  <c r="O331" i="7"/>
  <c r="N331" i="7"/>
  <c r="M331" i="7"/>
  <c r="L331" i="7"/>
  <c r="Y329" i="7"/>
  <c r="V329" i="7"/>
  <c r="W329" i="7" s="1"/>
  <c r="U329" i="7"/>
  <c r="S329" i="7"/>
  <c r="R329" i="7"/>
  <c r="P329" i="7"/>
  <c r="O329" i="7"/>
  <c r="Q329" i="7" s="1"/>
  <c r="N329" i="7"/>
  <c r="M329" i="7"/>
  <c r="L329" i="7"/>
  <c r="Y327" i="7"/>
  <c r="V327" i="7"/>
  <c r="W327" i="7" s="1"/>
  <c r="X327" i="7" s="1"/>
  <c r="Z327" i="7" s="1"/>
  <c r="U327" i="7"/>
  <c r="S327" i="7"/>
  <c r="R327" i="7"/>
  <c r="T327" i="7" s="1"/>
  <c r="P327" i="7"/>
  <c r="Q327" i="7" s="1"/>
  <c r="O327" i="7"/>
  <c r="N327" i="7"/>
  <c r="M327" i="7"/>
  <c r="L327" i="7"/>
  <c r="Y325" i="7"/>
  <c r="V325" i="7"/>
  <c r="W325" i="7" s="1"/>
  <c r="X325" i="7" s="1"/>
  <c r="Z325" i="7" s="1"/>
  <c r="U325" i="7"/>
  <c r="S325" i="7"/>
  <c r="R325" i="7"/>
  <c r="P325" i="7"/>
  <c r="O325" i="7"/>
  <c r="N325" i="7"/>
  <c r="M325" i="7"/>
  <c r="L325" i="7"/>
  <c r="Y323" i="7"/>
  <c r="V323" i="7"/>
  <c r="W323" i="7" s="1"/>
  <c r="U323" i="7"/>
  <c r="S323" i="7"/>
  <c r="R323" i="7"/>
  <c r="P323" i="7"/>
  <c r="O323" i="7"/>
  <c r="Q323" i="7" s="1"/>
  <c r="N323" i="7"/>
  <c r="M323" i="7"/>
  <c r="L323" i="7"/>
  <c r="Y321" i="7"/>
  <c r="V321" i="7"/>
  <c r="W321" i="7" s="1"/>
  <c r="X321" i="7" s="1"/>
  <c r="Z321" i="7" s="1"/>
  <c r="U321" i="7"/>
  <c r="T321" i="7"/>
  <c r="S321" i="7"/>
  <c r="R321" i="7"/>
  <c r="P321" i="7"/>
  <c r="O321" i="7"/>
  <c r="N321" i="7"/>
  <c r="M321" i="7"/>
  <c r="L321" i="7"/>
  <c r="Y319" i="7"/>
  <c r="V319" i="7"/>
  <c r="W319" i="7" s="1"/>
  <c r="X319" i="7" s="1"/>
  <c r="Z319" i="7" s="1"/>
  <c r="U319" i="7"/>
  <c r="S319" i="7"/>
  <c r="R319" i="7"/>
  <c r="T319" i="7" s="1"/>
  <c r="P319" i="7"/>
  <c r="O319" i="7"/>
  <c r="N319" i="7"/>
  <c r="M319" i="7"/>
  <c r="L319" i="7"/>
  <c r="Y317" i="7"/>
  <c r="V317" i="7"/>
  <c r="W317" i="7" s="1"/>
  <c r="U317" i="7"/>
  <c r="T317" i="7"/>
  <c r="S317" i="7"/>
  <c r="R317" i="7"/>
  <c r="P317" i="7"/>
  <c r="Q317" i="7" s="1"/>
  <c r="O317" i="7"/>
  <c r="N317" i="7"/>
  <c r="M317" i="7"/>
  <c r="L317" i="7"/>
  <c r="Y315" i="7"/>
  <c r="V315" i="7"/>
  <c r="W315" i="7" s="1"/>
  <c r="U315" i="7"/>
  <c r="S315" i="7"/>
  <c r="T315" i="7" s="1"/>
  <c r="R315" i="7"/>
  <c r="P315" i="7"/>
  <c r="O315" i="7"/>
  <c r="Q315" i="7" s="1"/>
  <c r="N315" i="7"/>
  <c r="M315" i="7"/>
  <c r="L315" i="7"/>
  <c r="Y313" i="7"/>
  <c r="V313" i="7"/>
  <c r="W313" i="7" s="1"/>
  <c r="X313" i="7" s="1"/>
  <c r="Z313" i="7" s="1"/>
  <c r="U313" i="7"/>
  <c r="S313" i="7"/>
  <c r="R313" i="7"/>
  <c r="T313" i="7" s="1"/>
  <c r="P313" i="7"/>
  <c r="O313" i="7"/>
  <c r="N313" i="7"/>
  <c r="M313" i="7"/>
  <c r="L313" i="7"/>
  <c r="Y311" i="7"/>
  <c r="V311" i="7"/>
  <c r="W311" i="7" s="1"/>
  <c r="U311" i="7"/>
  <c r="S311" i="7"/>
  <c r="R311" i="7"/>
  <c r="Q311" i="7"/>
  <c r="P311" i="7"/>
  <c r="O311" i="7"/>
  <c r="N311" i="7"/>
  <c r="M311" i="7"/>
  <c r="L311" i="7"/>
  <c r="Y309" i="7"/>
  <c r="V309" i="7"/>
  <c r="W309" i="7" s="1"/>
  <c r="U309" i="7"/>
  <c r="S309" i="7"/>
  <c r="T309" i="7" s="1"/>
  <c r="R309" i="7"/>
  <c r="P309" i="7"/>
  <c r="O309" i="7"/>
  <c r="N309" i="7"/>
  <c r="M309" i="7"/>
  <c r="L309" i="7"/>
  <c r="Y307" i="7"/>
  <c r="V307" i="7"/>
  <c r="W307" i="7" s="1"/>
  <c r="X307" i="7" s="1"/>
  <c r="Z307" i="7" s="1"/>
  <c r="U307" i="7"/>
  <c r="S307" i="7"/>
  <c r="R307" i="7"/>
  <c r="P307" i="7"/>
  <c r="O307" i="7"/>
  <c r="N307" i="7"/>
  <c r="M307" i="7"/>
  <c r="L307" i="7"/>
  <c r="Y305" i="7"/>
  <c r="V305" i="7"/>
  <c r="U305" i="7"/>
  <c r="S305" i="7"/>
  <c r="R305" i="7"/>
  <c r="Q305" i="7"/>
  <c r="P305" i="7"/>
  <c r="O305" i="7"/>
  <c r="N305" i="7"/>
  <c r="M305" i="7"/>
  <c r="L305" i="7"/>
  <c r="M304" i="7"/>
  <c r="M324" i="7" s="1"/>
  <c r="Y303" i="7"/>
  <c r="X303" i="7"/>
  <c r="Z303" i="7" s="1"/>
  <c r="V303" i="7"/>
  <c r="U303" i="7"/>
  <c r="S303" i="7"/>
  <c r="R303" i="7"/>
  <c r="T303" i="7" s="1"/>
  <c r="P303" i="7"/>
  <c r="Q303" i="7" s="1"/>
  <c r="O303" i="7"/>
  <c r="N303" i="7"/>
  <c r="M303" i="7"/>
  <c r="L303" i="7"/>
  <c r="Y301" i="7"/>
  <c r="V301" i="7"/>
  <c r="W301" i="7" s="1"/>
  <c r="X301" i="7" s="1"/>
  <c r="Z301" i="7" s="1"/>
  <c r="U301" i="7"/>
  <c r="S301" i="7"/>
  <c r="R301" i="7"/>
  <c r="P301" i="7"/>
  <c r="O301" i="7"/>
  <c r="N301" i="7"/>
  <c r="M301" i="7"/>
  <c r="L301" i="7"/>
  <c r="Y299" i="7"/>
  <c r="W299" i="7"/>
  <c r="V299" i="7"/>
  <c r="U299" i="7"/>
  <c r="X299" i="7" s="1"/>
  <c r="Z299" i="7" s="1"/>
  <c r="S299" i="7"/>
  <c r="R299" i="7"/>
  <c r="P299" i="7"/>
  <c r="O299" i="7"/>
  <c r="Q299" i="7" s="1"/>
  <c r="N299" i="7"/>
  <c r="M299" i="7"/>
  <c r="L299" i="7"/>
  <c r="Y297" i="7"/>
  <c r="V297" i="7"/>
  <c r="W297" i="7" s="1"/>
  <c r="X297" i="7" s="1"/>
  <c r="Z297" i="7" s="1"/>
  <c r="U297" i="7"/>
  <c r="T297" i="7"/>
  <c r="S297" i="7"/>
  <c r="R297" i="7"/>
  <c r="P297" i="7"/>
  <c r="O297" i="7"/>
  <c r="N297" i="7"/>
  <c r="M297" i="7"/>
  <c r="L297" i="7"/>
  <c r="M296" i="7"/>
  <c r="M316" i="7" s="1"/>
  <c r="M336" i="7" s="1"/>
  <c r="Y295" i="7"/>
  <c r="W295" i="7"/>
  <c r="V295" i="7"/>
  <c r="U295" i="7"/>
  <c r="X295" i="7" s="1"/>
  <c r="Z295" i="7" s="1"/>
  <c r="S295" i="7"/>
  <c r="R295" i="7"/>
  <c r="P295" i="7"/>
  <c r="O295" i="7"/>
  <c r="Q295" i="7" s="1"/>
  <c r="N295" i="7"/>
  <c r="M295" i="7"/>
  <c r="L295" i="7"/>
  <c r="Y293" i="7"/>
  <c r="V293" i="7"/>
  <c r="W293" i="7" s="1"/>
  <c r="U293" i="7"/>
  <c r="S293" i="7"/>
  <c r="R293" i="7"/>
  <c r="P293" i="7"/>
  <c r="O293" i="7"/>
  <c r="Q293" i="7" s="1"/>
  <c r="N293" i="7"/>
  <c r="M293" i="7"/>
  <c r="L293" i="7"/>
  <c r="M292" i="7"/>
  <c r="M312" i="7" s="1"/>
  <c r="M332" i="7" s="1"/>
  <c r="Y291" i="7"/>
  <c r="W291" i="7"/>
  <c r="V291" i="7"/>
  <c r="U291" i="7"/>
  <c r="X291" i="7" s="1"/>
  <c r="Z291" i="7" s="1"/>
  <c r="S291" i="7"/>
  <c r="R291" i="7"/>
  <c r="T291" i="7" s="1"/>
  <c r="P291" i="7"/>
  <c r="O291" i="7"/>
  <c r="Q291" i="7" s="1"/>
  <c r="N291" i="7"/>
  <c r="M291" i="7"/>
  <c r="L291" i="7"/>
  <c r="M290" i="7"/>
  <c r="M310" i="7" s="1"/>
  <c r="M330" i="7" s="1"/>
  <c r="Y289" i="7"/>
  <c r="V289" i="7"/>
  <c r="W289" i="7" s="1"/>
  <c r="U289" i="7"/>
  <c r="S289" i="7"/>
  <c r="R289" i="7"/>
  <c r="Q289" i="7"/>
  <c r="P289" i="7"/>
  <c r="O289" i="7"/>
  <c r="N289" i="7"/>
  <c r="M289" i="7"/>
  <c r="L289" i="7"/>
  <c r="M288" i="7"/>
  <c r="M308" i="7" s="1"/>
  <c r="M328" i="7" s="1"/>
  <c r="L288" i="7"/>
  <c r="Y287" i="7"/>
  <c r="V287" i="7"/>
  <c r="W287" i="7" s="1"/>
  <c r="U287" i="7"/>
  <c r="S287" i="7"/>
  <c r="R287" i="7"/>
  <c r="P287" i="7"/>
  <c r="O287" i="7"/>
  <c r="Q287" i="7" s="1"/>
  <c r="N287" i="7"/>
  <c r="M287" i="7"/>
  <c r="L287" i="7"/>
  <c r="M286" i="7"/>
  <c r="M306" i="7" s="1"/>
  <c r="M326" i="7" s="1"/>
  <c r="L286" i="7"/>
  <c r="Y285" i="7"/>
  <c r="V285" i="7"/>
  <c r="W285" i="7" s="1"/>
  <c r="U285" i="7"/>
  <c r="S285" i="7"/>
  <c r="T285" i="7" s="1"/>
  <c r="R285" i="7"/>
  <c r="Q285" i="7"/>
  <c r="P285" i="7"/>
  <c r="O285" i="7"/>
  <c r="N285" i="7"/>
  <c r="M285" i="7"/>
  <c r="L285" i="7"/>
  <c r="M284" i="7"/>
  <c r="L284" i="7"/>
  <c r="Y283" i="7"/>
  <c r="V283" i="7"/>
  <c r="W283" i="7" s="1"/>
  <c r="X283" i="7" s="1"/>
  <c r="Z283" i="7" s="1"/>
  <c r="U283" i="7"/>
  <c r="S283" i="7"/>
  <c r="R283" i="7"/>
  <c r="T283" i="7" s="1"/>
  <c r="P283" i="7"/>
  <c r="Q283" i="7" s="1"/>
  <c r="O283" i="7"/>
  <c r="N283" i="7"/>
  <c r="M283" i="7"/>
  <c r="L283" i="7"/>
  <c r="M282" i="7"/>
  <c r="M302" i="7" s="1"/>
  <c r="M322" i="7" s="1"/>
  <c r="L282" i="7"/>
  <c r="Y281" i="7"/>
  <c r="W281" i="7"/>
  <c r="V281" i="7"/>
  <c r="U281" i="7"/>
  <c r="S281" i="7"/>
  <c r="R281" i="7"/>
  <c r="P281" i="7"/>
  <c r="O281" i="7"/>
  <c r="N281" i="7"/>
  <c r="M281" i="7"/>
  <c r="L281" i="7"/>
  <c r="M280" i="7"/>
  <c r="M300" i="7" s="1"/>
  <c r="M320" i="7" s="1"/>
  <c r="L280" i="7"/>
  <c r="Y279" i="7"/>
  <c r="W279" i="7"/>
  <c r="V279" i="7"/>
  <c r="U279" i="7"/>
  <c r="X279" i="7" s="1"/>
  <c r="Z279" i="7" s="1"/>
  <c r="S279" i="7"/>
  <c r="R279" i="7"/>
  <c r="P279" i="7"/>
  <c r="O279" i="7"/>
  <c r="Q279" i="7" s="1"/>
  <c r="N279" i="7"/>
  <c r="M279" i="7"/>
  <c r="L279" i="7"/>
  <c r="M278" i="7"/>
  <c r="M298" i="7" s="1"/>
  <c r="M318" i="7" s="1"/>
  <c r="M338" i="7" s="1"/>
  <c r="L278" i="7"/>
  <c r="Y277" i="7"/>
  <c r="V277" i="7"/>
  <c r="W277" i="7" s="1"/>
  <c r="U277" i="7"/>
  <c r="S277" i="7"/>
  <c r="R277" i="7"/>
  <c r="P277" i="7"/>
  <c r="O277" i="7"/>
  <c r="N277" i="7"/>
  <c r="M277" i="7"/>
  <c r="L277" i="7"/>
  <c r="M276" i="7"/>
  <c r="L276" i="7"/>
  <c r="Y275" i="7"/>
  <c r="V275" i="7"/>
  <c r="W275" i="7" s="1"/>
  <c r="X275" i="7" s="1"/>
  <c r="Z275" i="7" s="1"/>
  <c r="U275" i="7"/>
  <c r="S275" i="7"/>
  <c r="R275" i="7"/>
  <c r="T275" i="7" s="1"/>
  <c r="P275" i="7"/>
  <c r="Q275" i="7" s="1"/>
  <c r="O275" i="7"/>
  <c r="N275" i="7"/>
  <c r="M275" i="7"/>
  <c r="L275" i="7"/>
  <c r="M274" i="7"/>
  <c r="M294" i="7" s="1"/>
  <c r="L274" i="7"/>
  <c r="Y273" i="7"/>
  <c r="V273" i="7"/>
  <c r="W273" i="7" s="1"/>
  <c r="U273" i="7"/>
  <c r="S273" i="7"/>
  <c r="R273" i="7"/>
  <c r="T273" i="7" s="1"/>
  <c r="Q273" i="7"/>
  <c r="P273" i="7"/>
  <c r="O273" i="7"/>
  <c r="N273" i="7"/>
  <c r="M273" i="7"/>
  <c r="L273" i="7"/>
  <c r="F239" i="7"/>
  <c r="C344" i="7" s="1"/>
  <c r="J235" i="7"/>
  <c r="F229" i="7"/>
  <c r="Y222" i="7"/>
  <c r="V222" i="7"/>
  <c r="U222" i="7"/>
  <c r="T222" i="7"/>
  <c r="S222" i="7"/>
  <c r="R222" i="7"/>
  <c r="P222" i="7"/>
  <c r="O222" i="7"/>
  <c r="N222" i="7"/>
  <c r="M222" i="7"/>
  <c r="L222" i="7"/>
  <c r="Y220" i="7"/>
  <c r="V220" i="7"/>
  <c r="U220" i="7"/>
  <c r="S220" i="7"/>
  <c r="R220" i="7"/>
  <c r="P220" i="7"/>
  <c r="O220" i="7"/>
  <c r="N220" i="7"/>
  <c r="M220" i="7"/>
  <c r="L220" i="7"/>
  <c r="Y218" i="7"/>
  <c r="V218" i="7"/>
  <c r="W218" i="7" s="1"/>
  <c r="U218" i="7"/>
  <c r="S218" i="7"/>
  <c r="R218" i="7"/>
  <c r="P218" i="7"/>
  <c r="Q218" i="7" s="1"/>
  <c r="O218" i="7"/>
  <c r="N218" i="7"/>
  <c r="M218" i="7"/>
  <c r="L218" i="7"/>
  <c r="Y216" i="7"/>
  <c r="V216" i="7"/>
  <c r="W216" i="7" s="1"/>
  <c r="X216" i="7" s="1"/>
  <c r="Z216" i="7" s="1"/>
  <c r="U216" i="7"/>
  <c r="T216" i="7"/>
  <c r="S216" i="7"/>
  <c r="R216" i="7"/>
  <c r="P216" i="7"/>
  <c r="O216" i="7"/>
  <c r="Q216" i="7" s="1"/>
  <c r="N216" i="7"/>
  <c r="M216" i="7"/>
  <c r="L216" i="7"/>
  <c r="Y214" i="7"/>
  <c r="V214" i="7"/>
  <c r="W214" i="7" s="1"/>
  <c r="U214" i="7"/>
  <c r="S214" i="7"/>
  <c r="R214" i="7"/>
  <c r="T214" i="7" s="1"/>
  <c r="P214" i="7"/>
  <c r="O214" i="7"/>
  <c r="Q214" i="7" s="1"/>
  <c r="N214" i="7"/>
  <c r="M214" i="7"/>
  <c r="L214" i="7"/>
  <c r="Y212" i="7"/>
  <c r="W212" i="7"/>
  <c r="V212" i="7"/>
  <c r="U212" i="7"/>
  <c r="X212" i="7" s="1"/>
  <c r="Z212" i="7" s="1"/>
  <c r="S212" i="7"/>
  <c r="R212" i="7"/>
  <c r="P212" i="7"/>
  <c r="O212" i="7"/>
  <c r="Q212" i="7" s="1"/>
  <c r="N212" i="7"/>
  <c r="M212" i="7"/>
  <c r="L212" i="7"/>
  <c r="Y210" i="7"/>
  <c r="V210" i="7"/>
  <c r="W210" i="7" s="1"/>
  <c r="X210" i="7" s="1"/>
  <c r="Z210" i="7" s="1"/>
  <c r="U210" i="7"/>
  <c r="S210" i="7"/>
  <c r="R210" i="7"/>
  <c r="T210" i="7" s="1"/>
  <c r="P210" i="7"/>
  <c r="O210" i="7"/>
  <c r="Q210" i="7" s="1"/>
  <c r="N210" i="7"/>
  <c r="M210" i="7"/>
  <c r="L210" i="7"/>
  <c r="Y208" i="7"/>
  <c r="V208" i="7"/>
  <c r="W208" i="7" s="1"/>
  <c r="U208" i="7"/>
  <c r="X208" i="7" s="1"/>
  <c r="Z208" i="7" s="1"/>
  <c r="S208" i="7"/>
  <c r="R208" i="7"/>
  <c r="T208" i="7" s="1"/>
  <c r="P208" i="7"/>
  <c r="Q208" i="7" s="1"/>
  <c r="O208" i="7"/>
  <c r="N208" i="7"/>
  <c r="M208" i="7"/>
  <c r="L208" i="7"/>
  <c r="Y206" i="7"/>
  <c r="V206" i="7"/>
  <c r="W206" i="7" s="1"/>
  <c r="X206" i="7" s="1"/>
  <c r="Z206" i="7" s="1"/>
  <c r="U206" i="7"/>
  <c r="S206" i="7"/>
  <c r="R206" i="7"/>
  <c r="T206" i="7" s="1"/>
  <c r="P206" i="7"/>
  <c r="O206" i="7"/>
  <c r="Q206" i="7" s="1"/>
  <c r="N206" i="7"/>
  <c r="M206" i="7"/>
  <c r="L206" i="7"/>
  <c r="Y204" i="7"/>
  <c r="V204" i="7"/>
  <c r="W204" i="7" s="1"/>
  <c r="U204" i="7"/>
  <c r="S204" i="7"/>
  <c r="R204" i="7"/>
  <c r="P204" i="7"/>
  <c r="O204" i="7"/>
  <c r="N204" i="7"/>
  <c r="M204" i="7"/>
  <c r="L204" i="7"/>
  <c r="Y202" i="7"/>
  <c r="V202" i="7"/>
  <c r="W202" i="7" s="1"/>
  <c r="U202" i="7"/>
  <c r="S202" i="7"/>
  <c r="R202" i="7"/>
  <c r="P202" i="7"/>
  <c r="O202" i="7"/>
  <c r="Q202" i="7" s="1"/>
  <c r="N202" i="7"/>
  <c r="M202" i="7"/>
  <c r="L202" i="7"/>
  <c r="Y200" i="7"/>
  <c r="V200" i="7"/>
  <c r="W200" i="7" s="1"/>
  <c r="U200" i="7"/>
  <c r="S200" i="7"/>
  <c r="R200" i="7"/>
  <c r="T200" i="7" s="1"/>
  <c r="P200" i="7"/>
  <c r="O200" i="7"/>
  <c r="N200" i="7"/>
  <c r="M200" i="7"/>
  <c r="L200" i="7"/>
  <c r="Y198" i="7"/>
  <c r="V198" i="7"/>
  <c r="W198" i="7" s="1"/>
  <c r="U198" i="7"/>
  <c r="S198" i="7"/>
  <c r="R198" i="7"/>
  <c r="Q198" i="7"/>
  <c r="P198" i="7"/>
  <c r="O198" i="7"/>
  <c r="N198" i="7"/>
  <c r="M198" i="7"/>
  <c r="L198" i="7"/>
  <c r="Y196" i="7"/>
  <c r="V196" i="7"/>
  <c r="W196" i="7" s="1"/>
  <c r="U196" i="7"/>
  <c r="S196" i="7"/>
  <c r="R196" i="7"/>
  <c r="T196" i="7" s="1"/>
  <c r="P196" i="7"/>
  <c r="Q196" i="7" s="1"/>
  <c r="O196" i="7"/>
  <c r="N196" i="7"/>
  <c r="M196" i="7"/>
  <c r="L196" i="7"/>
  <c r="Y194" i="7"/>
  <c r="V194" i="7"/>
  <c r="W194" i="7" s="1"/>
  <c r="X194" i="7" s="1"/>
  <c r="Z194" i="7" s="1"/>
  <c r="U194" i="7"/>
  <c r="T194" i="7"/>
  <c r="S194" i="7"/>
  <c r="R194" i="7"/>
  <c r="P194" i="7"/>
  <c r="O194" i="7"/>
  <c r="Q194" i="7" s="1"/>
  <c r="N194" i="7"/>
  <c r="M194" i="7"/>
  <c r="L194" i="7"/>
  <c r="Y192" i="7"/>
  <c r="V192" i="7"/>
  <c r="W192" i="7" s="1"/>
  <c r="U192" i="7"/>
  <c r="S192" i="7"/>
  <c r="R192" i="7"/>
  <c r="T192" i="7" s="1"/>
  <c r="P192" i="7"/>
  <c r="Q192" i="7" s="1"/>
  <c r="O192" i="7"/>
  <c r="N192" i="7"/>
  <c r="M192" i="7"/>
  <c r="L192" i="7"/>
  <c r="Y190" i="7"/>
  <c r="X190" i="7"/>
  <c r="Z190" i="7" s="1"/>
  <c r="V190" i="7"/>
  <c r="W190" i="7" s="1"/>
  <c r="U190" i="7"/>
  <c r="T190" i="7"/>
  <c r="S190" i="7"/>
  <c r="R190" i="7"/>
  <c r="P190" i="7"/>
  <c r="O190" i="7"/>
  <c r="Q190" i="7" s="1"/>
  <c r="N190" i="7"/>
  <c r="M190" i="7"/>
  <c r="L190" i="7"/>
  <c r="Y188" i="7"/>
  <c r="V188" i="7"/>
  <c r="U188" i="7"/>
  <c r="S188" i="7"/>
  <c r="R188" i="7"/>
  <c r="P188" i="7"/>
  <c r="O188" i="7"/>
  <c r="N188" i="7"/>
  <c r="M188" i="7"/>
  <c r="L188" i="7"/>
  <c r="Y186" i="7"/>
  <c r="V186" i="7"/>
  <c r="W186" i="7" s="1"/>
  <c r="U186" i="7"/>
  <c r="S186" i="7"/>
  <c r="R186" i="7"/>
  <c r="P186" i="7"/>
  <c r="Q186" i="7" s="1"/>
  <c r="O186" i="7"/>
  <c r="N186" i="7"/>
  <c r="M186" i="7"/>
  <c r="L186" i="7"/>
  <c r="M185" i="7"/>
  <c r="M205" i="7" s="1"/>
  <c r="Y184" i="7"/>
  <c r="V184" i="7"/>
  <c r="W184" i="7" s="1"/>
  <c r="U184" i="7"/>
  <c r="S184" i="7"/>
  <c r="T184" i="7" s="1"/>
  <c r="R184" i="7"/>
  <c r="P184" i="7"/>
  <c r="O184" i="7"/>
  <c r="N184" i="7"/>
  <c r="M184" i="7"/>
  <c r="L184" i="7"/>
  <c r="Y182" i="7"/>
  <c r="W182" i="7"/>
  <c r="V182" i="7"/>
  <c r="U182" i="7"/>
  <c r="X182" i="7" s="1"/>
  <c r="Z182" i="7" s="1"/>
  <c r="S182" i="7"/>
  <c r="R182" i="7"/>
  <c r="T182" i="7" s="1"/>
  <c r="P182" i="7"/>
  <c r="O182" i="7"/>
  <c r="Q182" i="7" s="1"/>
  <c r="N182" i="7"/>
  <c r="M182" i="7"/>
  <c r="L182" i="7"/>
  <c r="Y180" i="7"/>
  <c r="V180" i="7"/>
  <c r="W180" i="7" s="1"/>
  <c r="X180" i="7" s="1"/>
  <c r="Z180" i="7" s="1"/>
  <c r="U180" i="7"/>
  <c r="T180" i="7"/>
  <c r="S180" i="7"/>
  <c r="R180" i="7"/>
  <c r="P180" i="7"/>
  <c r="O180" i="7"/>
  <c r="N180" i="7"/>
  <c r="M180" i="7"/>
  <c r="L180" i="7"/>
  <c r="Y178" i="7"/>
  <c r="V178" i="7"/>
  <c r="W178" i="7" s="1"/>
  <c r="U178" i="7"/>
  <c r="S178" i="7"/>
  <c r="T178" i="7" s="1"/>
  <c r="R178" i="7"/>
  <c r="P178" i="7"/>
  <c r="O178" i="7"/>
  <c r="N178" i="7"/>
  <c r="M178" i="7"/>
  <c r="L178" i="7"/>
  <c r="M177" i="7"/>
  <c r="M197" i="7" s="1"/>
  <c r="M217" i="7" s="1"/>
  <c r="Y176" i="7"/>
  <c r="V176" i="7"/>
  <c r="W176" i="7" s="1"/>
  <c r="U176" i="7"/>
  <c r="S176" i="7"/>
  <c r="R176" i="7"/>
  <c r="T176" i="7" s="1"/>
  <c r="P176" i="7"/>
  <c r="O176" i="7"/>
  <c r="Q176" i="7" s="1"/>
  <c r="N176" i="7"/>
  <c r="M176" i="7"/>
  <c r="L176" i="7"/>
  <c r="M175" i="7"/>
  <c r="M195" i="7" s="1"/>
  <c r="M215" i="7" s="1"/>
  <c r="Y174" i="7"/>
  <c r="W174" i="7"/>
  <c r="V174" i="7"/>
  <c r="U174" i="7"/>
  <c r="S174" i="7"/>
  <c r="R174" i="7"/>
  <c r="T174" i="7" s="1"/>
  <c r="P174" i="7"/>
  <c r="Q174" i="7" s="1"/>
  <c r="O174" i="7"/>
  <c r="N174" i="7"/>
  <c r="M174" i="7"/>
  <c r="L174" i="7"/>
  <c r="M173" i="7"/>
  <c r="M193" i="7" s="1"/>
  <c r="M213" i="7" s="1"/>
  <c r="L173" i="7"/>
  <c r="Y172" i="7"/>
  <c r="V172" i="7"/>
  <c r="W172" i="7" s="1"/>
  <c r="X172" i="7" s="1"/>
  <c r="Z172" i="7" s="1"/>
  <c r="U172" i="7"/>
  <c r="S172" i="7"/>
  <c r="R172" i="7"/>
  <c r="P172" i="7"/>
  <c r="O172" i="7"/>
  <c r="N172" i="7"/>
  <c r="M172" i="7"/>
  <c r="L172" i="7"/>
  <c r="M171" i="7"/>
  <c r="M191" i="7" s="1"/>
  <c r="M211" i="7" s="1"/>
  <c r="L171" i="7"/>
  <c r="Y170" i="7"/>
  <c r="W170" i="7"/>
  <c r="V170" i="7"/>
  <c r="U170" i="7"/>
  <c r="S170" i="7"/>
  <c r="R170" i="7"/>
  <c r="P170" i="7"/>
  <c r="O170" i="7"/>
  <c r="Q170" i="7" s="1"/>
  <c r="N170" i="7"/>
  <c r="M170" i="7"/>
  <c r="L170" i="7"/>
  <c r="M169" i="7"/>
  <c r="M189" i="7" s="1"/>
  <c r="M209" i="7" s="1"/>
  <c r="L169" i="7"/>
  <c r="Y168" i="7"/>
  <c r="V168" i="7"/>
  <c r="W168" i="7" s="1"/>
  <c r="U168" i="7"/>
  <c r="S168" i="7"/>
  <c r="T168" i="7" s="1"/>
  <c r="R168" i="7"/>
  <c r="P168" i="7"/>
  <c r="O168" i="7"/>
  <c r="N168" i="7"/>
  <c r="M168" i="7"/>
  <c r="L168" i="7"/>
  <c r="M167" i="7"/>
  <c r="M187" i="7" s="1"/>
  <c r="M207" i="7" s="1"/>
  <c r="L167" i="7"/>
  <c r="Y166" i="7"/>
  <c r="W166" i="7"/>
  <c r="V166" i="7"/>
  <c r="U166" i="7"/>
  <c r="X166" i="7" s="1"/>
  <c r="Z166" i="7" s="1"/>
  <c r="S166" i="7"/>
  <c r="R166" i="7"/>
  <c r="P166" i="7"/>
  <c r="O166" i="7"/>
  <c r="Q166" i="7" s="1"/>
  <c r="N166" i="7"/>
  <c r="M166" i="7"/>
  <c r="L166" i="7"/>
  <c r="M165" i="7"/>
  <c r="L165" i="7"/>
  <c r="Y164" i="7"/>
  <c r="V164" i="7"/>
  <c r="W164" i="7" s="1"/>
  <c r="U164" i="7"/>
  <c r="S164" i="7"/>
  <c r="R164" i="7"/>
  <c r="T164" i="7" s="1"/>
  <c r="P164" i="7"/>
  <c r="Q164" i="7" s="1"/>
  <c r="O164" i="7"/>
  <c r="N164" i="7"/>
  <c r="M164" i="7"/>
  <c r="L164" i="7"/>
  <c r="M163" i="7"/>
  <c r="M183" i="7" s="1"/>
  <c r="M203" i="7" s="1"/>
  <c r="M223" i="7" s="1"/>
  <c r="L163" i="7"/>
  <c r="Y162" i="7"/>
  <c r="V162" i="7"/>
  <c r="W162" i="7" s="1"/>
  <c r="U162" i="7"/>
  <c r="S162" i="7"/>
  <c r="R162" i="7"/>
  <c r="Q162" i="7"/>
  <c r="P162" i="7"/>
  <c r="O162" i="7"/>
  <c r="N162" i="7"/>
  <c r="M162" i="7"/>
  <c r="L162" i="7"/>
  <c r="M161" i="7"/>
  <c r="M181" i="7" s="1"/>
  <c r="M201" i="7" s="1"/>
  <c r="M221" i="7" s="1"/>
  <c r="L161" i="7"/>
  <c r="Y160" i="7"/>
  <c r="V160" i="7"/>
  <c r="W160" i="7" s="1"/>
  <c r="U160" i="7"/>
  <c r="X160" i="7" s="1"/>
  <c r="Z160" i="7" s="1"/>
  <c r="S160" i="7"/>
  <c r="R160" i="7"/>
  <c r="T160" i="7" s="1"/>
  <c r="P160" i="7"/>
  <c r="Q160" i="7" s="1"/>
  <c r="O160" i="7"/>
  <c r="N160" i="7"/>
  <c r="M160" i="7"/>
  <c r="L160" i="7"/>
  <c r="M159" i="7"/>
  <c r="M179" i="7" s="1"/>
  <c r="M199" i="7" s="1"/>
  <c r="M219" i="7" s="1"/>
  <c r="L159" i="7"/>
  <c r="Y158" i="7"/>
  <c r="V158" i="7"/>
  <c r="W158" i="7" s="1"/>
  <c r="U158" i="7"/>
  <c r="S158" i="7"/>
  <c r="R158" i="7"/>
  <c r="P158" i="7"/>
  <c r="O158" i="7"/>
  <c r="N158" i="7"/>
  <c r="M158" i="7"/>
  <c r="L158" i="7"/>
  <c r="L177" i="7" s="1"/>
  <c r="F124" i="7"/>
  <c r="C229" i="7" s="1"/>
  <c r="J120" i="7"/>
  <c r="F113" i="7"/>
  <c r="C113" i="7"/>
  <c r="Y106" i="7"/>
  <c r="V106" i="7"/>
  <c r="U106" i="7"/>
  <c r="X106" i="7" s="1"/>
  <c r="Z106" i="7" s="1"/>
  <c r="S106" i="7"/>
  <c r="R106" i="7"/>
  <c r="T106" i="7" s="1"/>
  <c r="P106" i="7"/>
  <c r="Q106" i="7" s="1"/>
  <c r="O106" i="7"/>
  <c r="N106" i="7"/>
  <c r="M106" i="7"/>
  <c r="L106" i="7"/>
  <c r="Y104" i="7"/>
  <c r="V104" i="7"/>
  <c r="U104" i="7"/>
  <c r="X104" i="7" s="1"/>
  <c r="Z104" i="7" s="1"/>
  <c r="S104" i="7"/>
  <c r="R104" i="7"/>
  <c r="T104" i="7" s="1"/>
  <c r="P104" i="7"/>
  <c r="O104" i="7"/>
  <c r="Q104" i="7" s="1"/>
  <c r="N104" i="7"/>
  <c r="M104" i="7"/>
  <c r="L104" i="7"/>
  <c r="Y102" i="7"/>
  <c r="V102" i="7"/>
  <c r="W102" i="7" s="1"/>
  <c r="U102" i="7"/>
  <c r="X102" i="7" s="1"/>
  <c r="Z102" i="7" s="1"/>
  <c r="S102" i="7"/>
  <c r="R102" i="7"/>
  <c r="T102" i="7" s="1"/>
  <c r="P102" i="7"/>
  <c r="O102" i="7"/>
  <c r="Q102" i="7" s="1"/>
  <c r="N102" i="7"/>
  <c r="M102" i="7"/>
  <c r="L102" i="7"/>
  <c r="Y100" i="7"/>
  <c r="V100" i="7"/>
  <c r="W100" i="7" s="1"/>
  <c r="X100" i="7" s="1"/>
  <c r="Z100" i="7" s="1"/>
  <c r="U100" i="7"/>
  <c r="S100" i="7"/>
  <c r="R100" i="7"/>
  <c r="T100" i="7" s="1"/>
  <c r="P100" i="7"/>
  <c r="O100" i="7"/>
  <c r="Q100" i="7" s="1"/>
  <c r="N100" i="7"/>
  <c r="M100" i="7"/>
  <c r="L100" i="7"/>
  <c r="Y98" i="7"/>
  <c r="V98" i="7"/>
  <c r="W98" i="7" s="1"/>
  <c r="U98" i="7"/>
  <c r="S98" i="7"/>
  <c r="R98" i="7"/>
  <c r="P98" i="7"/>
  <c r="O98" i="7"/>
  <c r="N98" i="7"/>
  <c r="M98" i="7"/>
  <c r="L98" i="7"/>
  <c r="Y96" i="7"/>
  <c r="V96" i="7"/>
  <c r="W96" i="7" s="1"/>
  <c r="U96" i="7"/>
  <c r="S96" i="7"/>
  <c r="R96" i="7"/>
  <c r="P96" i="7"/>
  <c r="O96" i="7"/>
  <c r="Q96" i="7" s="1"/>
  <c r="N96" i="7"/>
  <c r="M96" i="7"/>
  <c r="L96" i="7"/>
  <c r="Y94" i="7"/>
  <c r="V94" i="7"/>
  <c r="W94" i="7" s="1"/>
  <c r="U94" i="7"/>
  <c r="S94" i="7"/>
  <c r="R94" i="7"/>
  <c r="P94" i="7"/>
  <c r="O94" i="7"/>
  <c r="N94" i="7"/>
  <c r="M94" i="7"/>
  <c r="L94" i="7"/>
  <c r="Y92" i="7"/>
  <c r="V92" i="7"/>
  <c r="W92" i="7" s="1"/>
  <c r="X92" i="7" s="1"/>
  <c r="Z92" i="7" s="1"/>
  <c r="U92" i="7"/>
  <c r="S92" i="7"/>
  <c r="R92" i="7"/>
  <c r="P92" i="7"/>
  <c r="O92" i="7"/>
  <c r="N92" i="7"/>
  <c r="M92" i="7"/>
  <c r="L92" i="7"/>
  <c r="Y90" i="7"/>
  <c r="V90" i="7"/>
  <c r="W90" i="7" s="1"/>
  <c r="U90" i="7"/>
  <c r="S90" i="7"/>
  <c r="R90" i="7"/>
  <c r="T90" i="7" s="1"/>
  <c r="P90" i="7"/>
  <c r="Q90" i="7" s="1"/>
  <c r="O90" i="7"/>
  <c r="N90" i="7"/>
  <c r="M90" i="7"/>
  <c r="L90" i="7"/>
  <c r="Y88" i="7"/>
  <c r="V88" i="7"/>
  <c r="W88" i="7" s="1"/>
  <c r="U88" i="7"/>
  <c r="S88" i="7"/>
  <c r="R88" i="7"/>
  <c r="P88" i="7"/>
  <c r="O88" i="7"/>
  <c r="Q88" i="7" s="1"/>
  <c r="N88" i="7"/>
  <c r="M88" i="7"/>
  <c r="L88" i="7"/>
  <c r="Y86" i="7"/>
  <c r="V86" i="7"/>
  <c r="W86" i="7" s="1"/>
  <c r="U86" i="7"/>
  <c r="S86" i="7"/>
  <c r="R86" i="7"/>
  <c r="P86" i="7"/>
  <c r="O86" i="7"/>
  <c r="Q86" i="7" s="1"/>
  <c r="N86" i="7"/>
  <c r="M86" i="7"/>
  <c r="L86" i="7"/>
  <c r="Y84" i="7"/>
  <c r="V84" i="7"/>
  <c r="W84" i="7" s="1"/>
  <c r="X84" i="7" s="1"/>
  <c r="Z84" i="7" s="1"/>
  <c r="U84" i="7"/>
  <c r="S84" i="7"/>
  <c r="R84" i="7"/>
  <c r="T84" i="7" s="1"/>
  <c r="P84" i="7"/>
  <c r="O84" i="7"/>
  <c r="N84" i="7"/>
  <c r="M84" i="7"/>
  <c r="L84" i="7"/>
  <c r="Y82" i="7"/>
  <c r="W82" i="7"/>
  <c r="V82" i="7"/>
  <c r="U82" i="7"/>
  <c r="S82" i="7"/>
  <c r="R82" i="7"/>
  <c r="P82" i="7"/>
  <c r="O82" i="7"/>
  <c r="N82" i="7"/>
  <c r="M82" i="7"/>
  <c r="L82" i="7"/>
  <c r="Y80" i="7"/>
  <c r="V80" i="7"/>
  <c r="W80" i="7" s="1"/>
  <c r="X80" i="7" s="1"/>
  <c r="Z80" i="7" s="1"/>
  <c r="U80" i="7"/>
  <c r="S80" i="7"/>
  <c r="R80" i="7"/>
  <c r="T80" i="7" s="1"/>
  <c r="P80" i="7"/>
  <c r="O80" i="7"/>
  <c r="N80" i="7"/>
  <c r="M80" i="7"/>
  <c r="L80" i="7"/>
  <c r="Y78" i="7"/>
  <c r="V78" i="7"/>
  <c r="W78" i="7" s="1"/>
  <c r="X78" i="7" s="1"/>
  <c r="Z78" i="7" s="1"/>
  <c r="U78" i="7"/>
  <c r="T78" i="7"/>
  <c r="S78" i="7"/>
  <c r="R78" i="7"/>
  <c r="P78" i="7"/>
  <c r="O78" i="7"/>
  <c r="N78" i="7"/>
  <c r="M78" i="7"/>
  <c r="L78" i="7"/>
  <c r="Y76" i="7"/>
  <c r="V76" i="7"/>
  <c r="W76" i="7" s="1"/>
  <c r="U76" i="7"/>
  <c r="S76" i="7"/>
  <c r="T76" i="7" s="1"/>
  <c r="R76" i="7"/>
  <c r="P76" i="7"/>
  <c r="O76" i="7"/>
  <c r="N76" i="7"/>
  <c r="M76" i="7"/>
  <c r="L76" i="7"/>
  <c r="Y74" i="7"/>
  <c r="V74" i="7"/>
  <c r="X74" i="7" s="1"/>
  <c r="Z74" i="7" s="1"/>
  <c r="U74" i="7"/>
  <c r="S74" i="7"/>
  <c r="R74" i="7"/>
  <c r="P74" i="7"/>
  <c r="O74" i="7"/>
  <c r="N74" i="7"/>
  <c r="M74" i="7"/>
  <c r="L74" i="7"/>
  <c r="M73" i="7"/>
  <c r="M93" i="7" s="1"/>
  <c r="Y72" i="7"/>
  <c r="V72" i="7"/>
  <c r="U72" i="7"/>
  <c r="X72" i="7" s="1"/>
  <c r="Z72" i="7" s="1"/>
  <c r="S72" i="7"/>
  <c r="R72" i="7"/>
  <c r="T72" i="7" s="1"/>
  <c r="P72" i="7"/>
  <c r="Q72" i="7" s="1"/>
  <c r="O72" i="7"/>
  <c r="N72" i="7"/>
  <c r="M72" i="7"/>
  <c r="L72" i="7"/>
  <c r="Y70" i="7"/>
  <c r="V70" i="7"/>
  <c r="W70" i="7" s="1"/>
  <c r="U70" i="7"/>
  <c r="S70" i="7"/>
  <c r="T70" i="7" s="1"/>
  <c r="R70" i="7"/>
  <c r="P70" i="7"/>
  <c r="O70" i="7"/>
  <c r="Q70" i="7" s="1"/>
  <c r="N70" i="7"/>
  <c r="M70" i="7"/>
  <c r="L70" i="7"/>
  <c r="Y68" i="7"/>
  <c r="V68" i="7"/>
  <c r="W68" i="7" s="1"/>
  <c r="X68" i="7" s="1"/>
  <c r="Z68" i="7" s="1"/>
  <c r="U68" i="7"/>
  <c r="S68" i="7"/>
  <c r="R68" i="7"/>
  <c r="T68" i="7" s="1"/>
  <c r="P68" i="7"/>
  <c r="O68" i="7"/>
  <c r="N68" i="7"/>
  <c r="M68" i="7"/>
  <c r="L68" i="7"/>
  <c r="Y66" i="7"/>
  <c r="V66" i="7"/>
  <c r="W66" i="7" s="1"/>
  <c r="U66" i="7"/>
  <c r="T66" i="7"/>
  <c r="S66" i="7"/>
  <c r="R66" i="7"/>
  <c r="P66" i="7"/>
  <c r="Q66" i="7" s="1"/>
  <c r="O66" i="7"/>
  <c r="N66" i="7"/>
  <c r="M66" i="7"/>
  <c r="L66" i="7"/>
  <c r="M65" i="7"/>
  <c r="M85" i="7" s="1"/>
  <c r="M105" i="7" s="1"/>
  <c r="Y64" i="7"/>
  <c r="V64" i="7"/>
  <c r="W64" i="7" s="1"/>
  <c r="U64" i="7"/>
  <c r="S64" i="7"/>
  <c r="R64" i="7"/>
  <c r="P64" i="7"/>
  <c r="O64" i="7"/>
  <c r="N64" i="7"/>
  <c r="M64" i="7"/>
  <c r="L64" i="7"/>
  <c r="Y62" i="7"/>
  <c r="V62" i="7"/>
  <c r="W62" i="7" s="1"/>
  <c r="U62" i="7"/>
  <c r="S62" i="7"/>
  <c r="R62" i="7"/>
  <c r="P62" i="7"/>
  <c r="O62" i="7"/>
  <c r="Q62" i="7" s="1"/>
  <c r="N62" i="7"/>
  <c r="M62" i="7"/>
  <c r="L62" i="7"/>
  <c r="M61" i="7"/>
  <c r="M81" i="7" s="1"/>
  <c r="M101" i="7" s="1"/>
  <c r="Y60" i="7"/>
  <c r="V60" i="7"/>
  <c r="W60" i="7" s="1"/>
  <c r="X60" i="7" s="1"/>
  <c r="Z60" i="7" s="1"/>
  <c r="U60" i="7"/>
  <c r="S60" i="7"/>
  <c r="R60" i="7"/>
  <c r="T60" i="7" s="1"/>
  <c r="P60" i="7"/>
  <c r="O60" i="7"/>
  <c r="N60" i="7"/>
  <c r="M60" i="7"/>
  <c r="L60" i="7"/>
  <c r="M59" i="7"/>
  <c r="M79" i="7" s="1"/>
  <c r="M99" i="7" s="1"/>
  <c r="Y58" i="7"/>
  <c r="W58" i="7"/>
  <c r="V58" i="7"/>
  <c r="U58" i="7"/>
  <c r="S58" i="7"/>
  <c r="R58" i="7"/>
  <c r="T58" i="7" s="1"/>
  <c r="Q58" i="7"/>
  <c r="P58" i="7"/>
  <c r="O58" i="7"/>
  <c r="N58" i="7"/>
  <c r="M58" i="7"/>
  <c r="L58" i="7"/>
  <c r="M57" i="7"/>
  <c r="M77" i="7" s="1"/>
  <c r="M97" i="7" s="1"/>
  <c r="L57" i="7"/>
  <c r="Y56" i="7"/>
  <c r="W56" i="7"/>
  <c r="V56" i="7"/>
  <c r="U56" i="7"/>
  <c r="X56" i="7" s="1"/>
  <c r="Z56" i="7" s="1"/>
  <c r="S56" i="7"/>
  <c r="R56" i="7"/>
  <c r="P56" i="7"/>
  <c r="O56" i="7"/>
  <c r="Q56" i="7" s="1"/>
  <c r="N56" i="7"/>
  <c r="M56" i="7"/>
  <c r="L56" i="7"/>
  <c r="M55" i="7"/>
  <c r="M75" i="7" s="1"/>
  <c r="M95" i="7" s="1"/>
  <c r="L55" i="7"/>
  <c r="Y54" i="7"/>
  <c r="V54" i="7"/>
  <c r="W54" i="7" s="1"/>
  <c r="X54" i="7" s="1"/>
  <c r="Z54" i="7" s="1"/>
  <c r="U54" i="7"/>
  <c r="S54" i="7"/>
  <c r="R54" i="7"/>
  <c r="T54" i="7" s="1"/>
  <c r="P54" i="7"/>
  <c r="Q54" i="7" s="1"/>
  <c r="O54" i="7"/>
  <c r="N54" i="7"/>
  <c r="M54" i="7"/>
  <c r="L54" i="7"/>
  <c r="M53" i="7"/>
  <c r="L53" i="7"/>
  <c r="Y52" i="7"/>
  <c r="W52" i="7"/>
  <c r="V52" i="7"/>
  <c r="U52" i="7"/>
  <c r="S52" i="7"/>
  <c r="R52" i="7"/>
  <c r="T52" i="7" s="1"/>
  <c r="P52" i="7"/>
  <c r="O52" i="7"/>
  <c r="N52" i="7"/>
  <c r="M52" i="7"/>
  <c r="L52" i="7"/>
  <c r="M51" i="7"/>
  <c r="M71" i="7" s="1"/>
  <c r="M91" i="7" s="1"/>
  <c r="L51" i="7"/>
  <c r="Y50" i="7"/>
  <c r="W50" i="7"/>
  <c r="V50" i="7"/>
  <c r="U50" i="7"/>
  <c r="S50" i="7"/>
  <c r="R50" i="7"/>
  <c r="P50" i="7"/>
  <c r="O50" i="7"/>
  <c r="N50" i="7"/>
  <c r="M50" i="7"/>
  <c r="L50" i="7"/>
  <c r="M49" i="7"/>
  <c r="M69" i="7" s="1"/>
  <c r="M89" i="7" s="1"/>
  <c r="L49" i="7"/>
  <c r="Y48" i="7"/>
  <c r="V48" i="7"/>
  <c r="W48" i="7" s="1"/>
  <c r="U48" i="7"/>
  <c r="S48" i="7"/>
  <c r="T48" i="7" s="1"/>
  <c r="R48" i="7"/>
  <c r="P48" i="7"/>
  <c r="O48" i="7"/>
  <c r="Q48" i="7" s="1"/>
  <c r="N48" i="7"/>
  <c r="M48" i="7"/>
  <c r="L48" i="7"/>
  <c r="M47" i="7"/>
  <c r="M67" i="7" s="1"/>
  <c r="M87" i="7" s="1"/>
  <c r="M107" i="7" s="1"/>
  <c r="L47" i="7"/>
  <c r="Y46" i="7"/>
  <c r="V46" i="7"/>
  <c r="W46" i="7" s="1"/>
  <c r="U46" i="7"/>
  <c r="T46" i="7"/>
  <c r="S46" i="7"/>
  <c r="R46" i="7"/>
  <c r="P46" i="7"/>
  <c r="Q46" i="7" s="1"/>
  <c r="O46" i="7"/>
  <c r="N46" i="7"/>
  <c r="M46" i="7"/>
  <c r="L46" i="7"/>
  <c r="M45" i="7"/>
  <c r="L45" i="7"/>
  <c r="Y44" i="7"/>
  <c r="W44" i="7"/>
  <c r="V44" i="7"/>
  <c r="U44" i="7"/>
  <c r="S44" i="7"/>
  <c r="R44" i="7"/>
  <c r="T44" i="7" s="1"/>
  <c r="Q44" i="7"/>
  <c r="P44" i="7"/>
  <c r="O44" i="7"/>
  <c r="N44" i="7"/>
  <c r="M44" i="7"/>
  <c r="L44" i="7"/>
  <c r="M43" i="7"/>
  <c r="M63" i="7" s="1"/>
  <c r="L43" i="7"/>
  <c r="Y42" i="7"/>
  <c r="V42" i="7"/>
  <c r="W42" i="7" s="1"/>
  <c r="U42" i="7"/>
  <c r="S42" i="7"/>
  <c r="R42" i="7"/>
  <c r="P42" i="7"/>
  <c r="O42" i="7"/>
  <c r="Q42" i="7" s="1"/>
  <c r="N42" i="7"/>
  <c r="M42" i="7"/>
  <c r="L42" i="7"/>
  <c r="J4" i="7"/>
  <c r="L219" i="9" l="1"/>
  <c r="L213" i="9"/>
  <c r="L101" i="8"/>
  <c r="L77" i="8"/>
  <c r="L81" i="8"/>
  <c r="L99" i="8" s="1"/>
  <c r="L87" i="8"/>
  <c r="L105" i="8" s="1"/>
  <c r="Q313" i="8"/>
  <c r="X317" i="8"/>
  <c r="Z317" i="8" s="1"/>
  <c r="L300" i="8"/>
  <c r="L296" i="8"/>
  <c r="X333" i="8"/>
  <c r="Z333" i="8" s="1"/>
  <c r="T289" i="8"/>
  <c r="X337" i="8"/>
  <c r="Z337" i="8" s="1"/>
  <c r="T293" i="8"/>
  <c r="X311" i="8"/>
  <c r="Z311" i="8" s="1"/>
  <c r="T319" i="8"/>
  <c r="Q327" i="8"/>
  <c r="X281" i="8"/>
  <c r="Z281" i="8" s="1"/>
  <c r="Q293" i="8"/>
  <c r="T301" i="8"/>
  <c r="Q277" i="8"/>
  <c r="Q335" i="8"/>
  <c r="L298" i="8"/>
  <c r="T281" i="8"/>
  <c r="T287" i="8"/>
  <c r="Q295" i="8"/>
  <c r="T297" i="8"/>
  <c r="X321" i="8"/>
  <c r="Z321" i="8" s="1"/>
  <c r="X327" i="8"/>
  <c r="Z327" i="8" s="1"/>
  <c r="T329" i="8"/>
  <c r="L292" i="8"/>
  <c r="L310" i="8" s="1"/>
  <c r="Q305" i="8"/>
  <c r="L294" i="8"/>
  <c r="Q289" i="8"/>
  <c r="X293" i="8"/>
  <c r="Z293" i="8" s="1"/>
  <c r="X295" i="8"/>
  <c r="Z295" i="8" s="1"/>
  <c r="Q311" i="8"/>
  <c r="W335" i="8"/>
  <c r="W305" i="8"/>
  <c r="X305" i="8"/>
  <c r="Z305" i="8" s="1"/>
  <c r="W337" i="8"/>
  <c r="L290" i="8"/>
  <c r="L302" i="8" s="1"/>
  <c r="L320" i="8" s="1"/>
  <c r="T335" i="8"/>
  <c r="X279" i="8"/>
  <c r="Z279" i="8" s="1"/>
  <c r="T279" i="8"/>
  <c r="Q281" i="8"/>
  <c r="X287" i="8"/>
  <c r="Z287" i="8" s="1"/>
  <c r="X297" i="8"/>
  <c r="Z297" i="8" s="1"/>
  <c r="X303" i="8"/>
  <c r="Z303" i="8" s="1"/>
  <c r="W303" i="8"/>
  <c r="T321" i="8"/>
  <c r="Q329" i="8"/>
  <c r="E242" i="8"/>
  <c r="L93" i="8"/>
  <c r="E11" i="8"/>
  <c r="L97" i="8"/>
  <c r="L73" i="8"/>
  <c r="L91" i="8" s="1"/>
  <c r="X218" i="8"/>
  <c r="Z218" i="8" s="1"/>
  <c r="X172" i="8"/>
  <c r="Z172" i="8" s="1"/>
  <c r="Q174" i="8"/>
  <c r="T188" i="8"/>
  <c r="T190" i="8"/>
  <c r="Q202" i="8"/>
  <c r="T214" i="8"/>
  <c r="E127" i="8"/>
  <c r="T194" i="8"/>
  <c r="T218" i="8"/>
  <c r="Q220" i="8"/>
  <c r="Q222" i="8"/>
  <c r="T180" i="8"/>
  <c r="Q190" i="8"/>
  <c r="X214" i="8"/>
  <c r="Z214" i="8" s="1"/>
  <c r="X202" i="8"/>
  <c r="Z202" i="8" s="1"/>
  <c r="L191" i="8"/>
  <c r="L189" i="8"/>
  <c r="L183" i="8"/>
  <c r="L201" i="8" s="1"/>
  <c r="L197" i="8"/>
  <c r="X166" i="8"/>
  <c r="Z166" i="8" s="1"/>
  <c r="X174" i="8"/>
  <c r="Z174" i="8" s="1"/>
  <c r="X198" i="8"/>
  <c r="Z198" i="8" s="1"/>
  <c r="X204" i="8"/>
  <c r="Z204" i="8" s="1"/>
  <c r="Q206" i="8"/>
  <c r="X212" i="8"/>
  <c r="Z212" i="8" s="1"/>
  <c r="X222" i="8"/>
  <c r="Z222" i="8" s="1"/>
  <c r="W222" i="8"/>
  <c r="X220" i="8"/>
  <c r="Z220" i="8" s="1"/>
  <c r="W220" i="8"/>
  <c r="L195" i="8"/>
  <c r="L213" i="8" s="1"/>
  <c r="X206" i="8"/>
  <c r="Z206" i="8" s="1"/>
  <c r="L187" i="8"/>
  <c r="X190" i="8"/>
  <c r="Z190" i="8" s="1"/>
  <c r="W190" i="8"/>
  <c r="Q172" i="8"/>
  <c r="X164" i="8"/>
  <c r="Z164" i="8" s="1"/>
  <c r="T172" i="8"/>
  <c r="L193" i="8"/>
  <c r="L211" i="8" s="1"/>
  <c r="L199" i="8"/>
  <c r="L221" i="8" s="1"/>
  <c r="X182" i="8"/>
  <c r="Z182" i="8" s="1"/>
  <c r="W188" i="8"/>
  <c r="X188" i="8"/>
  <c r="Z188" i="8" s="1"/>
  <c r="Q188" i="8"/>
  <c r="Q214" i="8"/>
  <c r="T196" i="8"/>
  <c r="Q182" i="8"/>
  <c r="T174" i="8"/>
  <c r="Q166" i="8"/>
  <c r="X170" i="8"/>
  <c r="Z170" i="8" s="1"/>
  <c r="T178" i="8"/>
  <c r="Q196" i="8"/>
  <c r="T204" i="8"/>
  <c r="T206" i="8"/>
  <c r="T212" i="8"/>
  <c r="L185" i="8"/>
  <c r="L203" i="8" s="1"/>
  <c r="X48" i="7"/>
  <c r="Z48" i="7" s="1"/>
  <c r="T42" i="7"/>
  <c r="X44" i="7"/>
  <c r="Z44" i="7" s="1"/>
  <c r="Q52" i="7"/>
  <c r="X52" i="7"/>
  <c r="Z52" i="7" s="1"/>
  <c r="T56" i="7"/>
  <c r="X58" i="7"/>
  <c r="Z58" i="7" s="1"/>
  <c r="Q60" i="7"/>
  <c r="X62" i="7"/>
  <c r="Z62" i="7" s="1"/>
  <c r="T64" i="7"/>
  <c r="Q68" i="7"/>
  <c r="Q82" i="7"/>
  <c r="X82" i="7"/>
  <c r="Z82" i="7" s="1"/>
  <c r="Q84" i="7"/>
  <c r="T88" i="7"/>
  <c r="W104" i="7"/>
  <c r="T50" i="7"/>
  <c r="T62" i="7"/>
  <c r="Q64" i="7"/>
  <c r="X64" i="7"/>
  <c r="Z64" i="7" s="1"/>
  <c r="Q74" i="7"/>
  <c r="Q80" i="7"/>
  <c r="T86" i="7"/>
  <c r="Q92" i="7"/>
  <c r="T94" i="7"/>
  <c r="T96" i="7"/>
  <c r="Q98" i="7"/>
  <c r="X98" i="7"/>
  <c r="Z98" i="7" s="1"/>
  <c r="X42" i="7"/>
  <c r="Z42" i="7" s="1"/>
  <c r="X70" i="7"/>
  <c r="Z70" i="7" s="1"/>
  <c r="X88" i="7"/>
  <c r="Z88" i="7" s="1"/>
  <c r="X90" i="7"/>
  <c r="Z90" i="7" s="1"/>
  <c r="L65" i="7"/>
  <c r="X46" i="7"/>
  <c r="Z46" i="7" s="1"/>
  <c r="Q50" i="7"/>
  <c r="X50" i="7"/>
  <c r="Z50" i="7" s="1"/>
  <c r="X66" i="7"/>
  <c r="Z66" i="7" s="1"/>
  <c r="T74" i="7"/>
  <c r="Q76" i="7"/>
  <c r="X76" i="7"/>
  <c r="Z76" i="7" s="1"/>
  <c r="Q78" i="7"/>
  <c r="T82" i="7"/>
  <c r="X86" i="7"/>
  <c r="Z86" i="7" s="1"/>
  <c r="T92" i="7"/>
  <c r="Q94" i="7"/>
  <c r="X94" i="7"/>
  <c r="Z94" i="7" s="1"/>
  <c r="T98" i="7"/>
  <c r="X315" i="7"/>
  <c r="Z315" i="7" s="1"/>
  <c r="T277" i="7"/>
  <c r="Q281" i="7"/>
  <c r="X281" i="7"/>
  <c r="Z281" i="7" s="1"/>
  <c r="X287" i="7"/>
  <c r="Z287" i="7" s="1"/>
  <c r="T289" i="7"/>
  <c r="X293" i="7"/>
  <c r="Z293" i="7" s="1"/>
  <c r="Q297" i="7"/>
  <c r="T301" i="7"/>
  <c r="T305" i="7"/>
  <c r="Q307" i="7"/>
  <c r="T311" i="7"/>
  <c r="X317" i="7"/>
  <c r="Z317" i="7" s="1"/>
  <c r="Q321" i="7"/>
  <c r="T325" i="7"/>
  <c r="X329" i="7"/>
  <c r="Z329" i="7" s="1"/>
  <c r="T331" i="7"/>
  <c r="X335" i="7"/>
  <c r="Z335" i="7" s="1"/>
  <c r="T279" i="7"/>
  <c r="T295" i="7"/>
  <c r="T299" i="7"/>
  <c r="W303" i="7"/>
  <c r="Q313" i="7"/>
  <c r="Q319" i="7"/>
  <c r="T323" i="7"/>
  <c r="T329" i="7"/>
  <c r="Q331" i="7"/>
  <c r="X331" i="7"/>
  <c r="Z331" i="7" s="1"/>
  <c r="Q333" i="7"/>
  <c r="T335" i="7"/>
  <c r="X323" i="7"/>
  <c r="Z323" i="7" s="1"/>
  <c r="L294" i="7"/>
  <c r="Q277" i="7"/>
  <c r="X277" i="7"/>
  <c r="Z277" i="7" s="1"/>
  <c r="T281" i="7"/>
  <c r="X285" i="7"/>
  <c r="Z285" i="7" s="1"/>
  <c r="T287" i="7"/>
  <c r="X289" i="7"/>
  <c r="Z289" i="7" s="1"/>
  <c r="T293" i="7"/>
  <c r="Q301" i="7"/>
  <c r="X305" i="7"/>
  <c r="Z305" i="7" s="1"/>
  <c r="T307" i="7"/>
  <c r="Q309" i="7"/>
  <c r="X309" i="7"/>
  <c r="Z309" i="7" s="1"/>
  <c r="X311" i="7"/>
  <c r="Z311" i="7" s="1"/>
  <c r="Q325" i="7"/>
  <c r="Q337" i="7"/>
  <c r="W337" i="7"/>
  <c r="L296" i="7"/>
  <c r="L298" i="7"/>
  <c r="L300" i="7"/>
  <c r="L318" i="7" s="1"/>
  <c r="L336" i="7" s="1"/>
  <c r="W335" i="7"/>
  <c r="W305" i="7"/>
  <c r="L292" i="7"/>
  <c r="L314" i="7" s="1"/>
  <c r="L312" i="7"/>
  <c r="X273" i="7"/>
  <c r="Z273" i="7" s="1"/>
  <c r="L290" i="7"/>
  <c r="L302" i="7" s="1"/>
  <c r="L320" i="7" s="1"/>
  <c r="X96" i="7"/>
  <c r="Z96" i="7" s="1"/>
  <c r="L59" i="7"/>
  <c r="L71" i="7" s="1"/>
  <c r="L89" i="7" s="1"/>
  <c r="L67" i="7"/>
  <c r="L69" i="7"/>
  <c r="W74" i="7"/>
  <c r="L87" i="7"/>
  <c r="W72" i="7"/>
  <c r="W106" i="7"/>
  <c r="L61" i="7"/>
  <c r="L83" i="7" s="1"/>
  <c r="L63" i="7"/>
  <c r="L81" i="7" s="1"/>
  <c r="T158" i="7"/>
  <c r="T166" i="7"/>
  <c r="Q172" i="7"/>
  <c r="Q178" i="7"/>
  <c r="X178" i="7"/>
  <c r="Z178" i="7" s="1"/>
  <c r="Q180" i="7"/>
  <c r="T186" i="7"/>
  <c r="Q188" i="7"/>
  <c r="X188" i="7"/>
  <c r="Z188" i="7" s="1"/>
  <c r="T198" i="7"/>
  <c r="Q200" i="7"/>
  <c r="T204" i="7"/>
  <c r="T212" i="7"/>
  <c r="T218" i="7"/>
  <c r="Q220" i="7"/>
  <c r="X220" i="7"/>
  <c r="Z220" i="7" s="1"/>
  <c r="Q222" i="7"/>
  <c r="W222" i="7"/>
  <c r="L183" i="7"/>
  <c r="X174" i="7"/>
  <c r="Z174" i="7" s="1"/>
  <c r="Q158" i="7"/>
  <c r="T162" i="7"/>
  <c r="L185" i="7"/>
  <c r="Q168" i="7"/>
  <c r="X168" i="7"/>
  <c r="Z168" i="7" s="1"/>
  <c r="T170" i="7"/>
  <c r="T172" i="7"/>
  <c r="X176" i="7"/>
  <c r="Z176" i="7" s="1"/>
  <c r="Q184" i="7"/>
  <c r="X184" i="7"/>
  <c r="Z184" i="7" s="1"/>
  <c r="X186" i="7"/>
  <c r="Z186" i="7" s="1"/>
  <c r="T188" i="7"/>
  <c r="W188" i="7"/>
  <c r="X196" i="7"/>
  <c r="Z196" i="7" s="1"/>
  <c r="X198" i="7"/>
  <c r="Z198" i="7" s="1"/>
  <c r="X200" i="7"/>
  <c r="Z200" i="7" s="1"/>
  <c r="T202" i="7"/>
  <c r="Q204" i="7"/>
  <c r="X204" i="7"/>
  <c r="Z204" i="7" s="1"/>
  <c r="X218" i="7"/>
  <c r="Z218" i="7" s="1"/>
  <c r="T220" i="7"/>
  <c r="W220" i="7"/>
  <c r="X222" i="7"/>
  <c r="Z222" i="7" s="1"/>
  <c r="X170" i="7"/>
  <c r="Z170" i="7" s="1"/>
  <c r="X162" i="7"/>
  <c r="Z162" i="7" s="1"/>
  <c r="X202" i="7"/>
  <c r="Z202" i="7" s="1"/>
  <c r="X164" i="7"/>
  <c r="Z164" i="7" s="1"/>
  <c r="X192" i="7"/>
  <c r="Z192" i="7" s="1"/>
  <c r="X214" i="7"/>
  <c r="Z214" i="7" s="1"/>
  <c r="L195" i="7"/>
  <c r="L179" i="7"/>
  <c r="L197" i="7" s="1"/>
  <c r="L181" i="7"/>
  <c r="L199" i="7" s="1"/>
  <c r="L217" i="7" s="1"/>
  <c r="X158" i="7"/>
  <c r="Z158" i="7" s="1"/>
  <c r="E127" i="7"/>
  <c r="M83" i="7"/>
  <c r="M103" i="7" s="1"/>
  <c r="M314" i="7"/>
  <c r="M334" i="7" s="1"/>
  <c r="L175" i="7"/>
  <c r="L187" i="7" s="1"/>
  <c r="L205" i="7" s="1"/>
  <c r="F344" i="6"/>
  <c r="Y337" i="6"/>
  <c r="V337" i="6"/>
  <c r="U337" i="6"/>
  <c r="W337" i="6" s="1"/>
  <c r="S337" i="6"/>
  <c r="R337" i="6"/>
  <c r="P337" i="6"/>
  <c r="O337" i="6"/>
  <c r="N337" i="6"/>
  <c r="M337" i="6"/>
  <c r="L337" i="6"/>
  <c r="Y335" i="6"/>
  <c r="V335" i="6"/>
  <c r="U335" i="6"/>
  <c r="S335" i="6"/>
  <c r="R335" i="6"/>
  <c r="P335" i="6"/>
  <c r="O335" i="6"/>
  <c r="Q335" i="6" s="1"/>
  <c r="N335" i="6"/>
  <c r="M335" i="6"/>
  <c r="L335" i="6"/>
  <c r="Y333" i="6"/>
  <c r="W333" i="6"/>
  <c r="V333" i="6"/>
  <c r="U333" i="6"/>
  <c r="S333" i="6"/>
  <c r="R333" i="6"/>
  <c r="P333" i="6"/>
  <c r="O333" i="6"/>
  <c r="N333" i="6"/>
  <c r="M333" i="6"/>
  <c r="L333" i="6"/>
  <c r="Y331" i="6"/>
  <c r="V331" i="6"/>
  <c r="W331" i="6" s="1"/>
  <c r="X331" i="6" s="1"/>
  <c r="Z331" i="6" s="1"/>
  <c r="U331" i="6"/>
  <c r="S331" i="6"/>
  <c r="R331" i="6"/>
  <c r="P331" i="6"/>
  <c r="Q331" i="6" s="1"/>
  <c r="O331" i="6"/>
  <c r="N331" i="6"/>
  <c r="M331" i="6"/>
  <c r="L331" i="6"/>
  <c r="Y329" i="6"/>
  <c r="V329" i="6"/>
  <c r="W329" i="6" s="1"/>
  <c r="X329" i="6" s="1"/>
  <c r="Z329" i="6" s="1"/>
  <c r="U329" i="6"/>
  <c r="T329" i="6"/>
  <c r="S329" i="6"/>
  <c r="R329" i="6"/>
  <c r="P329" i="6"/>
  <c r="O329" i="6"/>
  <c r="Q329" i="6" s="1"/>
  <c r="N329" i="6"/>
  <c r="M329" i="6"/>
  <c r="L329" i="6"/>
  <c r="Y327" i="6"/>
  <c r="V327" i="6"/>
  <c r="W327" i="6" s="1"/>
  <c r="U327" i="6"/>
  <c r="S327" i="6"/>
  <c r="R327" i="6"/>
  <c r="T327" i="6" s="1"/>
  <c r="P327" i="6"/>
  <c r="O327" i="6"/>
  <c r="N327" i="6"/>
  <c r="M327" i="6"/>
  <c r="L327" i="6"/>
  <c r="Y325" i="6"/>
  <c r="V325" i="6"/>
  <c r="W325" i="6" s="1"/>
  <c r="U325" i="6"/>
  <c r="S325" i="6"/>
  <c r="T325" i="6" s="1"/>
  <c r="R325" i="6"/>
  <c r="Q325" i="6"/>
  <c r="P325" i="6"/>
  <c r="O325" i="6"/>
  <c r="N325" i="6"/>
  <c r="M325" i="6"/>
  <c r="L325" i="6"/>
  <c r="Y323" i="6"/>
  <c r="V323" i="6"/>
  <c r="W323" i="6" s="1"/>
  <c r="U323" i="6"/>
  <c r="T323" i="6"/>
  <c r="S323" i="6"/>
  <c r="R323" i="6"/>
  <c r="P323" i="6"/>
  <c r="O323" i="6"/>
  <c r="N323" i="6"/>
  <c r="M323" i="6"/>
  <c r="L323" i="6"/>
  <c r="Y321" i="6"/>
  <c r="V321" i="6"/>
  <c r="W321" i="6" s="1"/>
  <c r="X321" i="6" s="1"/>
  <c r="Z321" i="6" s="1"/>
  <c r="U321" i="6"/>
  <c r="S321" i="6"/>
  <c r="R321" i="6"/>
  <c r="P321" i="6"/>
  <c r="Q321" i="6" s="1"/>
  <c r="O321" i="6"/>
  <c r="N321" i="6"/>
  <c r="M321" i="6"/>
  <c r="L321" i="6"/>
  <c r="Y319" i="6"/>
  <c r="V319" i="6"/>
  <c r="W319" i="6" s="1"/>
  <c r="X319" i="6" s="1"/>
  <c r="Z319" i="6" s="1"/>
  <c r="U319" i="6"/>
  <c r="S319" i="6"/>
  <c r="R319" i="6"/>
  <c r="T319" i="6" s="1"/>
  <c r="P319" i="6"/>
  <c r="O319" i="6"/>
  <c r="Q319" i="6" s="1"/>
  <c r="N319" i="6"/>
  <c r="M319" i="6"/>
  <c r="L319" i="6"/>
  <c r="Y317" i="6"/>
  <c r="V317" i="6"/>
  <c r="W317" i="6" s="1"/>
  <c r="U317" i="6"/>
  <c r="S317" i="6"/>
  <c r="R317" i="6"/>
  <c r="P317" i="6"/>
  <c r="O317" i="6"/>
  <c r="N317" i="6"/>
  <c r="M317" i="6"/>
  <c r="L317" i="6"/>
  <c r="Y315" i="6"/>
  <c r="V315" i="6"/>
  <c r="W315" i="6" s="1"/>
  <c r="X315" i="6" s="1"/>
  <c r="Z315" i="6" s="1"/>
  <c r="U315" i="6"/>
  <c r="S315" i="6"/>
  <c r="R315" i="6"/>
  <c r="P315" i="6"/>
  <c r="O315" i="6"/>
  <c r="N315" i="6"/>
  <c r="M315" i="6"/>
  <c r="L315" i="6"/>
  <c r="Y313" i="6"/>
  <c r="V313" i="6"/>
  <c r="W313" i="6" s="1"/>
  <c r="X313" i="6" s="1"/>
  <c r="Z313" i="6" s="1"/>
  <c r="U313" i="6"/>
  <c r="S313" i="6"/>
  <c r="R313" i="6"/>
  <c r="T313" i="6" s="1"/>
  <c r="P313" i="6"/>
  <c r="O313" i="6"/>
  <c r="N313" i="6"/>
  <c r="M313" i="6"/>
  <c r="L313" i="6"/>
  <c r="Y311" i="6"/>
  <c r="V311" i="6"/>
  <c r="W311" i="6" s="1"/>
  <c r="U311" i="6"/>
  <c r="S311" i="6"/>
  <c r="R311" i="6"/>
  <c r="T311" i="6" s="1"/>
  <c r="P311" i="6"/>
  <c r="O311" i="6"/>
  <c r="Q311" i="6" s="1"/>
  <c r="N311" i="6"/>
  <c r="M311" i="6"/>
  <c r="L311" i="6"/>
  <c r="Y309" i="6"/>
  <c r="V309" i="6"/>
  <c r="W309" i="6" s="1"/>
  <c r="U309" i="6"/>
  <c r="S309" i="6"/>
  <c r="R309" i="6"/>
  <c r="T309" i="6" s="1"/>
  <c r="P309" i="6"/>
  <c r="Q309" i="6" s="1"/>
  <c r="O309" i="6"/>
  <c r="N309" i="6"/>
  <c r="M309" i="6"/>
  <c r="L309" i="6"/>
  <c r="Y307" i="6"/>
  <c r="W307" i="6"/>
  <c r="V307" i="6"/>
  <c r="U307" i="6"/>
  <c r="S307" i="6"/>
  <c r="R307" i="6"/>
  <c r="P307" i="6"/>
  <c r="O307" i="6"/>
  <c r="Q307" i="6" s="1"/>
  <c r="N307" i="6"/>
  <c r="M307" i="6"/>
  <c r="L307" i="6"/>
  <c r="Y305" i="6"/>
  <c r="V305" i="6"/>
  <c r="U305" i="6"/>
  <c r="X305" i="6" s="1"/>
  <c r="Z305" i="6" s="1"/>
  <c r="S305" i="6"/>
  <c r="R305" i="6"/>
  <c r="T305" i="6" s="1"/>
  <c r="P305" i="6"/>
  <c r="O305" i="6"/>
  <c r="Q305" i="6" s="1"/>
  <c r="N305" i="6"/>
  <c r="M305" i="6"/>
  <c r="L305" i="6"/>
  <c r="M304" i="6"/>
  <c r="M324" i="6" s="1"/>
  <c r="Y303" i="6"/>
  <c r="V303" i="6"/>
  <c r="U303" i="6"/>
  <c r="X303" i="6" s="1"/>
  <c r="Z303" i="6" s="1"/>
  <c r="S303" i="6"/>
  <c r="R303" i="6"/>
  <c r="T303" i="6" s="1"/>
  <c r="P303" i="6"/>
  <c r="O303" i="6"/>
  <c r="N303" i="6"/>
  <c r="M303" i="6"/>
  <c r="L303" i="6"/>
  <c r="Y301" i="6"/>
  <c r="V301" i="6"/>
  <c r="W301" i="6" s="1"/>
  <c r="U301" i="6"/>
  <c r="S301" i="6"/>
  <c r="R301" i="6"/>
  <c r="T301" i="6" s="1"/>
  <c r="P301" i="6"/>
  <c r="O301" i="6"/>
  <c r="Q301" i="6" s="1"/>
  <c r="N301" i="6"/>
  <c r="M301" i="6"/>
  <c r="L301" i="6"/>
  <c r="Y299" i="6"/>
  <c r="V299" i="6"/>
  <c r="W299" i="6" s="1"/>
  <c r="U299" i="6"/>
  <c r="S299" i="6"/>
  <c r="R299" i="6"/>
  <c r="P299" i="6"/>
  <c r="O299" i="6"/>
  <c r="Q299" i="6" s="1"/>
  <c r="N299" i="6"/>
  <c r="M299" i="6"/>
  <c r="L299" i="6"/>
  <c r="Y297" i="6"/>
  <c r="V297" i="6"/>
  <c r="W297" i="6" s="1"/>
  <c r="U297" i="6"/>
  <c r="S297" i="6"/>
  <c r="R297" i="6"/>
  <c r="P297" i="6"/>
  <c r="O297" i="6"/>
  <c r="N297" i="6"/>
  <c r="M297" i="6"/>
  <c r="L297" i="6"/>
  <c r="M296" i="6"/>
  <c r="M316" i="6" s="1"/>
  <c r="M336" i="6" s="1"/>
  <c r="Y295" i="6"/>
  <c r="V295" i="6"/>
  <c r="W295" i="6" s="1"/>
  <c r="U295" i="6"/>
  <c r="S295" i="6"/>
  <c r="R295" i="6"/>
  <c r="T295" i="6" s="1"/>
  <c r="P295" i="6"/>
  <c r="O295" i="6"/>
  <c r="Q295" i="6" s="1"/>
  <c r="N295" i="6"/>
  <c r="M295" i="6"/>
  <c r="L295" i="6"/>
  <c r="Y293" i="6"/>
  <c r="V293" i="6"/>
  <c r="W293" i="6" s="1"/>
  <c r="U293" i="6"/>
  <c r="S293" i="6"/>
  <c r="R293" i="6"/>
  <c r="T293" i="6" s="1"/>
  <c r="P293" i="6"/>
  <c r="Q293" i="6" s="1"/>
  <c r="O293" i="6"/>
  <c r="N293" i="6"/>
  <c r="M293" i="6"/>
  <c r="L293" i="6"/>
  <c r="M292" i="6"/>
  <c r="M312" i="6" s="1"/>
  <c r="M332" i="6" s="1"/>
  <c r="Y291" i="6"/>
  <c r="V291" i="6"/>
  <c r="W291" i="6" s="1"/>
  <c r="U291" i="6"/>
  <c r="S291" i="6"/>
  <c r="R291" i="6"/>
  <c r="T291" i="6" s="1"/>
  <c r="P291" i="6"/>
  <c r="Q291" i="6" s="1"/>
  <c r="O291" i="6"/>
  <c r="N291" i="6"/>
  <c r="M291" i="6"/>
  <c r="L291" i="6"/>
  <c r="M290" i="6"/>
  <c r="M310" i="6" s="1"/>
  <c r="M330" i="6" s="1"/>
  <c r="Y289" i="6"/>
  <c r="V289" i="6"/>
  <c r="W289" i="6" s="1"/>
  <c r="U289" i="6"/>
  <c r="S289" i="6"/>
  <c r="R289" i="6"/>
  <c r="T289" i="6" s="1"/>
  <c r="P289" i="6"/>
  <c r="O289" i="6"/>
  <c r="N289" i="6"/>
  <c r="M289" i="6"/>
  <c r="L289" i="6"/>
  <c r="M288" i="6"/>
  <c r="M308" i="6" s="1"/>
  <c r="M328" i="6" s="1"/>
  <c r="L288" i="6"/>
  <c r="Y287" i="6"/>
  <c r="W287" i="6"/>
  <c r="V287" i="6"/>
  <c r="U287" i="6"/>
  <c r="S287" i="6"/>
  <c r="R287" i="6"/>
  <c r="P287" i="6"/>
  <c r="O287" i="6"/>
  <c r="N287" i="6"/>
  <c r="M287" i="6"/>
  <c r="L287" i="6"/>
  <c r="M286" i="6"/>
  <c r="M306" i="6" s="1"/>
  <c r="M326" i="6" s="1"/>
  <c r="L286" i="6"/>
  <c r="Y285" i="6"/>
  <c r="V285" i="6"/>
  <c r="W285" i="6" s="1"/>
  <c r="U285" i="6"/>
  <c r="S285" i="6"/>
  <c r="T285" i="6" s="1"/>
  <c r="R285" i="6"/>
  <c r="P285" i="6"/>
  <c r="O285" i="6"/>
  <c r="Q285" i="6" s="1"/>
  <c r="N285" i="6"/>
  <c r="M285" i="6"/>
  <c r="L285" i="6"/>
  <c r="M284" i="6"/>
  <c r="L284" i="6"/>
  <c r="Y283" i="6"/>
  <c r="V283" i="6"/>
  <c r="W283" i="6" s="1"/>
  <c r="X283" i="6" s="1"/>
  <c r="Z283" i="6" s="1"/>
  <c r="U283" i="6"/>
  <c r="T283" i="6"/>
  <c r="S283" i="6"/>
  <c r="R283" i="6"/>
  <c r="P283" i="6"/>
  <c r="O283" i="6"/>
  <c r="N283" i="6"/>
  <c r="M283" i="6"/>
  <c r="L283" i="6"/>
  <c r="M282" i="6"/>
  <c r="M302" i="6" s="1"/>
  <c r="M322" i="6" s="1"/>
  <c r="L282" i="6"/>
  <c r="Y281" i="6"/>
  <c r="V281" i="6"/>
  <c r="W281" i="6" s="1"/>
  <c r="U281" i="6"/>
  <c r="S281" i="6"/>
  <c r="R281" i="6"/>
  <c r="T281" i="6" s="1"/>
  <c r="P281" i="6"/>
  <c r="Q281" i="6" s="1"/>
  <c r="O281" i="6"/>
  <c r="N281" i="6"/>
  <c r="M281" i="6"/>
  <c r="L281" i="6"/>
  <c r="M280" i="6"/>
  <c r="M300" i="6" s="1"/>
  <c r="M320" i="6" s="1"/>
  <c r="L280" i="6"/>
  <c r="Y279" i="6"/>
  <c r="V279" i="6"/>
  <c r="W279" i="6" s="1"/>
  <c r="X279" i="6" s="1"/>
  <c r="Z279" i="6" s="1"/>
  <c r="U279" i="6"/>
  <c r="S279" i="6"/>
  <c r="R279" i="6"/>
  <c r="T279" i="6" s="1"/>
  <c r="P279" i="6"/>
  <c r="O279" i="6"/>
  <c r="N279" i="6"/>
  <c r="M279" i="6"/>
  <c r="L279" i="6"/>
  <c r="M278" i="6"/>
  <c r="M298" i="6" s="1"/>
  <c r="M318" i="6" s="1"/>
  <c r="M338" i="6" s="1"/>
  <c r="L278" i="6"/>
  <c r="Y277" i="6"/>
  <c r="V277" i="6"/>
  <c r="W277" i="6" s="1"/>
  <c r="U277" i="6"/>
  <c r="S277" i="6"/>
  <c r="R277" i="6"/>
  <c r="T277" i="6" s="1"/>
  <c r="P277" i="6"/>
  <c r="Q277" i="6" s="1"/>
  <c r="O277" i="6"/>
  <c r="N277" i="6"/>
  <c r="M277" i="6"/>
  <c r="L277" i="6"/>
  <c r="M276" i="6"/>
  <c r="L276" i="6"/>
  <c r="Y275" i="6"/>
  <c r="V275" i="6"/>
  <c r="W275" i="6" s="1"/>
  <c r="U275" i="6"/>
  <c r="S275" i="6"/>
  <c r="R275" i="6"/>
  <c r="P275" i="6"/>
  <c r="O275" i="6"/>
  <c r="Q275" i="6" s="1"/>
  <c r="N275" i="6"/>
  <c r="M275" i="6"/>
  <c r="L275" i="6"/>
  <c r="M274" i="6"/>
  <c r="M294" i="6" s="1"/>
  <c r="L274" i="6"/>
  <c r="Y273" i="6"/>
  <c r="V273" i="6"/>
  <c r="W273" i="6" s="1"/>
  <c r="U273" i="6"/>
  <c r="S273" i="6"/>
  <c r="R273" i="6"/>
  <c r="T273" i="6" s="1"/>
  <c r="P273" i="6"/>
  <c r="O273" i="6"/>
  <c r="N273" i="6"/>
  <c r="M273" i="6"/>
  <c r="L273" i="6"/>
  <c r="F239" i="6"/>
  <c r="C344" i="6" s="1"/>
  <c r="J235" i="6"/>
  <c r="F229" i="6"/>
  <c r="Y222" i="6"/>
  <c r="V222" i="6"/>
  <c r="U222" i="6"/>
  <c r="W222" i="6" s="1"/>
  <c r="S222" i="6"/>
  <c r="R222" i="6"/>
  <c r="P222" i="6"/>
  <c r="O222" i="6"/>
  <c r="N222" i="6"/>
  <c r="M222" i="6"/>
  <c r="L222" i="6"/>
  <c r="Y220" i="6"/>
  <c r="V220" i="6"/>
  <c r="U220" i="6"/>
  <c r="S220" i="6"/>
  <c r="R220" i="6"/>
  <c r="P220" i="6"/>
  <c r="O220" i="6"/>
  <c r="Q220" i="6" s="1"/>
  <c r="N220" i="6"/>
  <c r="M220" i="6"/>
  <c r="L220" i="6"/>
  <c r="Y218" i="6"/>
  <c r="V218" i="6"/>
  <c r="W218" i="6" s="1"/>
  <c r="U218" i="6"/>
  <c r="S218" i="6"/>
  <c r="R218" i="6"/>
  <c r="T218" i="6" s="1"/>
  <c r="P218" i="6"/>
  <c r="O218" i="6"/>
  <c r="N218" i="6"/>
  <c r="M218" i="6"/>
  <c r="L218" i="6"/>
  <c r="Y216" i="6"/>
  <c r="V216" i="6"/>
  <c r="W216" i="6" s="1"/>
  <c r="U216" i="6"/>
  <c r="S216" i="6"/>
  <c r="R216" i="6"/>
  <c r="Q216" i="6"/>
  <c r="P216" i="6"/>
  <c r="O216" i="6"/>
  <c r="N216" i="6"/>
  <c r="M216" i="6"/>
  <c r="L216" i="6"/>
  <c r="Y214" i="6"/>
  <c r="V214" i="6"/>
  <c r="W214" i="6" s="1"/>
  <c r="U214" i="6"/>
  <c r="S214" i="6"/>
  <c r="R214" i="6"/>
  <c r="T214" i="6" s="1"/>
  <c r="P214" i="6"/>
  <c r="Q214" i="6" s="1"/>
  <c r="O214" i="6"/>
  <c r="N214" i="6"/>
  <c r="M214" i="6"/>
  <c r="L214" i="6"/>
  <c r="Y212" i="6"/>
  <c r="V212" i="6"/>
  <c r="W212" i="6" s="1"/>
  <c r="X212" i="6" s="1"/>
  <c r="Z212" i="6" s="1"/>
  <c r="U212" i="6"/>
  <c r="T212" i="6"/>
  <c r="S212" i="6"/>
  <c r="R212" i="6"/>
  <c r="P212" i="6"/>
  <c r="O212" i="6"/>
  <c r="Q212" i="6" s="1"/>
  <c r="N212" i="6"/>
  <c r="M212" i="6"/>
  <c r="L212" i="6"/>
  <c r="Y210" i="6"/>
  <c r="V210" i="6"/>
  <c r="W210" i="6" s="1"/>
  <c r="U210" i="6"/>
  <c r="S210" i="6"/>
  <c r="R210" i="6"/>
  <c r="T210" i="6" s="1"/>
  <c r="P210" i="6"/>
  <c r="Q210" i="6" s="1"/>
  <c r="O210" i="6"/>
  <c r="N210" i="6"/>
  <c r="M210" i="6"/>
  <c r="L210" i="6"/>
  <c r="Y208" i="6"/>
  <c r="V208" i="6"/>
  <c r="W208" i="6" s="1"/>
  <c r="X208" i="6" s="1"/>
  <c r="Z208" i="6" s="1"/>
  <c r="U208" i="6"/>
  <c r="T208" i="6"/>
  <c r="S208" i="6"/>
  <c r="R208" i="6"/>
  <c r="P208" i="6"/>
  <c r="O208" i="6"/>
  <c r="Q208" i="6" s="1"/>
  <c r="N208" i="6"/>
  <c r="M208" i="6"/>
  <c r="L208" i="6"/>
  <c r="Y206" i="6"/>
  <c r="V206" i="6"/>
  <c r="W206" i="6" s="1"/>
  <c r="U206" i="6"/>
  <c r="S206" i="6"/>
  <c r="R206" i="6"/>
  <c r="P206" i="6"/>
  <c r="O206" i="6"/>
  <c r="N206" i="6"/>
  <c r="M206" i="6"/>
  <c r="L206" i="6"/>
  <c r="Y204" i="6"/>
  <c r="V204" i="6"/>
  <c r="W204" i="6" s="1"/>
  <c r="U204" i="6"/>
  <c r="S204" i="6"/>
  <c r="R204" i="6"/>
  <c r="Q204" i="6"/>
  <c r="P204" i="6"/>
  <c r="O204" i="6"/>
  <c r="N204" i="6"/>
  <c r="M204" i="6"/>
  <c r="L204" i="6"/>
  <c r="Y202" i="6"/>
  <c r="W202" i="6"/>
  <c r="V202" i="6"/>
  <c r="U202" i="6"/>
  <c r="X202" i="6" s="1"/>
  <c r="Z202" i="6" s="1"/>
  <c r="S202" i="6"/>
  <c r="R202" i="6"/>
  <c r="T202" i="6" s="1"/>
  <c r="P202" i="6"/>
  <c r="O202" i="6"/>
  <c r="N202" i="6"/>
  <c r="M202" i="6"/>
  <c r="L202" i="6"/>
  <c r="Y200" i="6"/>
  <c r="V200" i="6"/>
  <c r="W200" i="6" s="1"/>
  <c r="U200" i="6"/>
  <c r="S200" i="6"/>
  <c r="R200" i="6"/>
  <c r="Q200" i="6"/>
  <c r="P200" i="6"/>
  <c r="O200" i="6"/>
  <c r="N200" i="6"/>
  <c r="M200" i="6"/>
  <c r="L200" i="6"/>
  <c r="Y198" i="6"/>
  <c r="W198" i="6"/>
  <c r="V198" i="6"/>
  <c r="U198" i="6"/>
  <c r="X198" i="6" s="1"/>
  <c r="Z198" i="6" s="1"/>
  <c r="S198" i="6"/>
  <c r="R198" i="6"/>
  <c r="T198" i="6" s="1"/>
  <c r="P198" i="6"/>
  <c r="O198" i="6"/>
  <c r="N198" i="6"/>
  <c r="M198" i="6"/>
  <c r="L198" i="6"/>
  <c r="Y196" i="6"/>
  <c r="W196" i="6"/>
  <c r="V196" i="6"/>
  <c r="U196" i="6"/>
  <c r="S196" i="6"/>
  <c r="R196" i="6"/>
  <c r="T196" i="6" s="1"/>
  <c r="P196" i="6"/>
  <c r="O196" i="6"/>
  <c r="Q196" i="6" s="1"/>
  <c r="N196" i="6"/>
  <c r="M196" i="6"/>
  <c r="L196" i="6"/>
  <c r="Y194" i="6"/>
  <c r="V194" i="6"/>
  <c r="W194" i="6" s="1"/>
  <c r="U194" i="6"/>
  <c r="S194" i="6"/>
  <c r="R194" i="6"/>
  <c r="T194" i="6" s="1"/>
  <c r="P194" i="6"/>
  <c r="Q194" i="6" s="1"/>
  <c r="O194" i="6"/>
  <c r="N194" i="6"/>
  <c r="M194" i="6"/>
  <c r="L194" i="6"/>
  <c r="Y192" i="6"/>
  <c r="W192" i="6"/>
  <c r="V192" i="6"/>
  <c r="U192" i="6"/>
  <c r="S192" i="6"/>
  <c r="R192" i="6"/>
  <c r="T192" i="6" s="1"/>
  <c r="P192" i="6"/>
  <c r="O192" i="6"/>
  <c r="Q192" i="6" s="1"/>
  <c r="N192" i="6"/>
  <c r="M192" i="6"/>
  <c r="L192" i="6"/>
  <c r="Y190" i="6"/>
  <c r="V190" i="6"/>
  <c r="U190" i="6"/>
  <c r="X190" i="6" s="1"/>
  <c r="Z190" i="6" s="1"/>
  <c r="S190" i="6"/>
  <c r="T190" i="6" s="1"/>
  <c r="R190" i="6"/>
  <c r="Q190" i="6"/>
  <c r="P190" i="6"/>
  <c r="O190" i="6"/>
  <c r="N190" i="6"/>
  <c r="M190" i="6"/>
  <c r="L190" i="6"/>
  <c r="Y188" i="6"/>
  <c r="W188" i="6"/>
  <c r="V188" i="6"/>
  <c r="U188" i="6"/>
  <c r="X188" i="6" s="1"/>
  <c r="Z188" i="6" s="1"/>
  <c r="S188" i="6"/>
  <c r="R188" i="6"/>
  <c r="T188" i="6" s="1"/>
  <c r="P188" i="6"/>
  <c r="O188" i="6"/>
  <c r="N188" i="6"/>
  <c r="M188" i="6"/>
  <c r="L188" i="6"/>
  <c r="Y186" i="6"/>
  <c r="V186" i="6"/>
  <c r="W186" i="6" s="1"/>
  <c r="U186" i="6"/>
  <c r="S186" i="6"/>
  <c r="R186" i="6"/>
  <c r="Q186" i="6"/>
  <c r="P186" i="6"/>
  <c r="O186" i="6"/>
  <c r="N186" i="6"/>
  <c r="M186" i="6"/>
  <c r="L186" i="6"/>
  <c r="M185" i="6"/>
  <c r="M205" i="6" s="1"/>
  <c r="Y184" i="6"/>
  <c r="W184" i="6"/>
  <c r="V184" i="6"/>
  <c r="U184" i="6"/>
  <c r="S184" i="6"/>
  <c r="R184" i="6"/>
  <c r="T184" i="6" s="1"/>
  <c r="P184" i="6"/>
  <c r="O184" i="6"/>
  <c r="Q184" i="6" s="1"/>
  <c r="N184" i="6"/>
  <c r="M184" i="6"/>
  <c r="L184" i="6"/>
  <c r="Y182" i="6"/>
  <c r="V182" i="6"/>
  <c r="W182" i="6" s="1"/>
  <c r="U182" i="6"/>
  <c r="S182" i="6"/>
  <c r="R182" i="6"/>
  <c r="P182" i="6"/>
  <c r="O182" i="6"/>
  <c r="N182" i="6"/>
  <c r="M182" i="6"/>
  <c r="L182" i="6"/>
  <c r="Y180" i="6"/>
  <c r="V180" i="6"/>
  <c r="W180" i="6" s="1"/>
  <c r="U180" i="6"/>
  <c r="S180" i="6"/>
  <c r="R180" i="6"/>
  <c r="Q180" i="6"/>
  <c r="P180" i="6"/>
  <c r="O180" i="6"/>
  <c r="N180" i="6"/>
  <c r="M180" i="6"/>
  <c r="L180" i="6"/>
  <c r="Y178" i="6"/>
  <c r="W178" i="6"/>
  <c r="V178" i="6"/>
  <c r="U178" i="6"/>
  <c r="X178" i="6" s="1"/>
  <c r="Z178" i="6" s="1"/>
  <c r="S178" i="6"/>
  <c r="R178" i="6"/>
  <c r="T178" i="6" s="1"/>
  <c r="P178" i="6"/>
  <c r="O178" i="6"/>
  <c r="N178" i="6"/>
  <c r="M178" i="6"/>
  <c r="L178" i="6"/>
  <c r="M177" i="6"/>
  <c r="M197" i="6" s="1"/>
  <c r="M217" i="6" s="1"/>
  <c r="Y176" i="6"/>
  <c r="V176" i="6"/>
  <c r="W176" i="6" s="1"/>
  <c r="U176" i="6"/>
  <c r="S176" i="6"/>
  <c r="R176" i="6"/>
  <c r="P176" i="6"/>
  <c r="O176" i="6"/>
  <c r="N176" i="6"/>
  <c r="M176" i="6"/>
  <c r="L176" i="6"/>
  <c r="M175" i="6"/>
  <c r="M195" i="6" s="1"/>
  <c r="M215" i="6" s="1"/>
  <c r="Y174" i="6"/>
  <c r="V174" i="6"/>
  <c r="W174" i="6" s="1"/>
  <c r="U174" i="6"/>
  <c r="X174" i="6" s="1"/>
  <c r="Z174" i="6" s="1"/>
  <c r="S174" i="6"/>
  <c r="R174" i="6"/>
  <c r="T174" i="6" s="1"/>
  <c r="P174" i="6"/>
  <c r="Q174" i="6" s="1"/>
  <c r="O174" i="6"/>
  <c r="N174" i="6"/>
  <c r="M174" i="6"/>
  <c r="L174" i="6"/>
  <c r="M173" i="6"/>
  <c r="M193" i="6" s="1"/>
  <c r="M213" i="6" s="1"/>
  <c r="L173" i="6"/>
  <c r="Y172" i="6"/>
  <c r="W172" i="6"/>
  <c r="V172" i="6"/>
  <c r="U172" i="6"/>
  <c r="X172" i="6" s="1"/>
  <c r="Z172" i="6" s="1"/>
  <c r="S172" i="6"/>
  <c r="R172" i="6"/>
  <c r="T172" i="6" s="1"/>
  <c r="P172" i="6"/>
  <c r="O172" i="6"/>
  <c r="Q172" i="6" s="1"/>
  <c r="N172" i="6"/>
  <c r="M172" i="6"/>
  <c r="L172" i="6"/>
  <c r="M171" i="6"/>
  <c r="M191" i="6" s="1"/>
  <c r="M211" i="6" s="1"/>
  <c r="L171" i="6"/>
  <c r="Y170" i="6"/>
  <c r="V170" i="6"/>
  <c r="W170" i="6" s="1"/>
  <c r="X170" i="6" s="1"/>
  <c r="Z170" i="6" s="1"/>
  <c r="U170" i="6"/>
  <c r="S170" i="6"/>
  <c r="R170" i="6"/>
  <c r="P170" i="6"/>
  <c r="O170" i="6"/>
  <c r="N170" i="6"/>
  <c r="M170" i="6"/>
  <c r="L170" i="6"/>
  <c r="M169" i="6"/>
  <c r="M189" i="6" s="1"/>
  <c r="M209" i="6" s="1"/>
  <c r="L169" i="6"/>
  <c r="Y168" i="6"/>
  <c r="W168" i="6"/>
  <c r="X168" i="6" s="1"/>
  <c r="Z168" i="6" s="1"/>
  <c r="V168" i="6"/>
  <c r="U168" i="6"/>
  <c r="S168" i="6"/>
  <c r="R168" i="6"/>
  <c r="T168" i="6" s="1"/>
  <c r="P168" i="6"/>
  <c r="O168" i="6"/>
  <c r="Q168" i="6" s="1"/>
  <c r="N168" i="6"/>
  <c r="M168" i="6"/>
  <c r="L168" i="6"/>
  <c r="M167" i="6"/>
  <c r="M187" i="6" s="1"/>
  <c r="M207" i="6" s="1"/>
  <c r="L167" i="6"/>
  <c r="Y166" i="6"/>
  <c r="V166" i="6"/>
  <c r="W166" i="6" s="1"/>
  <c r="X166" i="6" s="1"/>
  <c r="Z166" i="6" s="1"/>
  <c r="U166" i="6"/>
  <c r="S166" i="6"/>
  <c r="T166" i="6" s="1"/>
  <c r="R166" i="6"/>
  <c r="P166" i="6"/>
  <c r="O166" i="6"/>
  <c r="N166" i="6"/>
  <c r="M166" i="6"/>
  <c r="L166" i="6"/>
  <c r="M165" i="6"/>
  <c r="L165" i="6"/>
  <c r="Y164" i="6"/>
  <c r="V164" i="6"/>
  <c r="W164" i="6" s="1"/>
  <c r="X164" i="6" s="1"/>
  <c r="Z164" i="6" s="1"/>
  <c r="U164" i="6"/>
  <c r="T164" i="6"/>
  <c r="S164" i="6"/>
  <c r="R164" i="6"/>
  <c r="P164" i="6"/>
  <c r="O164" i="6"/>
  <c r="N164" i="6"/>
  <c r="M164" i="6"/>
  <c r="L164" i="6"/>
  <c r="M163" i="6"/>
  <c r="M183" i="6" s="1"/>
  <c r="M203" i="6" s="1"/>
  <c r="M223" i="6" s="1"/>
  <c r="L163" i="6"/>
  <c r="Y162" i="6"/>
  <c r="V162" i="6"/>
  <c r="W162" i="6" s="1"/>
  <c r="U162" i="6"/>
  <c r="S162" i="6"/>
  <c r="R162" i="6"/>
  <c r="T162" i="6" s="1"/>
  <c r="P162" i="6"/>
  <c r="Q162" i="6" s="1"/>
  <c r="O162" i="6"/>
  <c r="N162" i="6"/>
  <c r="M162" i="6"/>
  <c r="L162" i="6"/>
  <c r="L181" i="6" s="1"/>
  <c r="M161" i="6"/>
  <c r="M181" i="6" s="1"/>
  <c r="M201" i="6" s="1"/>
  <c r="M221" i="6" s="1"/>
  <c r="L161" i="6"/>
  <c r="Y160" i="6"/>
  <c r="V160" i="6"/>
  <c r="W160" i="6" s="1"/>
  <c r="X160" i="6" s="1"/>
  <c r="Z160" i="6" s="1"/>
  <c r="U160" i="6"/>
  <c r="S160" i="6"/>
  <c r="R160" i="6"/>
  <c r="T160" i="6" s="1"/>
  <c r="P160" i="6"/>
  <c r="O160" i="6"/>
  <c r="N160" i="6"/>
  <c r="M160" i="6"/>
  <c r="L160" i="6"/>
  <c r="M159" i="6"/>
  <c r="M179" i="6" s="1"/>
  <c r="M199" i="6" s="1"/>
  <c r="M219" i="6" s="1"/>
  <c r="L159" i="6"/>
  <c r="Y158" i="6"/>
  <c r="V158" i="6"/>
  <c r="W158" i="6" s="1"/>
  <c r="U158" i="6"/>
  <c r="S158" i="6"/>
  <c r="R158" i="6"/>
  <c r="T158" i="6" s="1"/>
  <c r="P158" i="6"/>
  <c r="Q158" i="6" s="1"/>
  <c r="O158" i="6"/>
  <c r="N158" i="6"/>
  <c r="M158" i="6"/>
  <c r="L158" i="6"/>
  <c r="F124" i="6"/>
  <c r="C229" i="6" s="1"/>
  <c r="J120" i="6"/>
  <c r="F113" i="6"/>
  <c r="C113" i="6"/>
  <c r="Y106" i="6"/>
  <c r="V106" i="6"/>
  <c r="W106" i="6" s="1"/>
  <c r="U106" i="6"/>
  <c r="S106" i="6"/>
  <c r="R106" i="6"/>
  <c r="P106" i="6"/>
  <c r="O106" i="6"/>
  <c r="N106" i="6"/>
  <c r="M106" i="6"/>
  <c r="L106" i="6"/>
  <c r="Y104" i="6"/>
  <c r="X104" i="6"/>
  <c r="Z104" i="6" s="1"/>
  <c r="V104" i="6"/>
  <c r="U104" i="6"/>
  <c r="W104" i="6" s="1"/>
  <c r="S104" i="6"/>
  <c r="R104" i="6"/>
  <c r="T104" i="6" s="1"/>
  <c r="P104" i="6"/>
  <c r="Q104" i="6" s="1"/>
  <c r="O104" i="6"/>
  <c r="N104" i="6"/>
  <c r="M104" i="6"/>
  <c r="L104" i="6"/>
  <c r="Y102" i="6"/>
  <c r="W102" i="6"/>
  <c r="X102" i="6" s="1"/>
  <c r="Z102" i="6" s="1"/>
  <c r="V102" i="6"/>
  <c r="U102" i="6"/>
  <c r="S102" i="6"/>
  <c r="R102" i="6"/>
  <c r="P102" i="6"/>
  <c r="O102" i="6"/>
  <c r="Q102" i="6" s="1"/>
  <c r="N102" i="6"/>
  <c r="M102" i="6"/>
  <c r="L102" i="6"/>
  <c r="Y100" i="6"/>
  <c r="V100" i="6"/>
  <c r="W100" i="6" s="1"/>
  <c r="U100" i="6"/>
  <c r="S100" i="6"/>
  <c r="R100" i="6"/>
  <c r="T100" i="6" s="1"/>
  <c r="P100" i="6"/>
  <c r="O100" i="6"/>
  <c r="Q100" i="6" s="1"/>
  <c r="N100" i="6"/>
  <c r="M100" i="6"/>
  <c r="L100" i="6"/>
  <c r="Y98" i="6"/>
  <c r="V98" i="6"/>
  <c r="W98" i="6" s="1"/>
  <c r="U98" i="6"/>
  <c r="S98" i="6"/>
  <c r="R98" i="6"/>
  <c r="T98" i="6" s="1"/>
  <c r="P98" i="6"/>
  <c r="Q98" i="6" s="1"/>
  <c r="O98" i="6"/>
  <c r="N98" i="6"/>
  <c r="M98" i="6"/>
  <c r="L98" i="6"/>
  <c r="Y96" i="6"/>
  <c r="V96" i="6"/>
  <c r="W96" i="6" s="1"/>
  <c r="U96" i="6"/>
  <c r="S96" i="6"/>
  <c r="R96" i="6"/>
  <c r="P96" i="6"/>
  <c r="O96" i="6"/>
  <c r="N96" i="6"/>
  <c r="M96" i="6"/>
  <c r="L96" i="6"/>
  <c r="Y94" i="6"/>
  <c r="V94" i="6"/>
  <c r="W94" i="6" s="1"/>
  <c r="X94" i="6" s="1"/>
  <c r="Z94" i="6" s="1"/>
  <c r="U94" i="6"/>
  <c r="T94" i="6"/>
  <c r="S94" i="6"/>
  <c r="R94" i="6"/>
  <c r="P94" i="6"/>
  <c r="O94" i="6"/>
  <c r="N94" i="6"/>
  <c r="M94" i="6"/>
  <c r="L94" i="6"/>
  <c r="Y92" i="6"/>
  <c r="V92" i="6"/>
  <c r="W92" i="6" s="1"/>
  <c r="X92" i="6" s="1"/>
  <c r="Z92" i="6" s="1"/>
  <c r="U92" i="6"/>
  <c r="S92" i="6"/>
  <c r="T92" i="6" s="1"/>
  <c r="R92" i="6"/>
  <c r="P92" i="6"/>
  <c r="O92" i="6"/>
  <c r="N92" i="6"/>
  <c r="M92" i="6"/>
  <c r="L92" i="6"/>
  <c r="Y90" i="6"/>
  <c r="V90" i="6"/>
  <c r="W90" i="6" s="1"/>
  <c r="U90" i="6"/>
  <c r="S90" i="6"/>
  <c r="R90" i="6"/>
  <c r="Q90" i="6"/>
  <c r="P90" i="6"/>
  <c r="O90" i="6"/>
  <c r="N90" i="6"/>
  <c r="M90" i="6"/>
  <c r="L90" i="6"/>
  <c r="Y88" i="6"/>
  <c r="V88" i="6"/>
  <c r="W88" i="6" s="1"/>
  <c r="X88" i="6" s="1"/>
  <c r="Z88" i="6" s="1"/>
  <c r="U88" i="6"/>
  <c r="S88" i="6"/>
  <c r="T88" i="6" s="1"/>
  <c r="R88" i="6"/>
  <c r="P88" i="6"/>
  <c r="O88" i="6"/>
  <c r="N88" i="6"/>
  <c r="M88" i="6"/>
  <c r="L88" i="6"/>
  <c r="Y86" i="6"/>
  <c r="V86" i="6"/>
  <c r="W86" i="6" s="1"/>
  <c r="U86" i="6"/>
  <c r="S86" i="6"/>
  <c r="R86" i="6"/>
  <c r="P86" i="6"/>
  <c r="O86" i="6"/>
  <c r="N86" i="6"/>
  <c r="M86" i="6"/>
  <c r="L86" i="6"/>
  <c r="Y84" i="6"/>
  <c r="V84" i="6"/>
  <c r="W84" i="6" s="1"/>
  <c r="U84" i="6"/>
  <c r="S84" i="6"/>
  <c r="R84" i="6"/>
  <c r="Q84" i="6"/>
  <c r="P84" i="6"/>
  <c r="O84" i="6"/>
  <c r="N84" i="6"/>
  <c r="M84" i="6"/>
  <c r="L84" i="6"/>
  <c r="Y82" i="6"/>
  <c r="V82" i="6"/>
  <c r="W82" i="6" s="1"/>
  <c r="X82" i="6" s="1"/>
  <c r="Z82" i="6" s="1"/>
  <c r="U82" i="6"/>
  <c r="S82" i="6"/>
  <c r="T82" i="6" s="1"/>
  <c r="R82" i="6"/>
  <c r="P82" i="6"/>
  <c r="O82" i="6"/>
  <c r="N82" i="6"/>
  <c r="M82" i="6"/>
  <c r="L82" i="6"/>
  <c r="Y80" i="6"/>
  <c r="V80" i="6"/>
  <c r="W80" i="6" s="1"/>
  <c r="X80" i="6" s="1"/>
  <c r="Z80" i="6" s="1"/>
  <c r="U80" i="6"/>
  <c r="S80" i="6"/>
  <c r="R80" i="6"/>
  <c r="P80" i="6"/>
  <c r="O80" i="6"/>
  <c r="N80" i="6"/>
  <c r="M80" i="6"/>
  <c r="L80" i="6"/>
  <c r="Y78" i="6"/>
  <c r="V78" i="6"/>
  <c r="W78" i="6" s="1"/>
  <c r="U78" i="6"/>
  <c r="S78" i="6"/>
  <c r="R78" i="6"/>
  <c r="Q78" i="6"/>
  <c r="P78" i="6"/>
  <c r="O78" i="6"/>
  <c r="N78" i="6"/>
  <c r="M78" i="6"/>
  <c r="L78" i="6"/>
  <c r="Y76" i="6"/>
  <c r="V76" i="6"/>
  <c r="W76" i="6" s="1"/>
  <c r="U76" i="6"/>
  <c r="S76" i="6"/>
  <c r="R76" i="6"/>
  <c r="T76" i="6" s="1"/>
  <c r="P76" i="6"/>
  <c r="Q76" i="6" s="1"/>
  <c r="O76" i="6"/>
  <c r="N76" i="6"/>
  <c r="M76" i="6"/>
  <c r="L76" i="6"/>
  <c r="Y74" i="6"/>
  <c r="V74" i="6"/>
  <c r="W74" i="6" s="1"/>
  <c r="U74" i="6"/>
  <c r="S74" i="6"/>
  <c r="R74" i="6"/>
  <c r="P74" i="6"/>
  <c r="O74" i="6"/>
  <c r="N74" i="6"/>
  <c r="M74" i="6"/>
  <c r="L74" i="6"/>
  <c r="M73" i="6"/>
  <c r="M93" i="6" s="1"/>
  <c r="Y72" i="6"/>
  <c r="V72" i="6"/>
  <c r="U72" i="6"/>
  <c r="X72" i="6" s="1"/>
  <c r="Z72" i="6" s="1"/>
  <c r="S72" i="6"/>
  <c r="R72" i="6"/>
  <c r="T72" i="6" s="1"/>
  <c r="P72" i="6"/>
  <c r="O72" i="6"/>
  <c r="Q72" i="6" s="1"/>
  <c r="N72" i="6"/>
  <c r="M72" i="6"/>
  <c r="L72" i="6"/>
  <c r="Y70" i="6"/>
  <c r="V70" i="6"/>
  <c r="W70" i="6" s="1"/>
  <c r="X70" i="6" s="1"/>
  <c r="Z70" i="6" s="1"/>
  <c r="U70" i="6"/>
  <c r="S70" i="6"/>
  <c r="R70" i="6"/>
  <c r="T70" i="6" s="1"/>
  <c r="P70" i="6"/>
  <c r="O70" i="6"/>
  <c r="N70" i="6"/>
  <c r="M70" i="6"/>
  <c r="L70" i="6"/>
  <c r="Y68" i="6"/>
  <c r="V68" i="6"/>
  <c r="W68" i="6" s="1"/>
  <c r="X68" i="6" s="1"/>
  <c r="Z68" i="6" s="1"/>
  <c r="U68" i="6"/>
  <c r="S68" i="6"/>
  <c r="T68" i="6" s="1"/>
  <c r="R68" i="6"/>
  <c r="P68" i="6"/>
  <c r="O68" i="6"/>
  <c r="N68" i="6"/>
  <c r="M68" i="6"/>
  <c r="L68" i="6"/>
  <c r="Y66" i="6"/>
  <c r="V66" i="6"/>
  <c r="W66" i="6" s="1"/>
  <c r="U66" i="6"/>
  <c r="S66" i="6"/>
  <c r="R66" i="6"/>
  <c r="P66" i="6"/>
  <c r="O66" i="6"/>
  <c r="Q66" i="6" s="1"/>
  <c r="N66" i="6"/>
  <c r="M66" i="6"/>
  <c r="L66" i="6"/>
  <c r="M65" i="6"/>
  <c r="M85" i="6" s="1"/>
  <c r="M105" i="6" s="1"/>
  <c r="Y64" i="6"/>
  <c r="V64" i="6"/>
  <c r="W64" i="6" s="1"/>
  <c r="X64" i="6" s="1"/>
  <c r="Z64" i="6" s="1"/>
  <c r="U64" i="6"/>
  <c r="T64" i="6"/>
  <c r="S64" i="6"/>
  <c r="R64" i="6"/>
  <c r="P64" i="6"/>
  <c r="O64" i="6"/>
  <c r="N64" i="6"/>
  <c r="M64" i="6"/>
  <c r="L64" i="6"/>
  <c r="Y62" i="6"/>
  <c r="V62" i="6"/>
  <c r="W62" i="6" s="1"/>
  <c r="X62" i="6" s="1"/>
  <c r="Z62" i="6" s="1"/>
  <c r="U62" i="6"/>
  <c r="S62" i="6"/>
  <c r="T62" i="6" s="1"/>
  <c r="R62" i="6"/>
  <c r="P62" i="6"/>
  <c r="O62" i="6"/>
  <c r="N62" i="6"/>
  <c r="M62" i="6"/>
  <c r="L62" i="6"/>
  <c r="M61" i="6"/>
  <c r="M81" i="6" s="1"/>
  <c r="M101" i="6" s="1"/>
  <c r="Y60" i="6"/>
  <c r="V60" i="6"/>
  <c r="W60" i="6" s="1"/>
  <c r="X60" i="6" s="1"/>
  <c r="Z60" i="6" s="1"/>
  <c r="U60" i="6"/>
  <c r="S60" i="6"/>
  <c r="T60" i="6" s="1"/>
  <c r="R60" i="6"/>
  <c r="P60" i="6"/>
  <c r="O60" i="6"/>
  <c r="N60" i="6"/>
  <c r="M60" i="6"/>
  <c r="L60" i="6"/>
  <c r="M59" i="6"/>
  <c r="M79" i="6" s="1"/>
  <c r="M99" i="6" s="1"/>
  <c r="Y58" i="6"/>
  <c r="V58" i="6"/>
  <c r="W58" i="6" s="1"/>
  <c r="U58" i="6"/>
  <c r="S58" i="6"/>
  <c r="R58" i="6"/>
  <c r="T58" i="6" s="1"/>
  <c r="P58" i="6"/>
  <c r="O58" i="6"/>
  <c r="Q58" i="6" s="1"/>
  <c r="N58" i="6"/>
  <c r="M58" i="6"/>
  <c r="L58" i="6"/>
  <c r="M57" i="6"/>
  <c r="M77" i="6" s="1"/>
  <c r="M97" i="6" s="1"/>
  <c r="L57" i="6"/>
  <c r="Y56" i="6"/>
  <c r="V56" i="6"/>
  <c r="W56" i="6" s="1"/>
  <c r="U56" i="6"/>
  <c r="S56" i="6"/>
  <c r="R56" i="6"/>
  <c r="T56" i="6" s="1"/>
  <c r="P56" i="6"/>
  <c r="O56" i="6"/>
  <c r="Q56" i="6" s="1"/>
  <c r="N56" i="6"/>
  <c r="M56" i="6"/>
  <c r="L56" i="6"/>
  <c r="M55" i="6"/>
  <c r="M75" i="6" s="1"/>
  <c r="M95" i="6" s="1"/>
  <c r="L55" i="6"/>
  <c r="Y54" i="6"/>
  <c r="V54" i="6"/>
  <c r="W54" i="6" s="1"/>
  <c r="X54" i="6" s="1"/>
  <c r="Z54" i="6" s="1"/>
  <c r="U54" i="6"/>
  <c r="S54" i="6"/>
  <c r="T54" i="6" s="1"/>
  <c r="R54" i="6"/>
  <c r="P54" i="6"/>
  <c r="O54" i="6"/>
  <c r="N54" i="6"/>
  <c r="M54" i="6"/>
  <c r="L54" i="6"/>
  <c r="M53" i="6"/>
  <c r="L53" i="6"/>
  <c r="Y52" i="6"/>
  <c r="V52" i="6"/>
  <c r="W52" i="6" s="1"/>
  <c r="X52" i="6" s="1"/>
  <c r="Z52" i="6" s="1"/>
  <c r="U52" i="6"/>
  <c r="T52" i="6"/>
  <c r="S52" i="6"/>
  <c r="R52" i="6"/>
  <c r="P52" i="6"/>
  <c r="O52" i="6"/>
  <c r="N52" i="6"/>
  <c r="M52" i="6"/>
  <c r="L52" i="6"/>
  <c r="M51" i="6"/>
  <c r="M71" i="6" s="1"/>
  <c r="M91" i="6" s="1"/>
  <c r="L51" i="6"/>
  <c r="Y50" i="6"/>
  <c r="V50" i="6"/>
  <c r="W50" i="6" s="1"/>
  <c r="U50" i="6"/>
  <c r="S50" i="6"/>
  <c r="R50" i="6"/>
  <c r="T50" i="6" s="1"/>
  <c r="P50" i="6"/>
  <c r="Q50" i="6" s="1"/>
  <c r="O50" i="6"/>
  <c r="N50" i="6"/>
  <c r="M50" i="6"/>
  <c r="L50" i="6"/>
  <c r="L69" i="6" s="1"/>
  <c r="M49" i="6"/>
  <c r="M69" i="6" s="1"/>
  <c r="M89" i="6" s="1"/>
  <c r="L49" i="6"/>
  <c r="Y48" i="6"/>
  <c r="V48" i="6"/>
  <c r="W48" i="6" s="1"/>
  <c r="X48" i="6" s="1"/>
  <c r="Z48" i="6" s="1"/>
  <c r="U48" i="6"/>
  <c r="S48" i="6"/>
  <c r="R48" i="6"/>
  <c r="T48" i="6" s="1"/>
  <c r="P48" i="6"/>
  <c r="O48" i="6"/>
  <c r="N48" i="6"/>
  <c r="M48" i="6"/>
  <c r="L48" i="6"/>
  <c r="M47" i="6"/>
  <c r="M67" i="6" s="1"/>
  <c r="M87" i="6" s="1"/>
  <c r="M107" i="6" s="1"/>
  <c r="L47" i="6"/>
  <c r="Y46" i="6"/>
  <c r="V46" i="6"/>
  <c r="W46" i="6" s="1"/>
  <c r="U46" i="6"/>
  <c r="X46" i="6" s="1"/>
  <c r="Z46" i="6" s="1"/>
  <c r="S46" i="6"/>
  <c r="R46" i="6"/>
  <c r="T46" i="6" s="1"/>
  <c r="P46" i="6"/>
  <c r="Q46" i="6" s="1"/>
  <c r="O46" i="6"/>
  <c r="N46" i="6"/>
  <c r="M46" i="6"/>
  <c r="L46" i="6"/>
  <c r="M45" i="6"/>
  <c r="L45" i="6"/>
  <c r="Y44" i="6"/>
  <c r="V44" i="6"/>
  <c r="W44" i="6" s="1"/>
  <c r="U44" i="6"/>
  <c r="S44" i="6"/>
  <c r="R44" i="6"/>
  <c r="P44" i="6"/>
  <c r="O44" i="6"/>
  <c r="N44" i="6"/>
  <c r="M44" i="6"/>
  <c r="L44" i="6"/>
  <c r="M43" i="6"/>
  <c r="M63" i="6" s="1"/>
  <c r="L43" i="6"/>
  <c r="L59" i="6" s="1"/>
  <c r="Y42" i="6"/>
  <c r="V42" i="6"/>
  <c r="W42" i="6" s="1"/>
  <c r="U42" i="6"/>
  <c r="S42" i="6"/>
  <c r="R42" i="6"/>
  <c r="P42" i="6"/>
  <c r="O42" i="6"/>
  <c r="N42" i="6"/>
  <c r="M42" i="6"/>
  <c r="L42" i="6"/>
  <c r="J4" i="6"/>
  <c r="L103" i="8" l="1"/>
  <c r="L318" i="8"/>
  <c r="L312" i="8"/>
  <c r="L316" i="8"/>
  <c r="L334" i="8" s="1"/>
  <c r="L306" i="8"/>
  <c r="L324" i="8" s="1"/>
  <c r="L304" i="8"/>
  <c r="L322" i="8" s="1"/>
  <c r="L308" i="8"/>
  <c r="L330" i="8" s="1"/>
  <c r="L314" i="8"/>
  <c r="L95" i="8"/>
  <c r="L219" i="8"/>
  <c r="L205" i="8"/>
  <c r="L209" i="8"/>
  <c r="L223" i="8"/>
  <c r="L215" i="8"/>
  <c r="L207" i="8"/>
  <c r="L217" i="8"/>
  <c r="L79" i="7"/>
  <c r="L85" i="7"/>
  <c r="L103" i="7" s="1"/>
  <c r="L77" i="7"/>
  <c r="L99" i="7" s="1"/>
  <c r="L338" i="7"/>
  <c r="L310" i="7"/>
  <c r="L332" i="7" s="1"/>
  <c r="L308" i="7"/>
  <c r="L330" i="7" s="1"/>
  <c r="L316" i="7"/>
  <c r="L334" i="7" s="1"/>
  <c r="L304" i="7"/>
  <c r="L322" i="7" s="1"/>
  <c r="L306" i="7"/>
  <c r="L324" i="7" s="1"/>
  <c r="E242" i="7"/>
  <c r="L101" i="7"/>
  <c r="L105" i="7"/>
  <c r="L73" i="7"/>
  <c r="L75" i="7"/>
  <c r="L93" i="7" s="1"/>
  <c r="L201" i="7"/>
  <c r="L219" i="7" s="1"/>
  <c r="L191" i="7"/>
  <c r="L209" i="7" s="1"/>
  <c r="L189" i="7"/>
  <c r="L207" i="7" s="1"/>
  <c r="L193" i="7"/>
  <c r="L203" i="7"/>
  <c r="L221" i="7" s="1"/>
  <c r="E11" i="7"/>
  <c r="Q42" i="6"/>
  <c r="X42" i="6"/>
  <c r="Z42" i="6" s="1"/>
  <c r="Q44" i="6"/>
  <c r="X44" i="6"/>
  <c r="Z44" i="6" s="1"/>
  <c r="X50" i="6"/>
  <c r="Z50" i="6" s="1"/>
  <c r="Q52" i="6"/>
  <c r="Q54" i="6"/>
  <c r="Q60" i="6"/>
  <c r="Q62" i="6"/>
  <c r="Q64" i="6"/>
  <c r="X66" i="6"/>
  <c r="Z66" i="6" s="1"/>
  <c r="Q74" i="6"/>
  <c r="X74" i="6"/>
  <c r="Z74" i="6" s="1"/>
  <c r="X76" i="6"/>
  <c r="Z76" i="6" s="1"/>
  <c r="T78" i="6"/>
  <c r="Q80" i="6"/>
  <c r="T84" i="6"/>
  <c r="Q86" i="6"/>
  <c r="X86" i="6"/>
  <c r="Z86" i="6" s="1"/>
  <c r="T90" i="6"/>
  <c r="Q92" i="6"/>
  <c r="Q94" i="6"/>
  <c r="T96" i="6"/>
  <c r="X100" i="6"/>
  <c r="Z100" i="6" s="1"/>
  <c r="T102" i="6"/>
  <c r="Q106" i="6"/>
  <c r="X106" i="6"/>
  <c r="Z106" i="6" s="1"/>
  <c r="T42" i="6"/>
  <c r="T44" i="6"/>
  <c r="L67" i="6"/>
  <c r="L85" i="6" s="1"/>
  <c r="L103" i="6" s="1"/>
  <c r="Q48" i="6"/>
  <c r="X56" i="6"/>
  <c r="Z56" i="6" s="1"/>
  <c r="X58" i="6"/>
  <c r="Z58" i="6" s="1"/>
  <c r="T66" i="6"/>
  <c r="Q68" i="6"/>
  <c r="Q70" i="6"/>
  <c r="T74" i="6"/>
  <c r="T80" i="6"/>
  <c r="Q82" i="6"/>
  <c r="T86" i="6"/>
  <c r="Q88" i="6"/>
  <c r="Q96" i="6"/>
  <c r="X98" i="6"/>
  <c r="Z98" i="6" s="1"/>
  <c r="T106" i="6"/>
  <c r="X273" i="6"/>
  <c r="Z273" i="6" s="1"/>
  <c r="X275" i="6"/>
  <c r="Z275" i="6" s="1"/>
  <c r="X281" i="6"/>
  <c r="Z281" i="6" s="1"/>
  <c r="Q283" i="6"/>
  <c r="X285" i="6"/>
  <c r="Z285" i="6" s="1"/>
  <c r="T287" i="6"/>
  <c r="X291" i="6"/>
  <c r="Z291" i="6" s="1"/>
  <c r="X293" i="6"/>
  <c r="Z293" i="6" s="1"/>
  <c r="Q297" i="6"/>
  <c r="X297" i="6"/>
  <c r="Z297" i="6" s="1"/>
  <c r="X299" i="6"/>
  <c r="Z299" i="6" s="1"/>
  <c r="X301" i="6"/>
  <c r="Z301" i="6" s="1"/>
  <c r="T307" i="6"/>
  <c r="X311" i="6"/>
  <c r="Z311" i="6" s="1"/>
  <c r="Q315" i="6"/>
  <c r="T317" i="6"/>
  <c r="X323" i="6"/>
  <c r="Z323" i="6" s="1"/>
  <c r="T331" i="6"/>
  <c r="Q333" i="6"/>
  <c r="X333" i="6"/>
  <c r="Z333" i="6" s="1"/>
  <c r="X335" i="6"/>
  <c r="Z335" i="6" s="1"/>
  <c r="T337" i="6"/>
  <c r="L296" i="6"/>
  <c r="Q287" i="6"/>
  <c r="X287" i="6"/>
  <c r="Z287" i="6" s="1"/>
  <c r="X307" i="6"/>
  <c r="Z307" i="6" s="1"/>
  <c r="T275" i="6"/>
  <c r="X277" i="6"/>
  <c r="Z277" i="6" s="1"/>
  <c r="L298" i="6"/>
  <c r="Q279" i="6"/>
  <c r="Q289" i="6"/>
  <c r="X289" i="6"/>
  <c r="Z289" i="6" s="1"/>
  <c r="X295" i="6"/>
  <c r="Z295" i="6" s="1"/>
  <c r="T297" i="6"/>
  <c r="T299" i="6"/>
  <c r="Q303" i="6"/>
  <c r="W303" i="6"/>
  <c r="X309" i="6"/>
  <c r="Z309" i="6" s="1"/>
  <c r="Q313" i="6"/>
  <c r="T315" i="6"/>
  <c r="Q317" i="6"/>
  <c r="X317" i="6"/>
  <c r="Z317" i="6" s="1"/>
  <c r="T321" i="6"/>
  <c r="Q323" i="6"/>
  <c r="X325" i="6"/>
  <c r="Z325" i="6" s="1"/>
  <c r="Q327" i="6"/>
  <c r="X327" i="6"/>
  <c r="Z327" i="6" s="1"/>
  <c r="T333" i="6"/>
  <c r="T335" i="6"/>
  <c r="Q337" i="6"/>
  <c r="X337" i="6"/>
  <c r="Z337" i="6" s="1"/>
  <c r="L300" i="6"/>
  <c r="L318" i="6" s="1"/>
  <c r="W305" i="6"/>
  <c r="W335" i="6"/>
  <c r="L292" i="6"/>
  <c r="L314" i="6" s="1"/>
  <c r="L294" i="6"/>
  <c r="L290" i="6"/>
  <c r="Q273" i="6"/>
  <c r="X78" i="6"/>
  <c r="Z78" i="6" s="1"/>
  <c r="X84" i="6"/>
  <c r="Z84" i="6" s="1"/>
  <c r="X90" i="6"/>
  <c r="Z90" i="6" s="1"/>
  <c r="X96" i="6"/>
  <c r="Z96" i="6" s="1"/>
  <c r="L71" i="6"/>
  <c r="L89" i="6" s="1"/>
  <c r="L61" i="6"/>
  <c r="L73" i="6" s="1"/>
  <c r="L91" i="6" s="1"/>
  <c r="L63" i="6"/>
  <c r="L81" i="6" s="1"/>
  <c r="W72" i="6"/>
  <c r="L65" i="6"/>
  <c r="L83" i="6" s="1"/>
  <c r="X162" i="6"/>
  <c r="Z162" i="6" s="1"/>
  <c r="Q164" i="6"/>
  <c r="Q166" i="6"/>
  <c r="T170" i="6"/>
  <c r="Q176" i="6"/>
  <c r="X176" i="6"/>
  <c r="Z176" i="6" s="1"/>
  <c r="Q178" i="6"/>
  <c r="T180" i="6"/>
  <c r="Q182" i="6"/>
  <c r="X182" i="6"/>
  <c r="Z182" i="6" s="1"/>
  <c r="T186" i="6"/>
  <c r="Q188" i="6"/>
  <c r="Q198" i="6"/>
  <c r="T200" i="6"/>
  <c r="Q202" i="6"/>
  <c r="T204" i="6"/>
  <c r="Q206" i="6"/>
  <c r="X206" i="6"/>
  <c r="Z206" i="6" s="1"/>
  <c r="T216" i="6"/>
  <c r="Q218" i="6"/>
  <c r="X220" i="6"/>
  <c r="Z220" i="6" s="1"/>
  <c r="T222" i="6"/>
  <c r="X184" i="6"/>
  <c r="Z184" i="6" s="1"/>
  <c r="X192" i="6"/>
  <c r="Z192" i="6" s="1"/>
  <c r="X196" i="6"/>
  <c r="Z196" i="6" s="1"/>
  <c r="L179" i="6"/>
  <c r="L197" i="6" s="1"/>
  <c r="Q160" i="6"/>
  <c r="Q170" i="6"/>
  <c r="T176" i="6"/>
  <c r="T182" i="6"/>
  <c r="X194" i="6"/>
  <c r="Z194" i="6" s="1"/>
  <c r="T206" i="6"/>
  <c r="X214" i="6"/>
  <c r="Z214" i="6" s="1"/>
  <c r="X218" i="6"/>
  <c r="Z218" i="6" s="1"/>
  <c r="T220" i="6"/>
  <c r="Q222" i="6"/>
  <c r="X222" i="6"/>
  <c r="Z222" i="6" s="1"/>
  <c r="X210" i="6"/>
  <c r="Z210" i="6" s="1"/>
  <c r="X180" i="6"/>
  <c r="Z180" i="6" s="1"/>
  <c r="X186" i="6"/>
  <c r="Z186" i="6" s="1"/>
  <c r="X200" i="6"/>
  <c r="Z200" i="6" s="1"/>
  <c r="X204" i="6"/>
  <c r="Z204" i="6" s="1"/>
  <c r="X216" i="6"/>
  <c r="Z216" i="6" s="1"/>
  <c r="L183" i="6"/>
  <c r="L201" i="6" s="1"/>
  <c r="L185" i="6"/>
  <c r="L189" i="6"/>
  <c r="L207" i="6" s="1"/>
  <c r="W220" i="6"/>
  <c r="W190" i="6"/>
  <c r="L177" i="6"/>
  <c r="L199" i="6" s="1"/>
  <c r="L203" i="6"/>
  <c r="X158" i="6"/>
  <c r="Z158" i="6" s="1"/>
  <c r="E127" i="6"/>
  <c r="M83" i="6"/>
  <c r="M103" i="6" s="1"/>
  <c r="M314" i="6"/>
  <c r="M334" i="6" s="1"/>
  <c r="L175" i="6"/>
  <c r="L191" i="6" s="1"/>
  <c r="F344" i="5"/>
  <c r="Y337" i="5"/>
  <c r="V337" i="5"/>
  <c r="U337" i="5"/>
  <c r="X337" i="5" s="1"/>
  <c r="Z337" i="5" s="1"/>
  <c r="S337" i="5"/>
  <c r="R337" i="5"/>
  <c r="T337" i="5" s="1"/>
  <c r="P337" i="5"/>
  <c r="Q337" i="5" s="1"/>
  <c r="O337" i="5"/>
  <c r="N337" i="5"/>
  <c r="M337" i="5"/>
  <c r="L337" i="5"/>
  <c r="Y335" i="5"/>
  <c r="V335" i="5"/>
  <c r="W335" i="5" s="1"/>
  <c r="U335" i="5"/>
  <c r="X335" i="5" s="1"/>
  <c r="Z335" i="5" s="1"/>
  <c r="S335" i="5"/>
  <c r="R335" i="5"/>
  <c r="P335" i="5"/>
  <c r="O335" i="5"/>
  <c r="N335" i="5"/>
  <c r="M335" i="5"/>
  <c r="L335" i="5"/>
  <c r="Y333" i="5"/>
  <c r="V333" i="5"/>
  <c r="W333" i="5" s="1"/>
  <c r="U333" i="5"/>
  <c r="S333" i="5"/>
  <c r="R333" i="5"/>
  <c r="P333" i="5"/>
  <c r="O333" i="5"/>
  <c r="Q333" i="5" s="1"/>
  <c r="N333" i="5"/>
  <c r="M333" i="5"/>
  <c r="L333" i="5"/>
  <c r="Y331" i="5"/>
  <c r="V331" i="5"/>
  <c r="W331" i="5" s="1"/>
  <c r="X331" i="5" s="1"/>
  <c r="Z331" i="5" s="1"/>
  <c r="U331" i="5"/>
  <c r="S331" i="5"/>
  <c r="R331" i="5"/>
  <c r="T331" i="5" s="1"/>
  <c r="P331" i="5"/>
  <c r="O331" i="5"/>
  <c r="N331" i="5"/>
  <c r="M331" i="5"/>
  <c r="L331" i="5"/>
  <c r="Y329" i="5"/>
  <c r="V329" i="5"/>
  <c r="W329" i="5" s="1"/>
  <c r="U329" i="5"/>
  <c r="S329" i="5"/>
  <c r="R329" i="5"/>
  <c r="T329" i="5" s="1"/>
  <c r="P329" i="5"/>
  <c r="O329" i="5"/>
  <c r="N329" i="5"/>
  <c r="M329" i="5"/>
  <c r="L329" i="5"/>
  <c r="Y327" i="5"/>
  <c r="V327" i="5"/>
  <c r="W327" i="5" s="1"/>
  <c r="X327" i="5" s="1"/>
  <c r="Z327" i="5" s="1"/>
  <c r="U327" i="5"/>
  <c r="T327" i="5"/>
  <c r="S327" i="5"/>
  <c r="R327" i="5"/>
  <c r="P327" i="5"/>
  <c r="O327" i="5"/>
  <c r="N327" i="5"/>
  <c r="M327" i="5"/>
  <c r="L327" i="5"/>
  <c r="Y325" i="5"/>
  <c r="V325" i="5"/>
  <c r="W325" i="5" s="1"/>
  <c r="U325" i="5"/>
  <c r="X325" i="5" s="1"/>
  <c r="Z325" i="5" s="1"/>
  <c r="S325" i="5"/>
  <c r="R325" i="5"/>
  <c r="T325" i="5" s="1"/>
  <c r="P325" i="5"/>
  <c r="O325" i="5"/>
  <c r="Q325" i="5" s="1"/>
  <c r="N325" i="5"/>
  <c r="M325" i="5"/>
  <c r="L325" i="5"/>
  <c r="Y323" i="5"/>
  <c r="V323" i="5"/>
  <c r="W323" i="5" s="1"/>
  <c r="U323" i="5"/>
  <c r="X323" i="5" s="1"/>
  <c r="Z323" i="5" s="1"/>
  <c r="S323" i="5"/>
  <c r="R323" i="5"/>
  <c r="T323" i="5" s="1"/>
  <c r="P323" i="5"/>
  <c r="O323" i="5"/>
  <c r="Q323" i="5" s="1"/>
  <c r="N323" i="5"/>
  <c r="M323" i="5"/>
  <c r="L323" i="5"/>
  <c r="Y321" i="5"/>
  <c r="W321" i="5"/>
  <c r="V321" i="5"/>
  <c r="U321" i="5"/>
  <c r="S321" i="5"/>
  <c r="R321" i="5"/>
  <c r="P321" i="5"/>
  <c r="O321" i="5"/>
  <c r="Q321" i="5" s="1"/>
  <c r="N321" i="5"/>
  <c r="M321" i="5"/>
  <c r="L321" i="5"/>
  <c r="Y319" i="5"/>
  <c r="V319" i="5"/>
  <c r="W319" i="5" s="1"/>
  <c r="U319" i="5"/>
  <c r="X319" i="5" s="1"/>
  <c r="Z319" i="5" s="1"/>
  <c r="S319" i="5"/>
  <c r="R319" i="5"/>
  <c r="T319" i="5" s="1"/>
  <c r="P319" i="5"/>
  <c r="Q319" i="5" s="1"/>
  <c r="O319" i="5"/>
  <c r="N319" i="5"/>
  <c r="M319" i="5"/>
  <c r="L319" i="5"/>
  <c r="Y317" i="5"/>
  <c r="W317" i="5"/>
  <c r="X317" i="5" s="1"/>
  <c r="Z317" i="5" s="1"/>
  <c r="V317" i="5"/>
  <c r="U317" i="5"/>
  <c r="S317" i="5"/>
  <c r="R317" i="5"/>
  <c r="P317" i="5"/>
  <c r="O317" i="5"/>
  <c r="Q317" i="5" s="1"/>
  <c r="N317" i="5"/>
  <c r="M317" i="5"/>
  <c r="L317" i="5"/>
  <c r="Y315" i="5"/>
  <c r="V315" i="5"/>
  <c r="W315" i="5" s="1"/>
  <c r="U315" i="5"/>
  <c r="X315" i="5" s="1"/>
  <c r="Z315" i="5" s="1"/>
  <c r="S315" i="5"/>
  <c r="R315" i="5"/>
  <c r="T315" i="5" s="1"/>
  <c r="P315" i="5"/>
  <c r="O315" i="5"/>
  <c r="Q315" i="5" s="1"/>
  <c r="N315" i="5"/>
  <c r="M315" i="5"/>
  <c r="L315" i="5"/>
  <c r="Y313" i="5"/>
  <c r="V313" i="5"/>
  <c r="W313" i="5" s="1"/>
  <c r="U313" i="5"/>
  <c r="S313" i="5"/>
  <c r="R313" i="5"/>
  <c r="T313" i="5" s="1"/>
  <c r="P313" i="5"/>
  <c r="Q313" i="5" s="1"/>
  <c r="O313" i="5"/>
  <c r="N313" i="5"/>
  <c r="M313" i="5"/>
  <c r="L313" i="5"/>
  <c r="Y311" i="5"/>
  <c r="V311" i="5"/>
  <c r="W311" i="5" s="1"/>
  <c r="U311" i="5"/>
  <c r="S311" i="5"/>
  <c r="R311" i="5"/>
  <c r="P311" i="5"/>
  <c r="O311" i="5"/>
  <c r="N311" i="5"/>
  <c r="M311" i="5"/>
  <c r="L311" i="5"/>
  <c r="Y309" i="5"/>
  <c r="V309" i="5"/>
  <c r="W309" i="5" s="1"/>
  <c r="U309" i="5"/>
  <c r="S309" i="5"/>
  <c r="R309" i="5"/>
  <c r="P309" i="5"/>
  <c r="O309" i="5"/>
  <c r="Q309" i="5" s="1"/>
  <c r="N309" i="5"/>
  <c r="M309" i="5"/>
  <c r="L309" i="5"/>
  <c r="Y307" i="5"/>
  <c r="V307" i="5"/>
  <c r="W307" i="5" s="1"/>
  <c r="U307" i="5"/>
  <c r="S307" i="5"/>
  <c r="R307" i="5"/>
  <c r="T307" i="5" s="1"/>
  <c r="P307" i="5"/>
  <c r="Q307" i="5" s="1"/>
  <c r="O307" i="5"/>
  <c r="N307" i="5"/>
  <c r="M307" i="5"/>
  <c r="L307" i="5"/>
  <c r="Y305" i="5"/>
  <c r="V305" i="5"/>
  <c r="W305" i="5" s="1"/>
  <c r="U305" i="5"/>
  <c r="S305" i="5"/>
  <c r="R305" i="5"/>
  <c r="P305" i="5"/>
  <c r="O305" i="5"/>
  <c r="N305" i="5"/>
  <c r="M305" i="5"/>
  <c r="L305" i="5"/>
  <c r="M304" i="5"/>
  <c r="M324" i="5" s="1"/>
  <c r="Y303" i="5"/>
  <c r="V303" i="5"/>
  <c r="U303" i="5"/>
  <c r="X303" i="5" s="1"/>
  <c r="Z303" i="5" s="1"/>
  <c r="S303" i="5"/>
  <c r="R303" i="5"/>
  <c r="P303" i="5"/>
  <c r="O303" i="5"/>
  <c r="Q303" i="5" s="1"/>
  <c r="N303" i="5"/>
  <c r="M303" i="5"/>
  <c r="L303" i="5"/>
  <c r="Y301" i="5"/>
  <c r="V301" i="5"/>
  <c r="W301" i="5" s="1"/>
  <c r="U301" i="5"/>
  <c r="X301" i="5" s="1"/>
  <c r="Z301" i="5" s="1"/>
  <c r="S301" i="5"/>
  <c r="R301" i="5"/>
  <c r="T301" i="5" s="1"/>
  <c r="P301" i="5"/>
  <c r="Q301" i="5" s="1"/>
  <c r="O301" i="5"/>
  <c r="N301" i="5"/>
  <c r="M301" i="5"/>
  <c r="L301" i="5"/>
  <c r="Y299" i="5"/>
  <c r="V299" i="5"/>
  <c r="W299" i="5" s="1"/>
  <c r="X299" i="5" s="1"/>
  <c r="Z299" i="5" s="1"/>
  <c r="U299" i="5"/>
  <c r="S299" i="5"/>
  <c r="T299" i="5" s="1"/>
  <c r="R299" i="5"/>
  <c r="P299" i="5"/>
  <c r="O299" i="5"/>
  <c r="N299" i="5"/>
  <c r="M299" i="5"/>
  <c r="L299" i="5"/>
  <c r="Y297" i="5"/>
  <c r="V297" i="5"/>
  <c r="W297" i="5" s="1"/>
  <c r="U297" i="5"/>
  <c r="S297" i="5"/>
  <c r="R297" i="5"/>
  <c r="P297" i="5"/>
  <c r="O297" i="5"/>
  <c r="Q297" i="5" s="1"/>
  <c r="N297" i="5"/>
  <c r="M297" i="5"/>
  <c r="L297" i="5"/>
  <c r="M296" i="5"/>
  <c r="M316" i="5" s="1"/>
  <c r="M336" i="5" s="1"/>
  <c r="Y295" i="5"/>
  <c r="V295" i="5"/>
  <c r="W295" i="5" s="1"/>
  <c r="X295" i="5" s="1"/>
  <c r="Z295" i="5" s="1"/>
  <c r="U295" i="5"/>
  <c r="T295" i="5"/>
  <c r="S295" i="5"/>
  <c r="R295" i="5"/>
  <c r="P295" i="5"/>
  <c r="O295" i="5"/>
  <c r="N295" i="5"/>
  <c r="M295" i="5"/>
  <c r="L295" i="5"/>
  <c r="Y293" i="5"/>
  <c r="V293" i="5"/>
  <c r="W293" i="5" s="1"/>
  <c r="X293" i="5" s="1"/>
  <c r="Z293" i="5" s="1"/>
  <c r="U293" i="5"/>
  <c r="S293" i="5"/>
  <c r="T293" i="5" s="1"/>
  <c r="R293" i="5"/>
  <c r="P293" i="5"/>
  <c r="O293" i="5"/>
  <c r="N293" i="5"/>
  <c r="M293" i="5"/>
  <c r="L293" i="5"/>
  <c r="M292" i="5"/>
  <c r="M312" i="5" s="1"/>
  <c r="M332" i="5" s="1"/>
  <c r="Y291" i="5"/>
  <c r="V291" i="5"/>
  <c r="W291" i="5" s="1"/>
  <c r="X291" i="5" s="1"/>
  <c r="Z291" i="5" s="1"/>
  <c r="U291" i="5"/>
  <c r="S291" i="5"/>
  <c r="T291" i="5" s="1"/>
  <c r="R291" i="5"/>
  <c r="P291" i="5"/>
  <c r="O291" i="5"/>
  <c r="N291" i="5"/>
  <c r="M291" i="5"/>
  <c r="L291" i="5"/>
  <c r="M290" i="5"/>
  <c r="M310" i="5" s="1"/>
  <c r="M330" i="5" s="1"/>
  <c r="Y289" i="5"/>
  <c r="V289" i="5"/>
  <c r="W289" i="5" s="1"/>
  <c r="U289" i="5"/>
  <c r="S289" i="5"/>
  <c r="R289" i="5"/>
  <c r="T289" i="5" s="1"/>
  <c r="P289" i="5"/>
  <c r="O289" i="5"/>
  <c r="Q289" i="5" s="1"/>
  <c r="N289" i="5"/>
  <c r="M289" i="5"/>
  <c r="L289" i="5"/>
  <c r="M288" i="5"/>
  <c r="M308" i="5" s="1"/>
  <c r="M328" i="5" s="1"/>
  <c r="L288" i="5"/>
  <c r="Y287" i="5"/>
  <c r="V287" i="5"/>
  <c r="W287" i="5" s="1"/>
  <c r="U287" i="5"/>
  <c r="S287" i="5"/>
  <c r="R287" i="5"/>
  <c r="T287" i="5" s="1"/>
  <c r="P287" i="5"/>
  <c r="O287" i="5"/>
  <c r="Q287" i="5" s="1"/>
  <c r="N287" i="5"/>
  <c r="M287" i="5"/>
  <c r="L287" i="5"/>
  <c r="M286" i="5"/>
  <c r="M306" i="5" s="1"/>
  <c r="M326" i="5" s="1"/>
  <c r="L286" i="5"/>
  <c r="Y285" i="5"/>
  <c r="V285" i="5"/>
  <c r="W285" i="5" s="1"/>
  <c r="X285" i="5" s="1"/>
  <c r="Z285" i="5" s="1"/>
  <c r="U285" i="5"/>
  <c r="S285" i="5"/>
  <c r="T285" i="5" s="1"/>
  <c r="R285" i="5"/>
  <c r="P285" i="5"/>
  <c r="O285" i="5"/>
  <c r="N285" i="5"/>
  <c r="M285" i="5"/>
  <c r="L285" i="5"/>
  <c r="M284" i="5"/>
  <c r="L284" i="5"/>
  <c r="Y283" i="5"/>
  <c r="V283" i="5"/>
  <c r="W283" i="5" s="1"/>
  <c r="X283" i="5" s="1"/>
  <c r="Z283" i="5" s="1"/>
  <c r="U283" i="5"/>
  <c r="T283" i="5"/>
  <c r="S283" i="5"/>
  <c r="R283" i="5"/>
  <c r="P283" i="5"/>
  <c r="O283" i="5"/>
  <c r="N283" i="5"/>
  <c r="M283" i="5"/>
  <c r="L283" i="5"/>
  <c r="M282" i="5"/>
  <c r="M302" i="5" s="1"/>
  <c r="M322" i="5" s="1"/>
  <c r="L282" i="5"/>
  <c r="Y281" i="5"/>
  <c r="V281" i="5"/>
  <c r="W281" i="5" s="1"/>
  <c r="U281" i="5"/>
  <c r="S281" i="5"/>
  <c r="T281" i="5" s="1"/>
  <c r="R281" i="5"/>
  <c r="P281" i="5"/>
  <c r="Q281" i="5" s="1"/>
  <c r="O281" i="5"/>
  <c r="N281" i="5"/>
  <c r="M281" i="5"/>
  <c r="L281" i="5"/>
  <c r="M280" i="5"/>
  <c r="M300" i="5" s="1"/>
  <c r="M320" i="5" s="1"/>
  <c r="L280" i="5"/>
  <c r="Y279" i="5"/>
  <c r="V279" i="5"/>
  <c r="W279" i="5" s="1"/>
  <c r="X279" i="5" s="1"/>
  <c r="Z279" i="5" s="1"/>
  <c r="U279" i="5"/>
  <c r="S279" i="5"/>
  <c r="R279" i="5"/>
  <c r="T279" i="5" s="1"/>
  <c r="P279" i="5"/>
  <c r="O279" i="5"/>
  <c r="N279" i="5"/>
  <c r="M279" i="5"/>
  <c r="L279" i="5"/>
  <c r="M278" i="5"/>
  <c r="M298" i="5" s="1"/>
  <c r="M318" i="5" s="1"/>
  <c r="M338" i="5" s="1"/>
  <c r="L278" i="5"/>
  <c r="Y277" i="5"/>
  <c r="V277" i="5"/>
  <c r="W277" i="5" s="1"/>
  <c r="U277" i="5"/>
  <c r="X277" i="5" s="1"/>
  <c r="Z277" i="5" s="1"/>
  <c r="S277" i="5"/>
  <c r="R277" i="5"/>
  <c r="T277" i="5" s="1"/>
  <c r="P277" i="5"/>
  <c r="Q277" i="5" s="1"/>
  <c r="O277" i="5"/>
  <c r="N277" i="5"/>
  <c r="M277" i="5"/>
  <c r="L277" i="5"/>
  <c r="M276" i="5"/>
  <c r="L276" i="5"/>
  <c r="Y275" i="5"/>
  <c r="V275" i="5"/>
  <c r="W275" i="5" s="1"/>
  <c r="U275" i="5"/>
  <c r="S275" i="5"/>
  <c r="R275" i="5"/>
  <c r="P275" i="5"/>
  <c r="O275" i="5"/>
  <c r="N275" i="5"/>
  <c r="M275" i="5"/>
  <c r="L275" i="5"/>
  <c r="M274" i="5"/>
  <c r="M294" i="5" s="1"/>
  <c r="L274" i="5"/>
  <c r="Y273" i="5"/>
  <c r="V273" i="5"/>
  <c r="W273" i="5" s="1"/>
  <c r="U273" i="5"/>
  <c r="S273" i="5"/>
  <c r="R273" i="5"/>
  <c r="P273" i="5"/>
  <c r="O273" i="5"/>
  <c r="Q273" i="5" s="1"/>
  <c r="N273" i="5"/>
  <c r="M273" i="5"/>
  <c r="L273" i="5"/>
  <c r="F239" i="5"/>
  <c r="C344" i="5" s="1"/>
  <c r="J235" i="5"/>
  <c r="F229" i="5"/>
  <c r="Y222" i="5"/>
  <c r="V222" i="5"/>
  <c r="U222" i="5"/>
  <c r="X222" i="5" s="1"/>
  <c r="Z222" i="5" s="1"/>
  <c r="S222" i="5"/>
  <c r="T222" i="5" s="1"/>
  <c r="R222" i="5"/>
  <c r="P222" i="5"/>
  <c r="O222" i="5"/>
  <c r="Q222" i="5" s="1"/>
  <c r="N222" i="5"/>
  <c r="M222" i="5"/>
  <c r="L222" i="5"/>
  <c r="Y220" i="5"/>
  <c r="V220" i="5"/>
  <c r="X220" i="5" s="1"/>
  <c r="Z220" i="5" s="1"/>
  <c r="U220" i="5"/>
  <c r="S220" i="5"/>
  <c r="R220" i="5"/>
  <c r="T220" i="5" s="1"/>
  <c r="P220" i="5"/>
  <c r="O220" i="5"/>
  <c r="N220" i="5"/>
  <c r="M220" i="5"/>
  <c r="L220" i="5"/>
  <c r="Y218" i="5"/>
  <c r="V218" i="5"/>
  <c r="W218" i="5" s="1"/>
  <c r="U218" i="5"/>
  <c r="T218" i="5"/>
  <c r="S218" i="5"/>
  <c r="R218" i="5"/>
  <c r="P218" i="5"/>
  <c r="Q218" i="5" s="1"/>
  <c r="O218" i="5"/>
  <c r="N218" i="5"/>
  <c r="M218" i="5"/>
  <c r="L218" i="5"/>
  <c r="Y216" i="5"/>
  <c r="V216" i="5"/>
  <c r="W216" i="5" s="1"/>
  <c r="U216" i="5"/>
  <c r="S216" i="5"/>
  <c r="R216" i="5"/>
  <c r="P216" i="5"/>
  <c r="O216" i="5"/>
  <c r="Q216" i="5" s="1"/>
  <c r="N216" i="5"/>
  <c r="M216" i="5"/>
  <c r="L216" i="5"/>
  <c r="Y214" i="5"/>
  <c r="V214" i="5"/>
  <c r="W214" i="5" s="1"/>
  <c r="U214" i="5"/>
  <c r="S214" i="5"/>
  <c r="R214" i="5"/>
  <c r="T214" i="5" s="1"/>
  <c r="Q214" i="5"/>
  <c r="P214" i="5"/>
  <c r="O214" i="5"/>
  <c r="N214" i="5"/>
  <c r="M214" i="5"/>
  <c r="L214" i="5"/>
  <c r="Y212" i="5"/>
  <c r="V212" i="5"/>
  <c r="W212" i="5" s="1"/>
  <c r="U212" i="5"/>
  <c r="T212" i="5"/>
  <c r="S212" i="5"/>
  <c r="R212" i="5"/>
  <c r="P212" i="5"/>
  <c r="Q212" i="5" s="1"/>
  <c r="O212" i="5"/>
  <c r="N212" i="5"/>
  <c r="M212" i="5"/>
  <c r="L212" i="5"/>
  <c r="Y210" i="5"/>
  <c r="V210" i="5"/>
  <c r="W210" i="5" s="1"/>
  <c r="U210" i="5"/>
  <c r="S210" i="5"/>
  <c r="R210" i="5"/>
  <c r="P210" i="5"/>
  <c r="O210" i="5"/>
  <c r="Q210" i="5" s="1"/>
  <c r="N210" i="5"/>
  <c r="M210" i="5"/>
  <c r="L210" i="5"/>
  <c r="Y208" i="5"/>
  <c r="V208" i="5"/>
  <c r="W208" i="5" s="1"/>
  <c r="X208" i="5" s="1"/>
  <c r="Z208" i="5" s="1"/>
  <c r="U208" i="5"/>
  <c r="S208" i="5"/>
  <c r="R208" i="5"/>
  <c r="T208" i="5" s="1"/>
  <c r="P208" i="5"/>
  <c r="Q208" i="5" s="1"/>
  <c r="O208" i="5"/>
  <c r="N208" i="5"/>
  <c r="M208" i="5"/>
  <c r="L208" i="5"/>
  <c r="Y206" i="5"/>
  <c r="V206" i="5"/>
  <c r="W206" i="5" s="1"/>
  <c r="X206" i="5" s="1"/>
  <c r="Z206" i="5" s="1"/>
  <c r="U206" i="5"/>
  <c r="S206" i="5"/>
  <c r="R206" i="5"/>
  <c r="P206" i="5"/>
  <c r="O206" i="5"/>
  <c r="N206" i="5"/>
  <c r="M206" i="5"/>
  <c r="L206" i="5"/>
  <c r="Y204" i="5"/>
  <c r="V204" i="5"/>
  <c r="W204" i="5" s="1"/>
  <c r="X204" i="5" s="1"/>
  <c r="Z204" i="5" s="1"/>
  <c r="U204" i="5"/>
  <c r="S204" i="5"/>
  <c r="R204" i="5"/>
  <c r="P204" i="5"/>
  <c r="O204" i="5"/>
  <c r="N204" i="5"/>
  <c r="M204" i="5"/>
  <c r="L204" i="5"/>
  <c r="Y202" i="5"/>
  <c r="V202" i="5"/>
  <c r="W202" i="5" s="1"/>
  <c r="X202" i="5" s="1"/>
  <c r="Z202" i="5" s="1"/>
  <c r="U202" i="5"/>
  <c r="S202" i="5"/>
  <c r="R202" i="5"/>
  <c r="T202" i="5" s="1"/>
  <c r="P202" i="5"/>
  <c r="Q202" i="5" s="1"/>
  <c r="O202" i="5"/>
  <c r="N202" i="5"/>
  <c r="M202" i="5"/>
  <c r="L202" i="5"/>
  <c r="Y200" i="5"/>
  <c r="V200" i="5"/>
  <c r="W200" i="5" s="1"/>
  <c r="U200" i="5"/>
  <c r="S200" i="5"/>
  <c r="R200" i="5"/>
  <c r="P200" i="5"/>
  <c r="O200" i="5"/>
  <c r="Q200" i="5" s="1"/>
  <c r="N200" i="5"/>
  <c r="M200" i="5"/>
  <c r="L200" i="5"/>
  <c r="Y198" i="5"/>
  <c r="V198" i="5"/>
  <c r="W198" i="5" s="1"/>
  <c r="U198" i="5"/>
  <c r="S198" i="5"/>
  <c r="R198" i="5"/>
  <c r="T198" i="5" s="1"/>
  <c r="Q198" i="5"/>
  <c r="P198" i="5"/>
  <c r="O198" i="5"/>
  <c r="N198" i="5"/>
  <c r="M198" i="5"/>
  <c r="L198" i="5"/>
  <c r="Y196" i="5"/>
  <c r="V196" i="5"/>
  <c r="W196" i="5" s="1"/>
  <c r="X196" i="5" s="1"/>
  <c r="Z196" i="5" s="1"/>
  <c r="U196" i="5"/>
  <c r="S196" i="5"/>
  <c r="R196" i="5"/>
  <c r="T196" i="5" s="1"/>
  <c r="P196" i="5"/>
  <c r="Q196" i="5" s="1"/>
  <c r="O196" i="5"/>
  <c r="N196" i="5"/>
  <c r="M196" i="5"/>
  <c r="L196" i="5"/>
  <c r="Y194" i="5"/>
  <c r="V194" i="5"/>
  <c r="W194" i="5" s="1"/>
  <c r="U194" i="5"/>
  <c r="S194" i="5"/>
  <c r="R194" i="5"/>
  <c r="P194" i="5"/>
  <c r="O194" i="5"/>
  <c r="Q194" i="5" s="1"/>
  <c r="N194" i="5"/>
  <c r="M194" i="5"/>
  <c r="L194" i="5"/>
  <c r="Y192" i="5"/>
  <c r="V192" i="5"/>
  <c r="W192" i="5" s="1"/>
  <c r="X192" i="5" s="1"/>
  <c r="Z192" i="5" s="1"/>
  <c r="U192" i="5"/>
  <c r="S192" i="5"/>
  <c r="R192" i="5"/>
  <c r="T192" i="5" s="1"/>
  <c r="P192" i="5"/>
  <c r="O192" i="5"/>
  <c r="N192" i="5"/>
  <c r="M192" i="5"/>
  <c r="L192" i="5"/>
  <c r="Y190" i="5"/>
  <c r="X190" i="5"/>
  <c r="Z190" i="5" s="1"/>
  <c r="W190" i="5"/>
  <c r="V190" i="5"/>
  <c r="U190" i="5"/>
  <c r="S190" i="5"/>
  <c r="T190" i="5" s="1"/>
  <c r="R190" i="5"/>
  <c r="P190" i="5"/>
  <c r="O190" i="5"/>
  <c r="Q190" i="5" s="1"/>
  <c r="N190" i="5"/>
  <c r="M190" i="5"/>
  <c r="L190" i="5"/>
  <c r="Y188" i="5"/>
  <c r="V188" i="5"/>
  <c r="X188" i="5" s="1"/>
  <c r="Z188" i="5" s="1"/>
  <c r="U188" i="5"/>
  <c r="S188" i="5"/>
  <c r="R188" i="5"/>
  <c r="T188" i="5" s="1"/>
  <c r="P188" i="5"/>
  <c r="O188" i="5"/>
  <c r="N188" i="5"/>
  <c r="M188" i="5"/>
  <c r="L188" i="5"/>
  <c r="Y186" i="5"/>
  <c r="V186" i="5"/>
  <c r="W186" i="5" s="1"/>
  <c r="U186" i="5"/>
  <c r="T186" i="5"/>
  <c r="S186" i="5"/>
  <c r="R186" i="5"/>
  <c r="P186" i="5"/>
  <c r="O186" i="5"/>
  <c r="N186" i="5"/>
  <c r="M186" i="5"/>
  <c r="L186" i="5"/>
  <c r="M185" i="5"/>
  <c r="M205" i="5" s="1"/>
  <c r="Y184" i="5"/>
  <c r="V184" i="5"/>
  <c r="W184" i="5" s="1"/>
  <c r="X184" i="5" s="1"/>
  <c r="Z184" i="5" s="1"/>
  <c r="U184" i="5"/>
  <c r="S184" i="5"/>
  <c r="T184" i="5" s="1"/>
  <c r="R184" i="5"/>
  <c r="P184" i="5"/>
  <c r="O184" i="5"/>
  <c r="Q184" i="5" s="1"/>
  <c r="N184" i="5"/>
  <c r="M184" i="5"/>
  <c r="L184" i="5"/>
  <c r="Y182" i="5"/>
  <c r="V182" i="5"/>
  <c r="W182" i="5" s="1"/>
  <c r="X182" i="5" s="1"/>
  <c r="Z182" i="5" s="1"/>
  <c r="U182" i="5"/>
  <c r="S182" i="5"/>
  <c r="R182" i="5"/>
  <c r="T182" i="5" s="1"/>
  <c r="P182" i="5"/>
  <c r="O182" i="5"/>
  <c r="N182" i="5"/>
  <c r="M182" i="5"/>
  <c r="L182" i="5"/>
  <c r="Y180" i="5"/>
  <c r="V180" i="5"/>
  <c r="W180" i="5" s="1"/>
  <c r="U180" i="5"/>
  <c r="X180" i="5" s="1"/>
  <c r="Z180" i="5" s="1"/>
  <c r="S180" i="5"/>
  <c r="R180" i="5"/>
  <c r="P180" i="5"/>
  <c r="O180" i="5"/>
  <c r="Q180" i="5" s="1"/>
  <c r="N180" i="5"/>
  <c r="M180" i="5"/>
  <c r="L180" i="5"/>
  <c r="Y178" i="5"/>
  <c r="V178" i="5"/>
  <c r="W178" i="5" s="1"/>
  <c r="X178" i="5" s="1"/>
  <c r="Z178" i="5" s="1"/>
  <c r="U178" i="5"/>
  <c r="S178" i="5"/>
  <c r="T178" i="5" s="1"/>
  <c r="R178" i="5"/>
  <c r="P178" i="5"/>
  <c r="O178" i="5"/>
  <c r="Q178" i="5" s="1"/>
  <c r="N178" i="5"/>
  <c r="M178" i="5"/>
  <c r="L178" i="5"/>
  <c r="M177" i="5"/>
  <c r="M197" i="5" s="1"/>
  <c r="M217" i="5" s="1"/>
  <c r="Y176" i="5"/>
  <c r="V176" i="5"/>
  <c r="W176" i="5" s="1"/>
  <c r="U176" i="5"/>
  <c r="S176" i="5"/>
  <c r="R176" i="5"/>
  <c r="P176" i="5"/>
  <c r="O176" i="5"/>
  <c r="Q176" i="5" s="1"/>
  <c r="N176" i="5"/>
  <c r="M176" i="5"/>
  <c r="L176" i="5"/>
  <c r="M175" i="5"/>
  <c r="M195" i="5" s="1"/>
  <c r="M215" i="5" s="1"/>
  <c r="Y174" i="5"/>
  <c r="V174" i="5"/>
  <c r="W174" i="5" s="1"/>
  <c r="X174" i="5" s="1"/>
  <c r="Z174" i="5" s="1"/>
  <c r="U174" i="5"/>
  <c r="S174" i="5"/>
  <c r="R174" i="5"/>
  <c r="T174" i="5" s="1"/>
  <c r="P174" i="5"/>
  <c r="O174" i="5"/>
  <c r="N174" i="5"/>
  <c r="M174" i="5"/>
  <c r="L174" i="5"/>
  <c r="M173" i="5"/>
  <c r="M193" i="5" s="1"/>
  <c r="M213" i="5" s="1"/>
  <c r="L173" i="5"/>
  <c r="Y172" i="5"/>
  <c r="W172" i="5"/>
  <c r="X172" i="5" s="1"/>
  <c r="Z172" i="5" s="1"/>
  <c r="V172" i="5"/>
  <c r="U172" i="5"/>
  <c r="S172" i="5"/>
  <c r="T172" i="5" s="1"/>
  <c r="R172" i="5"/>
  <c r="P172" i="5"/>
  <c r="O172" i="5"/>
  <c r="Q172" i="5" s="1"/>
  <c r="N172" i="5"/>
  <c r="M172" i="5"/>
  <c r="L172" i="5"/>
  <c r="M171" i="5"/>
  <c r="M191" i="5" s="1"/>
  <c r="M211" i="5" s="1"/>
  <c r="L171" i="5"/>
  <c r="Y170" i="5"/>
  <c r="V170" i="5"/>
  <c r="W170" i="5" s="1"/>
  <c r="X170" i="5" s="1"/>
  <c r="Z170" i="5" s="1"/>
  <c r="U170" i="5"/>
  <c r="S170" i="5"/>
  <c r="T170" i="5" s="1"/>
  <c r="R170" i="5"/>
  <c r="P170" i="5"/>
  <c r="O170" i="5"/>
  <c r="Q170" i="5" s="1"/>
  <c r="N170" i="5"/>
  <c r="M170" i="5"/>
  <c r="L170" i="5"/>
  <c r="M169" i="5"/>
  <c r="M189" i="5" s="1"/>
  <c r="M209" i="5" s="1"/>
  <c r="L169" i="5"/>
  <c r="Y168" i="5"/>
  <c r="V168" i="5"/>
  <c r="W168" i="5" s="1"/>
  <c r="X168" i="5" s="1"/>
  <c r="Z168" i="5" s="1"/>
  <c r="U168" i="5"/>
  <c r="S168" i="5"/>
  <c r="R168" i="5"/>
  <c r="P168" i="5"/>
  <c r="O168" i="5"/>
  <c r="N168" i="5"/>
  <c r="M168" i="5"/>
  <c r="L168" i="5"/>
  <c r="M167" i="5"/>
  <c r="M187" i="5" s="1"/>
  <c r="M207" i="5" s="1"/>
  <c r="L167" i="5"/>
  <c r="Y166" i="5"/>
  <c r="V166" i="5"/>
  <c r="W166" i="5" s="1"/>
  <c r="X166" i="5" s="1"/>
  <c r="Z166" i="5" s="1"/>
  <c r="U166" i="5"/>
  <c r="S166" i="5"/>
  <c r="R166" i="5"/>
  <c r="T166" i="5" s="1"/>
  <c r="P166" i="5"/>
  <c r="Q166" i="5" s="1"/>
  <c r="O166" i="5"/>
  <c r="N166" i="5"/>
  <c r="M166" i="5"/>
  <c r="L166" i="5"/>
  <c r="M165" i="5"/>
  <c r="L165" i="5"/>
  <c r="Y164" i="5"/>
  <c r="V164" i="5"/>
  <c r="W164" i="5" s="1"/>
  <c r="U164" i="5"/>
  <c r="S164" i="5"/>
  <c r="R164" i="5"/>
  <c r="T164" i="5" s="1"/>
  <c r="Q164" i="5"/>
  <c r="P164" i="5"/>
  <c r="O164" i="5"/>
  <c r="N164" i="5"/>
  <c r="M164" i="5"/>
  <c r="L164" i="5"/>
  <c r="M163" i="5"/>
  <c r="M183" i="5" s="1"/>
  <c r="M203" i="5" s="1"/>
  <c r="M223" i="5" s="1"/>
  <c r="L163" i="5"/>
  <c r="Y162" i="5"/>
  <c r="V162" i="5"/>
  <c r="W162" i="5" s="1"/>
  <c r="U162" i="5"/>
  <c r="X162" i="5" s="1"/>
  <c r="Z162" i="5" s="1"/>
  <c r="S162" i="5"/>
  <c r="R162" i="5"/>
  <c r="P162" i="5"/>
  <c r="O162" i="5"/>
  <c r="Q162" i="5" s="1"/>
  <c r="N162" i="5"/>
  <c r="M162" i="5"/>
  <c r="L162" i="5"/>
  <c r="M161" i="5"/>
  <c r="M181" i="5" s="1"/>
  <c r="M201" i="5" s="1"/>
  <c r="M221" i="5" s="1"/>
  <c r="L161" i="5"/>
  <c r="Y160" i="5"/>
  <c r="V160" i="5"/>
  <c r="W160" i="5" s="1"/>
  <c r="U160" i="5"/>
  <c r="X160" i="5" s="1"/>
  <c r="Z160" i="5" s="1"/>
  <c r="S160" i="5"/>
  <c r="R160" i="5"/>
  <c r="P160" i="5"/>
  <c r="O160" i="5"/>
  <c r="Q160" i="5" s="1"/>
  <c r="N160" i="5"/>
  <c r="M160" i="5"/>
  <c r="L160" i="5"/>
  <c r="M159" i="5"/>
  <c r="M179" i="5" s="1"/>
  <c r="M199" i="5" s="1"/>
  <c r="M219" i="5" s="1"/>
  <c r="L159" i="5"/>
  <c r="Y158" i="5"/>
  <c r="V158" i="5"/>
  <c r="W158" i="5" s="1"/>
  <c r="U158" i="5"/>
  <c r="S158" i="5"/>
  <c r="R158" i="5"/>
  <c r="T158" i="5" s="1"/>
  <c r="Q158" i="5"/>
  <c r="P158" i="5"/>
  <c r="O158" i="5"/>
  <c r="N158" i="5"/>
  <c r="M158" i="5"/>
  <c r="L158" i="5"/>
  <c r="F124" i="5"/>
  <c r="C229" i="5" s="1"/>
  <c r="J120" i="5"/>
  <c r="F113" i="5"/>
  <c r="C113" i="5"/>
  <c r="Y106" i="5"/>
  <c r="V106" i="5"/>
  <c r="U106" i="5"/>
  <c r="S106" i="5"/>
  <c r="R106" i="5"/>
  <c r="T106" i="5" s="1"/>
  <c r="Q106" i="5"/>
  <c r="P106" i="5"/>
  <c r="O106" i="5"/>
  <c r="N106" i="5"/>
  <c r="M106" i="5"/>
  <c r="L106" i="5"/>
  <c r="Y104" i="5"/>
  <c r="V104" i="5"/>
  <c r="W104" i="5" s="1"/>
  <c r="U104" i="5"/>
  <c r="S104" i="5"/>
  <c r="R104" i="5"/>
  <c r="T104" i="5" s="1"/>
  <c r="P104" i="5"/>
  <c r="O104" i="5"/>
  <c r="N104" i="5"/>
  <c r="M104" i="5"/>
  <c r="L104" i="5"/>
  <c r="Y102" i="5"/>
  <c r="V102" i="5"/>
  <c r="W102" i="5" s="1"/>
  <c r="U102" i="5"/>
  <c r="X102" i="5" s="1"/>
  <c r="Z102" i="5" s="1"/>
  <c r="S102" i="5"/>
  <c r="R102" i="5"/>
  <c r="P102" i="5"/>
  <c r="O102" i="5"/>
  <c r="Q102" i="5" s="1"/>
  <c r="N102" i="5"/>
  <c r="M102" i="5"/>
  <c r="L102" i="5"/>
  <c r="Y100" i="5"/>
  <c r="V100" i="5"/>
  <c r="W100" i="5" s="1"/>
  <c r="U100" i="5"/>
  <c r="S100" i="5"/>
  <c r="T100" i="5" s="1"/>
  <c r="R100" i="5"/>
  <c r="P100" i="5"/>
  <c r="O100" i="5"/>
  <c r="Q100" i="5" s="1"/>
  <c r="N100" i="5"/>
  <c r="M100" i="5"/>
  <c r="L100" i="5"/>
  <c r="Y98" i="5"/>
  <c r="V98" i="5"/>
  <c r="W98" i="5" s="1"/>
  <c r="U98" i="5"/>
  <c r="S98" i="5"/>
  <c r="R98" i="5"/>
  <c r="P98" i="5"/>
  <c r="O98" i="5"/>
  <c r="Q98" i="5" s="1"/>
  <c r="N98" i="5"/>
  <c r="M98" i="5"/>
  <c r="L98" i="5"/>
  <c r="Y96" i="5"/>
  <c r="V96" i="5"/>
  <c r="W96" i="5" s="1"/>
  <c r="U96" i="5"/>
  <c r="S96" i="5"/>
  <c r="R96" i="5"/>
  <c r="T96" i="5" s="1"/>
  <c r="P96" i="5"/>
  <c r="O96" i="5"/>
  <c r="Q96" i="5" s="1"/>
  <c r="N96" i="5"/>
  <c r="M96" i="5"/>
  <c r="L96" i="5"/>
  <c r="Y94" i="5"/>
  <c r="V94" i="5"/>
  <c r="W94" i="5" s="1"/>
  <c r="X94" i="5" s="1"/>
  <c r="Z94" i="5" s="1"/>
  <c r="U94" i="5"/>
  <c r="T94" i="5"/>
  <c r="S94" i="5"/>
  <c r="R94" i="5"/>
  <c r="P94" i="5"/>
  <c r="O94" i="5"/>
  <c r="Q94" i="5" s="1"/>
  <c r="N94" i="5"/>
  <c r="M94" i="5"/>
  <c r="L94" i="5"/>
  <c r="Y92" i="5"/>
  <c r="V92" i="5"/>
  <c r="W92" i="5" s="1"/>
  <c r="U92" i="5"/>
  <c r="S92" i="5"/>
  <c r="R92" i="5"/>
  <c r="P92" i="5"/>
  <c r="O92" i="5"/>
  <c r="Q92" i="5" s="1"/>
  <c r="N92" i="5"/>
  <c r="M92" i="5"/>
  <c r="L92" i="5"/>
  <c r="Y90" i="5"/>
  <c r="V90" i="5"/>
  <c r="W90" i="5" s="1"/>
  <c r="U90" i="5"/>
  <c r="S90" i="5"/>
  <c r="R90" i="5"/>
  <c r="T90" i="5" s="1"/>
  <c r="Q90" i="5"/>
  <c r="P90" i="5"/>
  <c r="O90" i="5"/>
  <c r="N90" i="5"/>
  <c r="M90" i="5"/>
  <c r="L90" i="5"/>
  <c r="Y88" i="5"/>
  <c r="V88" i="5"/>
  <c r="W88" i="5" s="1"/>
  <c r="U88" i="5"/>
  <c r="S88" i="5"/>
  <c r="R88" i="5"/>
  <c r="T88" i="5" s="1"/>
  <c r="P88" i="5"/>
  <c r="O88" i="5"/>
  <c r="N88" i="5"/>
  <c r="M88" i="5"/>
  <c r="L88" i="5"/>
  <c r="Y86" i="5"/>
  <c r="V86" i="5"/>
  <c r="W86" i="5" s="1"/>
  <c r="U86" i="5"/>
  <c r="X86" i="5" s="1"/>
  <c r="Z86" i="5" s="1"/>
  <c r="S86" i="5"/>
  <c r="R86" i="5"/>
  <c r="P86" i="5"/>
  <c r="O86" i="5"/>
  <c r="Q86" i="5" s="1"/>
  <c r="N86" i="5"/>
  <c r="M86" i="5"/>
  <c r="L86" i="5"/>
  <c r="Y84" i="5"/>
  <c r="V84" i="5"/>
  <c r="W84" i="5" s="1"/>
  <c r="U84" i="5"/>
  <c r="S84" i="5"/>
  <c r="R84" i="5"/>
  <c r="T84" i="5" s="1"/>
  <c r="Q84" i="5"/>
  <c r="P84" i="5"/>
  <c r="O84" i="5"/>
  <c r="N84" i="5"/>
  <c r="M84" i="5"/>
  <c r="L84" i="5"/>
  <c r="Y82" i="5"/>
  <c r="V82" i="5"/>
  <c r="W82" i="5" s="1"/>
  <c r="U82" i="5"/>
  <c r="S82" i="5"/>
  <c r="R82" i="5"/>
  <c r="T82" i="5" s="1"/>
  <c r="P82" i="5"/>
  <c r="O82" i="5"/>
  <c r="N82" i="5"/>
  <c r="M82" i="5"/>
  <c r="L82" i="5"/>
  <c r="Y80" i="5"/>
  <c r="V80" i="5"/>
  <c r="W80" i="5" s="1"/>
  <c r="U80" i="5"/>
  <c r="X80" i="5" s="1"/>
  <c r="Z80" i="5" s="1"/>
  <c r="S80" i="5"/>
  <c r="R80" i="5"/>
  <c r="P80" i="5"/>
  <c r="O80" i="5"/>
  <c r="Q80" i="5" s="1"/>
  <c r="N80" i="5"/>
  <c r="M80" i="5"/>
  <c r="L80" i="5"/>
  <c r="Y78" i="5"/>
  <c r="V78" i="5"/>
  <c r="W78" i="5" s="1"/>
  <c r="U78" i="5"/>
  <c r="T78" i="5"/>
  <c r="S78" i="5"/>
  <c r="R78" i="5"/>
  <c r="P78" i="5"/>
  <c r="Q78" i="5" s="1"/>
  <c r="O78" i="5"/>
  <c r="N78" i="5"/>
  <c r="M78" i="5"/>
  <c r="L78" i="5"/>
  <c r="Y76" i="5"/>
  <c r="V76" i="5"/>
  <c r="W76" i="5" s="1"/>
  <c r="U76" i="5"/>
  <c r="X76" i="5" s="1"/>
  <c r="Z76" i="5" s="1"/>
  <c r="S76" i="5"/>
  <c r="R76" i="5"/>
  <c r="T76" i="5" s="1"/>
  <c r="P76" i="5"/>
  <c r="O76" i="5"/>
  <c r="Q76" i="5" s="1"/>
  <c r="N76" i="5"/>
  <c r="M76" i="5"/>
  <c r="L76" i="5"/>
  <c r="Y74" i="5"/>
  <c r="V74" i="5"/>
  <c r="U74" i="5"/>
  <c r="X74" i="5" s="1"/>
  <c r="Z74" i="5" s="1"/>
  <c r="S74" i="5"/>
  <c r="R74" i="5"/>
  <c r="T74" i="5" s="1"/>
  <c r="P74" i="5"/>
  <c r="Q74" i="5" s="1"/>
  <c r="O74" i="5"/>
  <c r="N74" i="5"/>
  <c r="M74" i="5"/>
  <c r="L74" i="5"/>
  <c r="M73" i="5"/>
  <c r="M93" i="5" s="1"/>
  <c r="Y72" i="5"/>
  <c r="V72" i="5"/>
  <c r="U72" i="5"/>
  <c r="X72" i="5" s="1"/>
  <c r="Z72" i="5" s="1"/>
  <c r="S72" i="5"/>
  <c r="R72" i="5"/>
  <c r="T72" i="5" s="1"/>
  <c r="Q72" i="5"/>
  <c r="P72" i="5"/>
  <c r="O72" i="5"/>
  <c r="N72" i="5"/>
  <c r="M72" i="5"/>
  <c r="L72" i="5"/>
  <c r="Y70" i="5"/>
  <c r="W70" i="5"/>
  <c r="X70" i="5" s="1"/>
  <c r="Z70" i="5" s="1"/>
  <c r="V70" i="5"/>
  <c r="U70" i="5"/>
  <c r="S70" i="5"/>
  <c r="T70" i="5" s="1"/>
  <c r="R70" i="5"/>
  <c r="P70" i="5"/>
  <c r="O70" i="5"/>
  <c r="Q70" i="5" s="1"/>
  <c r="N70" i="5"/>
  <c r="M70" i="5"/>
  <c r="L70" i="5"/>
  <c r="Y68" i="5"/>
  <c r="W68" i="5"/>
  <c r="X68" i="5" s="1"/>
  <c r="Z68" i="5" s="1"/>
  <c r="V68" i="5"/>
  <c r="U68" i="5"/>
  <c r="S68" i="5"/>
  <c r="R68" i="5"/>
  <c r="T68" i="5" s="1"/>
  <c r="P68" i="5"/>
  <c r="O68" i="5"/>
  <c r="N68" i="5"/>
  <c r="M68" i="5"/>
  <c r="L68" i="5"/>
  <c r="Y66" i="5"/>
  <c r="V66" i="5"/>
  <c r="W66" i="5" s="1"/>
  <c r="U66" i="5"/>
  <c r="S66" i="5"/>
  <c r="R66" i="5"/>
  <c r="T66" i="5" s="1"/>
  <c r="P66" i="5"/>
  <c r="Q66" i="5" s="1"/>
  <c r="O66" i="5"/>
  <c r="N66" i="5"/>
  <c r="M66" i="5"/>
  <c r="L66" i="5"/>
  <c r="M65" i="5"/>
  <c r="M85" i="5" s="1"/>
  <c r="M105" i="5" s="1"/>
  <c r="Y64" i="5"/>
  <c r="W64" i="5"/>
  <c r="X64" i="5" s="1"/>
  <c r="Z64" i="5" s="1"/>
  <c r="V64" i="5"/>
  <c r="U64" i="5"/>
  <c r="S64" i="5"/>
  <c r="T64" i="5" s="1"/>
  <c r="R64" i="5"/>
  <c r="P64" i="5"/>
  <c r="O64" i="5"/>
  <c r="Q64" i="5" s="1"/>
  <c r="N64" i="5"/>
  <c r="M64" i="5"/>
  <c r="L64" i="5"/>
  <c r="Y62" i="5"/>
  <c r="W62" i="5"/>
  <c r="X62" i="5" s="1"/>
  <c r="Z62" i="5" s="1"/>
  <c r="V62" i="5"/>
  <c r="U62" i="5"/>
  <c r="S62" i="5"/>
  <c r="R62" i="5"/>
  <c r="T62" i="5" s="1"/>
  <c r="P62" i="5"/>
  <c r="O62" i="5"/>
  <c r="N62" i="5"/>
  <c r="M62" i="5"/>
  <c r="L62" i="5"/>
  <c r="M61" i="5"/>
  <c r="M81" i="5" s="1"/>
  <c r="M101" i="5" s="1"/>
  <c r="Y60" i="5"/>
  <c r="W60" i="5"/>
  <c r="X60" i="5" s="1"/>
  <c r="Z60" i="5" s="1"/>
  <c r="V60" i="5"/>
  <c r="U60" i="5"/>
  <c r="S60" i="5"/>
  <c r="R60" i="5"/>
  <c r="T60" i="5" s="1"/>
  <c r="P60" i="5"/>
  <c r="O60" i="5"/>
  <c r="Q60" i="5" s="1"/>
  <c r="N60" i="5"/>
  <c r="M60" i="5"/>
  <c r="L60" i="5"/>
  <c r="M59" i="5"/>
  <c r="M79" i="5" s="1"/>
  <c r="M99" i="5" s="1"/>
  <c r="Y58" i="5"/>
  <c r="V58" i="5"/>
  <c r="W58" i="5" s="1"/>
  <c r="U58" i="5"/>
  <c r="S58" i="5"/>
  <c r="R58" i="5"/>
  <c r="T58" i="5" s="1"/>
  <c r="P58" i="5"/>
  <c r="O58" i="5"/>
  <c r="N58" i="5"/>
  <c r="M58" i="5"/>
  <c r="L58" i="5"/>
  <c r="M57" i="5"/>
  <c r="M77" i="5" s="1"/>
  <c r="M97" i="5" s="1"/>
  <c r="L57" i="5"/>
  <c r="Y56" i="5"/>
  <c r="V56" i="5"/>
  <c r="W56" i="5" s="1"/>
  <c r="U56" i="5"/>
  <c r="S56" i="5"/>
  <c r="R56" i="5"/>
  <c r="T56" i="5" s="1"/>
  <c r="P56" i="5"/>
  <c r="O56" i="5"/>
  <c r="N56" i="5"/>
  <c r="M56" i="5"/>
  <c r="L56" i="5"/>
  <c r="M55" i="5"/>
  <c r="M75" i="5" s="1"/>
  <c r="M95" i="5" s="1"/>
  <c r="L55" i="5"/>
  <c r="Y54" i="5"/>
  <c r="W54" i="5"/>
  <c r="X54" i="5" s="1"/>
  <c r="Z54" i="5" s="1"/>
  <c r="V54" i="5"/>
  <c r="U54" i="5"/>
  <c r="S54" i="5"/>
  <c r="R54" i="5"/>
  <c r="P54" i="5"/>
  <c r="O54" i="5"/>
  <c r="N54" i="5"/>
  <c r="M54" i="5"/>
  <c r="L54" i="5"/>
  <c r="M53" i="5"/>
  <c r="L53" i="5"/>
  <c r="Y52" i="5"/>
  <c r="V52" i="5"/>
  <c r="W52" i="5" s="1"/>
  <c r="X52" i="5" s="1"/>
  <c r="Z52" i="5" s="1"/>
  <c r="U52" i="5"/>
  <c r="S52" i="5"/>
  <c r="T52" i="5" s="1"/>
  <c r="R52" i="5"/>
  <c r="P52" i="5"/>
  <c r="O52" i="5"/>
  <c r="N52" i="5"/>
  <c r="M52" i="5"/>
  <c r="L52" i="5"/>
  <c r="M51" i="5"/>
  <c r="M71" i="5" s="1"/>
  <c r="M91" i="5" s="1"/>
  <c r="L51" i="5"/>
  <c r="Y50" i="5"/>
  <c r="V50" i="5"/>
  <c r="W50" i="5" s="1"/>
  <c r="U50" i="5"/>
  <c r="T50" i="5"/>
  <c r="S50" i="5"/>
  <c r="R50" i="5"/>
  <c r="P50" i="5"/>
  <c r="O50" i="5"/>
  <c r="N50" i="5"/>
  <c r="M50" i="5"/>
  <c r="L50" i="5"/>
  <c r="M49" i="5"/>
  <c r="M69" i="5" s="1"/>
  <c r="M89" i="5" s="1"/>
  <c r="L49" i="5"/>
  <c r="Y48" i="5"/>
  <c r="V48" i="5"/>
  <c r="W48" i="5" s="1"/>
  <c r="U48" i="5"/>
  <c r="S48" i="5"/>
  <c r="R48" i="5"/>
  <c r="T48" i="5" s="1"/>
  <c r="P48" i="5"/>
  <c r="Q48" i="5" s="1"/>
  <c r="O48" i="5"/>
  <c r="N48" i="5"/>
  <c r="M48" i="5"/>
  <c r="L48" i="5"/>
  <c r="L67" i="5" s="1"/>
  <c r="M47" i="5"/>
  <c r="M67" i="5" s="1"/>
  <c r="M87" i="5" s="1"/>
  <c r="M107" i="5" s="1"/>
  <c r="L47" i="5"/>
  <c r="Y46" i="5"/>
  <c r="V46" i="5"/>
  <c r="W46" i="5" s="1"/>
  <c r="U46" i="5"/>
  <c r="S46" i="5"/>
  <c r="R46" i="5"/>
  <c r="T46" i="5" s="1"/>
  <c r="Q46" i="5"/>
  <c r="P46" i="5"/>
  <c r="O46" i="5"/>
  <c r="N46" i="5"/>
  <c r="M46" i="5"/>
  <c r="L46" i="5"/>
  <c r="M45" i="5"/>
  <c r="L45" i="5"/>
  <c r="Y44" i="5"/>
  <c r="V44" i="5"/>
  <c r="W44" i="5" s="1"/>
  <c r="U44" i="5"/>
  <c r="S44" i="5"/>
  <c r="R44" i="5"/>
  <c r="T44" i="5" s="1"/>
  <c r="P44" i="5"/>
  <c r="O44" i="5"/>
  <c r="N44" i="5"/>
  <c r="M44" i="5"/>
  <c r="L44" i="5"/>
  <c r="M43" i="5"/>
  <c r="M63" i="5" s="1"/>
  <c r="L43" i="5"/>
  <c r="L59" i="5" s="1"/>
  <c r="Y42" i="5"/>
  <c r="V42" i="5"/>
  <c r="W42" i="5" s="1"/>
  <c r="U42" i="5"/>
  <c r="S42" i="5"/>
  <c r="R42" i="5"/>
  <c r="T42" i="5" s="1"/>
  <c r="P42" i="5"/>
  <c r="O42" i="5"/>
  <c r="N42" i="5"/>
  <c r="M42" i="5"/>
  <c r="L42" i="5"/>
  <c r="J4" i="5"/>
  <c r="L338" i="8" l="1"/>
  <c r="L328" i="8"/>
  <c r="L336" i="8"/>
  <c r="L332" i="8"/>
  <c r="L326" i="8"/>
  <c r="L107" i="7"/>
  <c r="L326" i="7"/>
  <c r="L328" i="7"/>
  <c r="L97" i="7"/>
  <c r="L95" i="7"/>
  <c r="L91" i="7"/>
  <c r="L211" i="7"/>
  <c r="L213" i="7"/>
  <c r="L223" i="7"/>
  <c r="L215" i="7"/>
  <c r="L77" i="6"/>
  <c r="L99" i="6" s="1"/>
  <c r="L79" i="6"/>
  <c r="L97" i="6" s="1"/>
  <c r="L107" i="6"/>
  <c r="L75" i="6"/>
  <c r="L93" i="6" s="1"/>
  <c r="L87" i="6"/>
  <c r="L304" i="6"/>
  <c r="L322" i="6" s="1"/>
  <c r="L312" i="6"/>
  <c r="L330" i="6" s="1"/>
  <c r="L316" i="6"/>
  <c r="L334" i="6" s="1"/>
  <c r="L336" i="6"/>
  <c r="L302" i="6"/>
  <c r="L320" i="6" s="1"/>
  <c r="L338" i="6" s="1"/>
  <c r="L308" i="6"/>
  <c r="L306" i="6"/>
  <c r="L310" i="6"/>
  <c r="L328" i="6" s="1"/>
  <c r="L101" i="6"/>
  <c r="L105" i="6"/>
  <c r="L95" i="6"/>
  <c r="L219" i="6"/>
  <c r="L209" i="6"/>
  <c r="L193" i="6"/>
  <c r="L211" i="6" s="1"/>
  <c r="L187" i="6"/>
  <c r="L205" i="6" s="1"/>
  <c r="L223" i="6" s="1"/>
  <c r="L221" i="6"/>
  <c r="L195" i="6"/>
  <c r="L213" i="6" s="1"/>
  <c r="E242" i="6"/>
  <c r="E11" i="6"/>
  <c r="X92" i="5"/>
  <c r="Z92" i="5" s="1"/>
  <c r="X98" i="5"/>
  <c r="Z98" i="5" s="1"/>
  <c r="Q42" i="5"/>
  <c r="X42" i="5"/>
  <c r="Z42" i="5" s="1"/>
  <c r="Q44" i="5"/>
  <c r="X44" i="5"/>
  <c r="Z44" i="5" s="1"/>
  <c r="X50" i="5"/>
  <c r="Z50" i="5" s="1"/>
  <c r="Q52" i="5"/>
  <c r="Q54" i="5"/>
  <c r="Q62" i="5"/>
  <c r="Q68" i="5"/>
  <c r="X100" i="5"/>
  <c r="Z100" i="5" s="1"/>
  <c r="X48" i="5"/>
  <c r="Z48" i="5" s="1"/>
  <c r="Q50" i="5"/>
  <c r="T54" i="5"/>
  <c r="X78" i="5"/>
  <c r="Z78" i="5" s="1"/>
  <c r="X46" i="5"/>
  <c r="Z46" i="5" s="1"/>
  <c r="Q56" i="5"/>
  <c r="X56" i="5"/>
  <c r="Z56" i="5" s="1"/>
  <c r="Q58" i="5"/>
  <c r="X58" i="5"/>
  <c r="Z58" i="5" s="1"/>
  <c r="T80" i="5"/>
  <c r="Q82" i="5"/>
  <c r="X82" i="5"/>
  <c r="Z82" i="5" s="1"/>
  <c r="X84" i="5"/>
  <c r="Z84" i="5" s="1"/>
  <c r="T86" i="5"/>
  <c r="Q88" i="5"/>
  <c r="X88" i="5"/>
  <c r="Z88" i="5" s="1"/>
  <c r="X90" i="5"/>
  <c r="Z90" i="5" s="1"/>
  <c r="T92" i="5"/>
  <c r="X96" i="5"/>
  <c r="Z96" i="5" s="1"/>
  <c r="T98" i="5"/>
  <c r="T102" i="5"/>
  <c r="Q104" i="5"/>
  <c r="X104" i="5"/>
  <c r="Z104" i="5" s="1"/>
  <c r="X106" i="5"/>
  <c r="Z106" i="5" s="1"/>
  <c r="Q275" i="5"/>
  <c r="X281" i="5"/>
  <c r="Z281" i="5" s="1"/>
  <c r="Q283" i="5"/>
  <c r="Q285" i="5"/>
  <c r="Q291" i="5"/>
  <c r="Q293" i="5"/>
  <c r="Q295" i="5"/>
  <c r="T305" i="5"/>
  <c r="T311" i="5"/>
  <c r="T317" i="5"/>
  <c r="Q327" i="5"/>
  <c r="T303" i="5"/>
  <c r="X321" i="5"/>
  <c r="Z321" i="5" s="1"/>
  <c r="Q331" i="5"/>
  <c r="T335" i="5"/>
  <c r="T273" i="5"/>
  <c r="T275" i="5"/>
  <c r="L298" i="5"/>
  <c r="Q279" i="5"/>
  <c r="X287" i="5"/>
  <c r="Z287" i="5" s="1"/>
  <c r="X289" i="5"/>
  <c r="Z289" i="5" s="1"/>
  <c r="T297" i="5"/>
  <c r="Q299" i="5"/>
  <c r="Q305" i="5"/>
  <c r="X305" i="5"/>
  <c r="Z305" i="5" s="1"/>
  <c r="X307" i="5"/>
  <c r="Z307" i="5" s="1"/>
  <c r="T309" i="5"/>
  <c r="Q311" i="5"/>
  <c r="X311" i="5"/>
  <c r="Z311" i="5" s="1"/>
  <c r="X313" i="5"/>
  <c r="Z313" i="5" s="1"/>
  <c r="T321" i="5"/>
  <c r="Q329" i="5"/>
  <c r="X329" i="5"/>
  <c r="Z329" i="5" s="1"/>
  <c r="T333" i="5"/>
  <c r="Q335" i="5"/>
  <c r="X275" i="5"/>
  <c r="Z275" i="5" s="1"/>
  <c r="X297" i="5"/>
  <c r="Z297" i="5" s="1"/>
  <c r="X309" i="5"/>
  <c r="Z309" i="5" s="1"/>
  <c r="X333" i="5"/>
  <c r="Z333" i="5" s="1"/>
  <c r="L294" i="5"/>
  <c r="L316" i="5" s="1"/>
  <c r="W303" i="5"/>
  <c r="W337" i="5"/>
  <c r="L296" i="5"/>
  <c r="L314" i="5" s="1"/>
  <c r="L332" i="5" s="1"/>
  <c r="L300" i="5"/>
  <c r="L318" i="5" s="1"/>
  <c r="L336" i="5" s="1"/>
  <c r="L292" i="5"/>
  <c r="L310" i="5"/>
  <c r="L290" i="5"/>
  <c r="L304" i="5" s="1"/>
  <c r="X273" i="5"/>
  <c r="Z273" i="5" s="1"/>
  <c r="X66" i="5"/>
  <c r="Z66" i="5" s="1"/>
  <c r="L71" i="5"/>
  <c r="W74" i="5"/>
  <c r="L69" i="5"/>
  <c r="L89" i="5"/>
  <c r="L61" i="5"/>
  <c r="L77" i="5" s="1"/>
  <c r="L63" i="5"/>
  <c r="L81" i="5" s="1"/>
  <c r="W72" i="5"/>
  <c r="W106" i="5"/>
  <c r="L65" i="5"/>
  <c r="L83" i="5" s="1"/>
  <c r="Q186" i="5"/>
  <c r="X194" i="5"/>
  <c r="Z194" i="5" s="1"/>
  <c r="X200" i="5"/>
  <c r="Z200" i="5" s="1"/>
  <c r="Q204" i="5"/>
  <c r="X212" i="5"/>
  <c r="Z212" i="5" s="1"/>
  <c r="X218" i="5"/>
  <c r="Z218" i="5" s="1"/>
  <c r="T160" i="5"/>
  <c r="T168" i="5"/>
  <c r="Q174" i="5"/>
  <c r="X176" i="5"/>
  <c r="Z176" i="5" s="1"/>
  <c r="T180" i="5"/>
  <c r="Q182" i="5"/>
  <c r="X186" i="5"/>
  <c r="Z186" i="5" s="1"/>
  <c r="Q192" i="5"/>
  <c r="T194" i="5"/>
  <c r="T200" i="5"/>
  <c r="T206" i="5"/>
  <c r="X210" i="5"/>
  <c r="Z210" i="5" s="1"/>
  <c r="X216" i="5"/>
  <c r="Z216" i="5" s="1"/>
  <c r="Q220" i="5"/>
  <c r="W222" i="5"/>
  <c r="L177" i="5"/>
  <c r="L195" i="5" s="1"/>
  <c r="T162" i="5"/>
  <c r="L185" i="5"/>
  <c r="Q168" i="5"/>
  <c r="T176" i="5"/>
  <c r="Q188" i="5"/>
  <c r="T204" i="5"/>
  <c r="Q206" i="5"/>
  <c r="T210" i="5"/>
  <c r="T216" i="5"/>
  <c r="X164" i="5"/>
  <c r="Z164" i="5" s="1"/>
  <c r="X198" i="5"/>
  <c r="Z198" i="5" s="1"/>
  <c r="X214" i="5"/>
  <c r="Z214" i="5" s="1"/>
  <c r="W220" i="5"/>
  <c r="W188" i="5"/>
  <c r="L179" i="5"/>
  <c r="L197" i="5" s="1"/>
  <c r="L181" i="5"/>
  <c r="L199" i="5" s="1"/>
  <c r="L183" i="5"/>
  <c r="X158" i="5"/>
  <c r="Z158" i="5" s="1"/>
  <c r="M83" i="5"/>
  <c r="M103" i="5" s="1"/>
  <c r="E127" i="5"/>
  <c r="M314" i="5"/>
  <c r="M334" i="5" s="1"/>
  <c r="L175" i="5"/>
  <c r="L193" i="5" s="1"/>
  <c r="Y277" i="4"/>
  <c r="V279" i="4"/>
  <c r="W279" i="4" s="1"/>
  <c r="M281" i="4"/>
  <c r="O295" i="4"/>
  <c r="V301" i="4"/>
  <c r="L305" i="4"/>
  <c r="L311" i="4"/>
  <c r="O321" i="4"/>
  <c r="O327" i="4"/>
  <c r="Y335" i="4"/>
  <c r="P164" i="4"/>
  <c r="S166" i="4"/>
  <c r="V170" i="4"/>
  <c r="R174" i="4"/>
  <c r="P204" i="4"/>
  <c r="F344" i="4"/>
  <c r="O337" i="4"/>
  <c r="N337" i="4"/>
  <c r="N335" i="4"/>
  <c r="N333" i="4"/>
  <c r="Y331" i="4"/>
  <c r="W331" i="4"/>
  <c r="V331" i="4"/>
  <c r="U331" i="4"/>
  <c r="S331" i="4"/>
  <c r="R331" i="4"/>
  <c r="P331" i="4"/>
  <c r="O331" i="4"/>
  <c r="Q331" i="4" s="1"/>
  <c r="N331" i="4"/>
  <c r="M331" i="4"/>
  <c r="L331" i="4"/>
  <c r="U329" i="4"/>
  <c r="N329" i="4"/>
  <c r="N327" i="4"/>
  <c r="N325" i="4"/>
  <c r="Y323" i="4"/>
  <c r="V323" i="4"/>
  <c r="W323" i="4" s="1"/>
  <c r="U323" i="4"/>
  <c r="S323" i="4"/>
  <c r="R323" i="4"/>
  <c r="P323" i="4"/>
  <c r="O323" i="4"/>
  <c r="Q323" i="4" s="1"/>
  <c r="N323" i="4"/>
  <c r="M323" i="4"/>
  <c r="L323" i="4"/>
  <c r="N321" i="4"/>
  <c r="Y319" i="4"/>
  <c r="N319" i="4"/>
  <c r="M319" i="4"/>
  <c r="N317" i="4"/>
  <c r="Y315" i="4"/>
  <c r="V315" i="4"/>
  <c r="W315" i="4" s="1"/>
  <c r="U315" i="4"/>
  <c r="S315" i="4"/>
  <c r="R315" i="4"/>
  <c r="P315" i="4"/>
  <c r="O315" i="4"/>
  <c r="Q315" i="4" s="1"/>
  <c r="N315" i="4"/>
  <c r="M315" i="4"/>
  <c r="L315" i="4"/>
  <c r="N313" i="4"/>
  <c r="P311" i="4"/>
  <c r="N311" i="4"/>
  <c r="S309" i="4"/>
  <c r="N309" i="4"/>
  <c r="Y307" i="4"/>
  <c r="V307" i="4"/>
  <c r="W307" i="4" s="1"/>
  <c r="U307" i="4"/>
  <c r="S307" i="4"/>
  <c r="R307" i="4"/>
  <c r="P307" i="4"/>
  <c r="O307" i="4"/>
  <c r="Q307" i="4" s="1"/>
  <c r="N307" i="4"/>
  <c r="M307" i="4"/>
  <c r="L307" i="4"/>
  <c r="N305" i="4"/>
  <c r="M304" i="4"/>
  <c r="M324" i="4" s="1"/>
  <c r="N303" i="4"/>
  <c r="N301" i="4"/>
  <c r="Y299" i="4"/>
  <c r="V299" i="4"/>
  <c r="W299" i="4" s="1"/>
  <c r="U299" i="4"/>
  <c r="S299" i="4"/>
  <c r="R299" i="4"/>
  <c r="T299" i="4" s="1"/>
  <c r="P299" i="4"/>
  <c r="O299" i="4"/>
  <c r="Q299" i="4" s="1"/>
  <c r="N299" i="4"/>
  <c r="M299" i="4"/>
  <c r="L299" i="4"/>
  <c r="M298" i="4"/>
  <c r="M318" i="4" s="1"/>
  <c r="M338" i="4" s="1"/>
  <c r="P297" i="4"/>
  <c r="N297" i="4"/>
  <c r="M296" i="4"/>
  <c r="M316" i="4" s="1"/>
  <c r="M336" i="4" s="1"/>
  <c r="N295" i="4"/>
  <c r="N293" i="4"/>
  <c r="M292" i="4"/>
  <c r="M312" i="4" s="1"/>
  <c r="M332" i="4" s="1"/>
  <c r="Y291" i="4"/>
  <c r="V291" i="4"/>
  <c r="W291" i="4" s="1"/>
  <c r="U291" i="4"/>
  <c r="S291" i="4"/>
  <c r="R291" i="4"/>
  <c r="T291" i="4" s="1"/>
  <c r="Q291" i="4"/>
  <c r="P291" i="4"/>
  <c r="O291" i="4"/>
  <c r="N291" i="4"/>
  <c r="M291" i="4"/>
  <c r="L291" i="4"/>
  <c r="M290" i="4"/>
  <c r="M310" i="4" s="1"/>
  <c r="M330" i="4" s="1"/>
  <c r="N289" i="4"/>
  <c r="M288" i="4"/>
  <c r="M308" i="4" s="1"/>
  <c r="M328" i="4" s="1"/>
  <c r="L288" i="4"/>
  <c r="N287" i="4"/>
  <c r="M286" i="4"/>
  <c r="M306" i="4" s="1"/>
  <c r="M326" i="4" s="1"/>
  <c r="L286" i="4"/>
  <c r="N285" i="4"/>
  <c r="M284" i="4"/>
  <c r="L284" i="4"/>
  <c r="Y283" i="4"/>
  <c r="V283" i="4"/>
  <c r="W283" i="4" s="1"/>
  <c r="U283" i="4"/>
  <c r="S283" i="4"/>
  <c r="R283" i="4"/>
  <c r="P283" i="4"/>
  <c r="O283" i="4"/>
  <c r="Q283" i="4" s="1"/>
  <c r="N283" i="4"/>
  <c r="M283" i="4"/>
  <c r="L283" i="4"/>
  <c r="M282" i="4"/>
  <c r="M302" i="4" s="1"/>
  <c r="M322" i="4" s="1"/>
  <c r="L282" i="4"/>
  <c r="S281" i="4"/>
  <c r="N281" i="4"/>
  <c r="M280" i="4"/>
  <c r="M300" i="4" s="1"/>
  <c r="M320" i="4" s="1"/>
  <c r="L280" i="4"/>
  <c r="U279" i="4"/>
  <c r="N279" i="4"/>
  <c r="M279" i="4"/>
  <c r="M278" i="4"/>
  <c r="L278" i="4"/>
  <c r="V277" i="4"/>
  <c r="R277" i="4"/>
  <c r="N277" i="4"/>
  <c r="M276" i="4"/>
  <c r="L276" i="4"/>
  <c r="Y275" i="4"/>
  <c r="W275" i="4"/>
  <c r="X275" i="4" s="1"/>
  <c r="Z275" i="4" s="1"/>
  <c r="V275" i="4"/>
  <c r="U275" i="4"/>
  <c r="S275" i="4"/>
  <c r="R275" i="4"/>
  <c r="T275" i="4" s="1"/>
  <c r="P275" i="4"/>
  <c r="O275" i="4"/>
  <c r="N275" i="4"/>
  <c r="M275" i="4"/>
  <c r="L275" i="4"/>
  <c r="M274" i="4"/>
  <c r="M294" i="4" s="1"/>
  <c r="M314" i="4" s="1"/>
  <c r="M334" i="4" s="1"/>
  <c r="L274" i="4"/>
  <c r="Y273" i="4"/>
  <c r="V273" i="4"/>
  <c r="W273" i="4" s="1"/>
  <c r="U273" i="4"/>
  <c r="S273" i="4"/>
  <c r="R273" i="4"/>
  <c r="T273" i="4" s="1"/>
  <c r="P273" i="4"/>
  <c r="O273" i="4"/>
  <c r="N273" i="4"/>
  <c r="M273" i="4"/>
  <c r="L273" i="4"/>
  <c r="F239" i="4"/>
  <c r="C344" i="4" s="1"/>
  <c r="J235" i="4"/>
  <c r="F229" i="4"/>
  <c r="P222" i="4"/>
  <c r="N222" i="4"/>
  <c r="S220" i="4"/>
  <c r="N220" i="4"/>
  <c r="U218" i="4"/>
  <c r="N218" i="4"/>
  <c r="Y216" i="4"/>
  <c r="V216" i="4"/>
  <c r="W216" i="4" s="1"/>
  <c r="U216" i="4"/>
  <c r="S216" i="4"/>
  <c r="R216" i="4"/>
  <c r="P216" i="4"/>
  <c r="O216" i="4"/>
  <c r="N216" i="4"/>
  <c r="M216" i="4"/>
  <c r="L216" i="4"/>
  <c r="V214" i="4"/>
  <c r="W214" i="4" s="1"/>
  <c r="N214" i="4"/>
  <c r="U212" i="4"/>
  <c r="N212" i="4"/>
  <c r="N210" i="4"/>
  <c r="L210" i="4"/>
  <c r="Y208" i="4"/>
  <c r="V208" i="4"/>
  <c r="W208" i="4" s="1"/>
  <c r="U208" i="4"/>
  <c r="S208" i="4"/>
  <c r="R208" i="4"/>
  <c r="Q208" i="4"/>
  <c r="P208" i="4"/>
  <c r="O208" i="4"/>
  <c r="N208" i="4"/>
  <c r="M208" i="4"/>
  <c r="L208" i="4"/>
  <c r="Y206" i="4"/>
  <c r="N206" i="4"/>
  <c r="M206" i="4"/>
  <c r="N204" i="4"/>
  <c r="O202" i="4"/>
  <c r="N202" i="4"/>
  <c r="Y200" i="4"/>
  <c r="V200" i="4"/>
  <c r="W200" i="4" s="1"/>
  <c r="U200" i="4"/>
  <c r="S200" i="4"/>
  <c r="R200" i="4"/>
  <c r="T200" i="4" s="1"/>
  <c r="P200" i="4"/>
  <c r="O200" i="4"/>
  <c r="Q200" i="4" s="1"/>
  <c r="N200" i="4"/>
  <c r="M200" i="4"/>
  <c r="L200" i="4"/>
  <c r="P198" i="4"/>
  <c r="N198" i="4"/>
  <c r="S196" i="4"/>
  <c r="N196" i="4"/>
  <c r="N194" i="4"/>
  <c r="Y192" i="4"/>
  <c r="V192" i="4"/>
  <c r="W192" i="4" s="1"/>
  <c r="U192" i="4"/>
  <c r="S192" i="4"/>
  <c r="R192" i="4"/>
  <c r="Q192" i="4"/>
  <c r="P192" i="4"/>
  <c r="O192" i="4"/>
  <c r="N192" i="4"/>
  <c r="M192" i="4"/>
  <c r="L192" i="4"/>
  <c r="Y190" i="4"/>
  <c r="N190" i="4"/>
  <c r="M190" i="4"/>
  <c r="N188" i="4"/>
  <c r="M187" i="4"/>
  <c r="M207" i="4" s="1"/>
  <c r="S186" i="4"/>
  <c r="N186" i="4"/>
  <c r="M185" i="4"/>
  <c r="M205" i="4" s="1"/>
  <c r="Y184" i="4"/>
  <c r="V184" i="4"/>
  <c r="W184" i="4" s="1"/>
  <c r="U184" i="4"/>
  <c r="S184" i="4"/>
  <c r="R184" i="4"/>
  <c r="T184" i="4" s="1"/>
  <c r="P184" i="4"/>
  <c r="O184" i="4"/>
  <c r="Q184" i="4" s="1"/>
  <c r="N184" i="4"/>
  <c r="M184" i="4"/>
  <c r="L184" i="4"/>
  <c r="U182" i="4"/>
  <c r="N182" i="4"/>
  <c r="N180" i="4"/>
  <c r="L180" i="4"/>
  <c r="M179" i="4"/>
  <c r="M199" i="4" s="1"/>
  <c r="M219" i="4" s="1"/>
  <c r="O178" i="4"/>
  <c r="N178" i="4"/>
  <c r="M177" i="4"/>
  <c r="M197" i="4" s="1"/>
  <c r="M217" i="4" s="1"/>
  <c r="Y176" i="4"/>
  <c r="V176" i="4"/>
  <c r="W176" i="4" s="1"/>
  <c r="U176" i="4"/>
  <c r="S176" i="4"/>
  <c r="R176" i="4"/>
  <c r="P176" i="4"/>
  <c r="O176" i="4"/>
  <c r="Q176" i="4" s="1"/>
  <c r="N176" i="4"/>
  <c r="M176" i="4"/>
  <c r="L176" i="4"/>
  <c r="M175" i="4"/>
  <c r="M195" i="4" s="1"/>
  <c r="M215" i="4" s="1"/>
  <c r="Y174" i="4"/>
  <c r="N174" i="4"/>
  <c r="M173" i="4"/>
  <c r="M193" i="4" s="1"/>
  <c r="M213" i="4" s="1"/>
  <c r="L173" i="4"/>
  <c r="S172" i="4"/>
  <c r="N172" i="4"/>
  <c r="M171" i="4"/>
  <c r="M191" i="4" s="1"/>
  <c r="M211" i="4" s="1"/>
  <c r="L171" i="4"/>
  <c r="S170" i="4"/>
  <c r="N170" i="4"/>
  <c r="M169" i="4"/>
  <c r="M189" i="4" s="1"/>
  <c r="M209" i="4" s="1"/>
  <c r="L169" i="4"/>
  <c r="Y168" i="4"/>
  <c r="V168" i="4"/>
  <c r="W168" i="4" s="1"/>
  <c r="U168" i="4"/>
  <c r="S168" i="4"/>
  <c r="R168" i="4"/>
  <c r="P168" i="4"/>
  <c r="O168" i="4"/>
  <c r="N168" i="4"/>
  <c r="M168" i="4"/>
  <c r="L168" i="4"/>
  <c r="M167" i="4"/>
  <c r="L167" i="4"/>
  <c r="P166" i="4"/>
  <c r="N166" i="4"/>
  <c r="L166" i="4"/>
  <c r="M165" i="4"/>
  <c r="L165" i="4"/>
  <c r="Y164" i="4"/>
  <c r="U164" i="4"/>
  <c r="N164" i="4"/>
  <c r="M164" i="4"/>
  <c r="M163" i="4"/>
  <c r="M183" i="4" s="1"/>
  <c r="M203" i="4" s="1"/>
  <c r="M223" i="4" s="1"/>
  <c r="L163" i="4"/>
  <c r="Y162" i="4"/>
  <c r="U162" i="4"/>
  <c r="N162" i="4"/>
  <c r="M162" i="4"/>
  <c r="M161" i="4"/>
  <c r="M181" i="4" s="1"/>
  <c r="M201" i="4" s="1"/>
  <c r="M221" i="4" s="1"/>
  <c r="L161" i="4"/>
  <c r="Y160" i="4"/>
  <c r="V160" i="4"/>
  <c r="W160" i="4" s="1"/>
  <c r="U160" i="4"/>
  <c r="S160" i="4"/>
  <c r="R160" i="4"/>
  <c r="T160" i="4" s="1"/>
  <c r="P160" i="4"/>
  <c r="Q160" i="4" s="1"/>
  <c r="O160" i="4"/>
  <c r="N160" i="4"/>
  <c r="M160" i="4"/>
  <c r="L160" i="4"/>
  <c r="M159" i="4"/>
  <c r="L159" i="4"/>
  <c r="Y158" i="4"/>
  <c r="V158" i="4"/>
  <c r="W158" i="4" s="1"/>
  <c r="X158" i="4" s="1"/>
  <c r="Z158" i="4" s="1"/>
  <c r="U158" i="4"/>
  <c r="S158" i="4"/>
  <c r="T158" i="4" s="1"/>
  <c r="R158" i="4"/>
  <c r="P158" i="4"/>
  <c r="O158" i="4"/>
  <c r="N158" i="4"/>
  <c r="M158" i="4"/>
  <c r="L158" i="4"/>
  <c r="F124" i="4"/>
  <c r="C229" i="4" s="1"/>
  <c r="J120" i="4"/>
  <c r="F113" i="4"/>
  <c r="C113" i="4"/>
  <c r="Y106" i="4"/>
  <c r="V106" i="4"/>
  <c r="U106" i="4"/>
  <c r="S106" i="4"/>
  <c r="R106" i="4"/>
  <c r="T106" i="4" s="1"/>
  <c r="Q106" i="4"/>
  <c r="P106" i="4"/>
  <c r="O106" i="4"/>
  <c r="N106" i="4"/>
  <c r="M106" i="4"/>
  <c r="L106" i="4"/>
  <c r="Y104" i="4"/>
  <c r="V104" i="4"/>
  <c r="U104" i="4"/>
  <c r="X104" i="4" s="1"/>
  <c r="Z104" i="4" s="1"/>
  <c r="S104" i="4"/>
  <c r="R104" i="4"/>
  <c r="T104" i="4" s="1"/>
  <c r="P104" i="4"/>
  <c r="Q104" i="4" s="1"/>
  <c r="O104" i="4"/>
  <c r="N104" i="4"/>
  <c r="M104" i="4"/>
  <c r="L104" i="4"/>
  <c r="Y102" i="4"/>
  <c r="V102" i="4"/>
  <c r="W102" i="4" s="1"/>
  <c r="X102" i="4" s="1"/>
  <c r="Z102" i="4" s="1"/>
  <c r="U102" i="4"/>
  <c r="S102" i="4"/>
  <c r="T102" i="4" s="1"/>
  <c r="R102" i="4"/>
  <c r="P102" i="4"/>
  <c r="O102" i="4"/>
  <c r="N102" i="4"/>
  <c r="M102" i="4"/>
  <c r="L102" i="4"/>
  <c r="Y100" i="4"/>
  <c r="V100" i="4"/>
  <c r="W100" i="4" s="1"/>
  <c r="U100" i="4"/>
  <c r="S100" i="4"/>
  <c r="R100" i="4"/>
  <c r="P100" i="4"/>
  <c r="O100" i="4"/>
  <c r="N100" i="4"/>
  <c r="M100" i="4"/>
  <c r="L100" i="4"/>
  <c r="Y98" i="4"/>
  <c r="V98" i="4"/>
  <c r="W98" i="4" s="1"/>
  <c r="U98" i="4"/>
  <c r="S98" i="4"/>
  <c r="R98" i="4"/>
  <c r="Q98" i="4"/>
  <c r="P98" i="4"/>
  <c r="O98" i="4"/>
  <c r="N98" i="4"/>
  <c r="M98" i="4"/>
  <c r="L98" i="4"/>
  <c r="Y96" i="4"/>
  <c r="V96" i="4"/>
  <c r="W96" i="4" s="1"/>
  <c r="U96" i="4"/>
  <c r="S96" i="4"/>
  <c r="R96" i="4"/>
  <c r="P96" i="4"/>
  <c r="O96" i="4"/>
  <c r="N96" i="4"/>
  <c r="M96" i="4"/>
  <c r="L96" i="4"/>
  <c r="Y94" i="4"/>
  <c r="V94" i="4"/>
  <c r="W94" i="4" s="1"/>
  <c r="U94" i="4"/>
  <c r="S94" i="4"/>
  <c r="R94" i="4"/>
  <c r="P94" i="4"/>
  <c r="O94" i="4"/>
  <c r="N94" i="4"/>
  <c r="M94" i="4"/>
  <c r="L94" i="4"/>
  <c r="Y92" i="4"/>
  <c r="V92" i="4"/>
  <c r="W92" i="4" s="1"/>
  <c r="U92" i="4"/>
  <c r="S92" i="4"/>
  <c r="R92" i="4"/>
  <c r="Q92" i="4"/>
  <c r="P92" i="4"/>
  <c r="O92" i="4"/>
  <c r="N92" i="4"/>
  <c r="M92" i="4"/>
  <c r="L92" i="4"/>
  <c r="Y90" i="4"/>
  <c r="V90" i="4"/>
  <c r="W90" i="4" s="1"/>
  <c r="U90" i="4"/>
  <c r="T90" i="4"/>
  <c r="S90" i="4"/>
  <c r="R90" i="4"/>
  <c r="P90" i="4"/>
  <c r="Q90" i="4" s="1"/>
  <c r="O90" i="4"/>
  <c r="N90" i="4"/>
  <c r="M90" i="4"/>
  <c r="L90" i="4"/>
  <c r="Y88" i="4"/>
  <c r="V88" i="4"/>
  <c r="W88" i="4" s="1"/>
  <c r="X88" i="4" s="1"/>
  <c r="Z88" i="4" s="1"/>
  <c r="U88" i="4"/>
  <c r="S88" i="4"/>
  <c r="T88" i="4" s="1"/>
  <c r="R88" i="4"/>
  <c r="P88" i="4"/>
  <c r="O88" i="4"/>
  <c r="Q88" i="4" s="1"/>
  <c r="N88" i="4"/>
  <c r="M88" i="4"/>
  <c r="L88" i="4"/>
  <c r="Y86" i="4"/>
  <c r="V86" i="4"/>
  <c r="W86" i="4" s="1"/>
  <c r="U86" i="4"/>
  <c r="S86" i="4"/>
  <c r="R86" i="4"/>
  <c r="T86" i="4" s="1"/>
  <c r="P86" i="4"/>
  <c r="O86" i="4"/>
  <c r="N86" i="4"/>
  <c r="M86" i="4"/>
  <c r="L86" i="4"/>
  <c r="Y84" i="4"/>
  <c r="V84" i="4"/>
  <c r="W84" i="4" s="1"/>
  <c r="U84" i="4"/>
  <c r="S84" i="4"/>
  <c r="R84" i="4"/>
  <c r="Q84" i="4"/>
  <c r="P84" i="4"/>
  <c r="O84" i="4"/>
  <c r="N84" i="4"/>
  <c r="M84" i="4"/>
  <c r="L84" i="4"/>
  <c r="Y82" i="4"/>
  <c r="V82" i="4"/>
  <c r="W82" i="4" s="1"/>
  <c r="U82" i="4"/>
  <c r="T82" i="4"/>
  <c r="S82" i="4"/>
  <c r="R82" i="4"/>
  <c r="P82" i="4"/>
  <c r="O82" i="4"/>
  <c r="N82" i="4"/>
  <c r="M82" i="4"/>
  <c r="L82" i="4"/>
  <c r="Y80" i="4"/>
  <c r="V80" i="4"/>
  <c r="W80" i="4" s="1"/>
  <c r="U80" i="4"/>
  <c r="S80" i="4"/>
  <c r="R80" i="4"/>
  <c r="P80" i="4"/>
  <c r="O80" i="4"/>
  <c r="Q80" i="4" s="1"/>
  <c r="N80" i="4"/>
  <c r="M80" i="4"/>
  <c r="L80" i="4"/>
  <c r="Y78" i="4"/>
  <c r="V78" i="4"/>
  <c r="W78" i="4" s="1"/>
  <c r="U78" i="4"/>
  <c r="S78" i="4"/>
  <c r="R78" i="4"/>
  <c r="T78" i="4" s="1"/>
  <c r="P78" i="4"/>
  <c r="Q78" i="4" s="1"/>
  <c r="O78" i="4"/>
  <c r="N78" i="4"/>
  <c r="M78" i="4"/>
  <c r="L78" i="4"/>
  <c r="Y76" i="4"/>
  <c r="V76" i="4"/>
  <c r="W76" i="4" s="1"/>
  <c r="U76" i="4"/>
  <c r="S76" i="4"/>
  <c r="T76" i="4" s="1"/>
  <c r="R76" i="4"/>
  <c r="Q76" i="4"/>
  <c r="P76" i="4"/>
  <c r="O76" i="4"/>
  <c r="N76" i="4"/>
  <c r="M76" i="4"/>
  <c r="L76" i="4"/>
  <c r="Y74" i="4"/>
  <c r="V74" i="4"/>
  <c r="W74" i="4" s="1"/>
  <c r="U74" i="4"/>
  <c r="X74" i="4" s="1"/>
  <c r="Z74" i="4" s="1"/>
  <c r="S74" i="4"/>
  <c r="R74" i="4"/>
  <c r="T74" i="4" s="1"/>
  <c r="P74" i="4"/>
  <c r="O74" i="4"/>
  <c r="N74" i="4"/>
  <c r="M74" i="4"/>
  <c r="L74" i="4"/>
  <c r="M73" i="4"/>
  <c r="M93" i="4" s="1"/>
  <c r="Y72" i="4"/>
  <c r="W72" i="4"/>
  <c r="V72" i="4"/>
  <c r="U72" i="4"/>
  <c r="S72" i="4"/>
  <c r="R72" i="4"/>
  <c r="T72" i="4" s="1"/>
  <c r="P72" i="4"/>
  <c r="O72" i="4"/>
  <c r="N72" i="4"/>
  <c r="M72" i="4"/>
  <c r="L72" i="4"/>
  <c r="Y70" i="4"/>
  <c r="V70" i="4"/>
  <c r="W70" i="4" s="1"/>
  <c r="U70" i="4"/>
  <c r="S70" i="4"/>
  <c r="R70" i="4"/>
  <c r="P70" i="4"/>
  <c r="O70" i="4"/>
  <c r="Q70" i="4" s="1"/>
  <c r="N70" i="4"/>
  <c r="M70" i="4"/>
  <c r="L70" i="4"/>
  <c r="Y68" i="4"/>
  <c r="W68" i="4"/>
  <c r="V68" i="4"/>
  <c r="U68" i="4"/>
  <c r="X68" i="4" s="1"/>
  <c r="Z68" i="4" s="1"/>
  <c r="T68" i="4"/>
  <c r="S68" i="4"/>
  <c r="R68" i="4"/>
  <c r="Q68" i="4"/>
  <c r="P68" i="4"/>
  <c r="O68" i="4"/>
  <c r="N68" i="4"/>
  <c r="M68" i="4"/>
  <c r="L68" i="4"/>
  <c r="M67" i="4"/>
  <c r="M87" i="4" s="1"/>
  <c r="M107" i="4" s="1"/>
  <c r="Y66" i="4"/>
  <c r="V66" i="4"/>
  <c r="W66" i="4" s="1"/>
  <c r="X66" i="4" s="1"/>
  <c r="Z66" i="4" s="1"/>
  <c r="U66" i="4"/>
  <c r="S66" i="4"/>
  <c r="R66" i="4"/>
  <c r="T66" i="4" s="1"/>
  <c r="P66" i="4"/>
  <c r="O66" i="4"/>
  <c r="N66" i="4"/>
  <c r="M66" i="4"/>
  <c r="L66" i="4"/>
  <c r="M65" i="4"/>
  <c r="M85" i="4" s="1"/>
  <c r="M105" i="4" s="1"/>
  <c r="Y64" i="4"/>
  <c r="W64" i="4"/>
  <c r="V64" i="4"/>
  <c r="U64" i="4"/>
  <c r="S64" i="4"/>
  <c r="R64" i="4"/>
  <c r="T64" i="4" s="1"/>
  <c r="P64" i="4"/>
  <c r="O64" i="4"/>
  <c r="N64" i="4"/>
  <c r="M64" i="4"/>
  <c r="L64" i="4"/>
  <c r="Y62" i="4"/>
  <c r="V62" i="4"/>
  <c r="W62" i="4" s="1"/>
  <c r="U62" i="4"/>
  <c r="S62" i="4"/>
  <c r="R62" i="4"/>
  <c r="P62" i="4"/>
  <c r="O62" i="4"/>
  <c r="Q62" i="4" s="1"/>
  <c r="N62" i="4"/>
  <c r="M62" i="4"/>
  <c r="L62" i="4"/>
  <c r="M61" i="4"/>
  <c r="M81" i="4" s="1"/>
  <c r="M101" i="4" s="1"/>
  <c r="Y60" i="4"/>
  <c r="V60" i="4"/>
  <c r="W60" i="4" s="1"/>
  <c r="U60" i="4"/>
  <c r="S60" i="4"/>
  <c r="R60" i="4"/>
  <c r="P60" i="4"/>
  <c r="O60" i="4"/>
  <c r="Q60" i="4" s="1"/>
  <c r="N60" i="4"/>
  <c r="M60" i="4"/>
  <c r="L60" i="4"/>
  <c r="M59" i="4"/>
  <c r="M79" i="4" s="1"/>
  <c r="M99" i="4" s="1"/>
  <c r="Y58" i="4"/>
  <c r="V58" i="4"/>
  <c r="W58" i="4" s="1"/>
  <c r="U58" i="4"/>
  <c r="S58" i="4"/>
  <c r="R58" i="4"/>
  <c r="T58" i="4" s="1"/>
  <c r="Q58" i="4"/>
  <c r="P58" i="4"/>
  <c r="O58" i="4"/>
  <c r="N58" i="4"/>
  <c r="M58" i="4"/>
  <c r="L58" i="4"/>
  <c r="M57" i="4"/>
  <c r="M77" i="4" s="1"/>
  <c r="M97" i="4" s="1"/>
  <c r="L57" i="4"/>
  <c r="Y56" i="4"/>
  <c r="W56" i="4"/>
  <c r="V56" i="4"/>
  <c r="U56" i="4"/>
  <c r="X56" i="4" s="1"/>
  <c r="Z56" i="4" s="1"/>
  <c r="T56" i="4"/>
  <c r="S56" i="4"/>
  <c r="R56" i="4"/>
  <c r="Q56" i="4"/>
  <c r="P56" i="4"/>
  <c r="O56" i="4"/>
  <c r="N56" i="4"/>
  <c r="M56" i="4"/>
  <c r="L56" i="4"/>
  <c r="M55" i="4"/>
  <c r="M75" i="4" s="1"/>
  <c r="M95" i="4" s="1"/>
  <c r="L55" i="4"/>
  <c r="Y54" i="4"/>
  <c r="V54" i="4"/>
  <c r="W54" i="4" s="1"/>
  <c r="U54" i="4"/>
  <c r="S54" i="4"/>
  <c r="R54" i="4"/>
  <c r="T54" i="4" s="1"/>
  <c r="Q54" i="4"/>
  <c r="P54" i="4"/>
  <c r="O54" i="4"/>
  <c r="N54" i="4"/>
  <c r="M54" i="4"/>
  <c r="L54" i="4"/>
  <c r="M53" i="4"/>
  <c r="L53" i="4"/>
  <c r="Y52" i="4"/>
  <c r="W52" i="4"/>
  <c r="V52" i="4"/>
  <c r="U52" i="4"/>
  <c r="X52" i="4" s="1"/>
  <c r="Z52" i="4" s="1"/>
  <c r="S52" i="4"/>
  <c r="R52" i="4"/>
  <c r="P52" i="4"/>
  <c r="O52" i="4"/>
  <c r="Q52" i="4" s="1"/>
  <c r="N52" i="4"/>
  <c r="M52" i="4"/>
  <c r="L52" i="4"/>
  <c r="M51" i="4"/>
  <c r="M71" i="4" s="1"/>
  <c r="M91" i="4" s="1"/>
  <c r="L51" i="4"/>
  <c r="Y50" i="4"/>
  <c r="V50" i="4"/>
  <c r="W50" i="4" s="1"/>
  <c r="U50" i="4"/>
  <c r="S50" i="4"/>
  <c r="R50" i="4"/>
  <c r="P50" i="4"/>
  <c r="O50" i="4"/>
  <c r="N50" i="4"/>
  <c r="M50" i="4"/>
  <c r="L50" i="4"/>
  <c r="M49" i="4"/>
  <c r="M69" i="4" s="1"/>
  <c r="M89" i="4" s="1"/>
  <c r="L49" i="4"/>
  <c r="Y48" i="4"/>
  <c r="W48" i="4"/>
  <c r="V48" i="4"/>
  <c r="U48" i="4"/>
  <c r="S48" i="4"/>
  <c r="R48" i="4"/>
  <c r="T48" i="4" s="1"/>
  <c r="P48" i="4"/>
  <c r="O48" i="4"/>
  <c r="N48" i="4"/>
  <c r="M48" i="4"/>
  <c r="L48" i="4"/>
  <c r="M47" i="4"/>
  <c r="L47" i="4"/>
  <c r="Y46" i="4"/>
  <c r="V46" i="4"/>
  <c r="W46" i="4" s="1"/>
  <c r="X46" i="4" s="1"/>
  <c r="Z46" i="4" s="1"/>
  <c r="U46" i="4"/>
  <c r="S46" i="4"/>
  <c r="R46" i="4"/>
  <c r="T46" i="4" s="1"/>
  <c r="P46" i="4"/>
  <c r="O46" i="4"/>
  <c r="N46" i="4"/>
  <c r="M46" i="4"/>
  <c r="L46" i="4"/>
  <c r="M45" i="4"/>
  <c r="L45" i="4"/>
  <c r="Y44" i="4"/>
  <c r="W44" i="4"/>
  <c r="V44" i="4"/>
  <c r="U44" i="4"/>
  <c r="X44" i="4" s="1"/>
  <c r="Z44" i="4" s="1"/>
  <c r="S44" i="4"/>
  <c r="R44" i="4"/>
  <c r="P44" i="4"/>
  <c r="O44" i="4"/>
  <c r="Q44" i="4" s="1"/>
  <c r="N44" i="4"/>
  <c r="M44" i="4"/>
  <c r="L44" i="4"/>
  <c r="M43" i="4"/>
  <c r="M63" i="4" s="1"/>
  <c r="M83" i="4" s="1"/>
  <c r="M103" i="4" s="1"/>
  <c r="L43" i="4"/>
  <c r="Y42" i="4"/>
  <c r="W42" i="4"/>
  <c r="V42" i="4"/>
  <c r="U42" i="4"/>
  <c r="S42" i="4"/>
  <c r="R42" i="4"/>
  <c r="T42" i="4" s="1"/>
  <c r="Q42" i="4"/>
  <c r="P42" i="4"/>
  <c r="O42" i="4"/>
  <c r="N42" i="4"/>
  <c r="M42" i="4"/>
  <c r="L42" i="4"/>
  <c r="J4" i="4"/>
  <c r="L326" i="6" l="1"/>
  <c r="L324" i="6"/>
  <c r="L332" i="6"/>
  <c r="L215" i="6"/>
  <c r="L217" i="6"/>
  <c r="E11" i="5"/>
  <c r="L73" i="5"/>
  <c r="L91" i="5" s="1"/>
  <c r="L101" i="5"/>
  <c r="L79" i="5"/>
  <c r="L85" i="5"/>
  <c r="L103" i="5" s="1"/>
  <c r="L75" i="5"/>
  <c r="L93" i="5" s="1"/>
  <c r="L87" i="5"/>
  <c r="L105" i="5" s="1"/>
  <c r="L322" i="5"/>
  <c r="L312" i="5"/>
  <c r="L334" i="5" s="1"/>
  <c r="L302" i="5"/>
  <c r="L320" i="5" s="1"/>
  <c r="L338" i="5" s="1"/>
  <c r="L308" i="5"/>
  <c r="L326" i="5" s="1"/>
  <c r="L306" i="5"/>
  <c r="L99" i="5"/>
  <c r="L191" i="5"/>
  <c r="L213" i="5" s="1"/>
  <c r="L217" i="5"/>
  <c r="L201" i="5"/>
  <c r="L219" i="5" s="1"/>
  <c r="L215" i="5"/>
  <c r="L187" i="5"/>
  <c r="L205" i="5" s="1"/>
  <c r="L203" i="5"/>
  <c r="L221" i="5" s="1"/>
  <c r="L189" i="5"/>
  <c r="L207" i="5" s="1"/>
  <c r="E242" i="5"/>
  <c r="X80" i="4"/>
  <c r="Z80" i="4" s="1"/>
  <c r="Q46" i="4"/>
  <c r="T50" i="4"/>
  <c r="X82" i="4"/>
  <c r="Z82" i="4" s="1"/>
  <c r="T84" i="4"/>
  <c r="X90" i="4"/>
  <c r="Z90" i="4" s="1"/>
  <c r="T92" i="4"/>
  <c r="Q94" i="4"/>
  <c r="T96" i="4"/>
  <c r="T98" i="4"/>
  <c r="Q100" i="4"/>
  <c r="L61" i="4"/>
  <c r="L77" i="4" s="1"/>
  <c r="X42" i="4"/>
  <c r="Z42" i="4" s="1"/>
  <c r="T44" i="4"/>
  <c r="L65" i="4"/>
  <c r="Q48" i="4"/>
  <c r="X48" i="4"/>
  <c r="Z48" i="4" s="1"/>
  <c r="T52" i="4"/>
  <c r="X54" i="4"/>
  <c r="Z54" i="4" s="1"/>
  <c r="T60" i="4"/>
  <c r="T62" i="4"/>
  <c r="Q64" i="4"/>
  <c r="X64" i="4"/>
  <c r="Z64" i="4" s="1"/>
  <c r="Q66" i="4"/>
  <c r="T70" i="4"/>
  <c r="Q72" i="4"/>
  <c r="X72" i="4"/>
  <c r="Z72" i="4" s="1"/>
  <c r="Q74" i="4"/>
  <c r="X78" i="4"/>
  <c r="Z78" i="4" s="1"/>
  <c r="T80" i="4"/>
  <c r="Q86" i="4"/>
  <c r="X86" i="4"/>
  <c r="Z86" i="4" s="1"/>
  <c r="Q50" i="4"/>
  <c r="X50" i="4"/>
  <c r="Z50" i="4" s="1"/>
  <c r="X58" i="4"/>
  <c r="Z58" i="4" s="1"/>
  <c r="L83" i="4"/>
  <c r="X76" i="4"/>
  <c r="Z76" i="4" s="1"/>
  <c r="Q82" i="4"/>
  <c r="X84" i="4"/>
  <c r="Z84" i="4" s="1"/>
  <c r="X92" i="4"/>
  <c r="Z92" i="4" s="1"/>
  <c r="T94" i="4"/>
  <c r="Q96" i="4"/>
  <c r="X96" i="4"/>
  <c r="Z96" i="4" s="1"/>
  <c r="X98" i="4"/>
  <c r="Z98" i="4" s="1"/>
  <c r="T100" i="4"/>
  <c r="Q102" i="4"/>
  <c r="W104" i="4"/>
  <c r="X106" i="4"/>
  <c r="Z106" i="4" s="1"/>
  <c r="X323" i="4"/>
  <c r="Z323" i="4" s="1"/>
  <c r="Q275" i="4"/>
  <c r="X299" i="4"/>
  <c r="Z299" i="4" s="1"/>
  <c r="T315" i="4"/>
  <c r="T283" i="4"/>
  <c r="X291" i="4"/>
  <c r="Z291" i="4" s="1"/>
  <c r="T307" i="4"/>
  <c r="T323" i="4"/>
  <c r="V337" i="4"/>
  <c r="R337" i="4"/>
  <c r="Y337" i="4"/>
  <c r="U337" i="4"/>
  <c r="M337" i="4"/>
  <c r="P337" i="4"/>
  <c r="L337" i="4"/>
  <c r="P329" i="4"/>
  <c r="L329" i="4"/>
  <c r="S329" i="4"/>
  <c r="O329" i="4"/>
  <c r="V329" i="4"/>
  <c r="W329" i="4" s="1"/>
  <c r="X329" i="4" s="1"/>
  <c r="Z329" i="4" s="1"/>
  <c r="R329" i="4"/>
  <c r="T329" i="4" s="1"/>
  <c r="Y325" i="4"/>
  <c r="U325" i="4"/>
  <c r="M325" i="4"/>
  <c r="P325" i="4"/>
  <c r="L325" i="4"/>
  <c r="S325" i="4"/>
  <c r="O325" i="4"/>
  <c r="Q325" i="4" s="1"/>
  <c r="P319" i="4"/>
  <c r="L319" i="4"/>
  <c r="S319" i="4"/>
  <c r="O319" i="4"/>
  <c r="Q319" i="4" s="1"/>
  <c r="V319" i="4"/>
  <c r="W319" i="4" s="1"/>
  <c r="R319" i="4"/>
  <c r="P313" i="4"/>
  <c r="L313" i="4"/>
  <c r="S313" i="4"/>
  <c r="O313" i="4"/>
  <c r="V313" i="4"/>
  <c r="W313" i="4" s="1"/>
  <c r="R313" i="4"/>
  <c r="T313" i="4" s="1"/>
  <c r="V309" i="4"/>
  <c r="R309" i="4"/>
  <c r="Y309" i="4"/>
  <c r="U309" i="4"/>
  <c r="X309" i="4" s="1"/>
  <c r="Z309" i="4" s="1"/>
  <c r="M309" i="4"/>
  <c r="T309" i="4"/>
  <c r="P309" i="4"/>
  <c r="L309" i="4"/>
  <c r="V303" i="4"/>
  <c r="R303" i="4"/>
  <c r="Y303" i="4"/>
  <c r="U303" i="4"/>
  <c r="M303" i="4"/>
  <c r="P303" i="4"/>
  <c r="L303" i="4"/>
  <c r="S297" i="4"/>
  <c r="O297" i="4"/>
  <c r="Q297" i="4" s="1"/>
  <c r="V297" i="4"/>
  <c r="W297" i="4" s="1"/>
  <c r="R297" i="4"/>
  <c r="Y297" i="4"/>
  <c r="U297" i="4"/>
  <c r="M297" i="4"/>
  <c r="Y293" i="4"/>
  <c r="U293" i="4"/>
  <c r="M293" i="4"/>
  <c r="P293" i="4"/>
  <c r="L293" i="4"/>
  <c r="S293" i="4"/>
  <c r="O293" i="4"/>
  <c r="Q293" i="4" s="1"/>
  <c r="P289" i="4"/>
  <c r="L289" i="4"/>
  <c r="S289" i="4"/>
  <c r="O289" i="4"/>
  <c r="V289" i="4"/>
  <c r="W289" i="4" s="1"/>
  <c r="R289" i="4"/>
  <c r="P287" i="4"/>
  <c r="L287" i="4"/>
  <c r="S287" i="4"/>
  <c r="O287" i="4"/>
  <c r="V287" i="4"/>
  <c r="W287" i="4" s="1"/>
  <c r="R287" i="4"/>
  <c r="Y285" i="4"/>
  <c r="U285" i="4"/>
  <c r="M285" i="4"/>
  <c r="P285" i="4"/>
  <c r="L285" i="4"/>
  <c r="S285" i="4"/>
  <c r="O285" i="4"/>
  <c r="Q285" i="4" s="1"/>
  <c r="O277" i="4"/>
  <c r="Q277" i="4" s="1"/>
  <c r="S277" i="4"/>
  <c r="W277" i="4"/>
  <c r="R279" i="4"/>
  <c r="U289" i="4"/>
  <c r="R301" i="4"/>
  <c r="O303" i="4"/>
  <c r="W309" i="4"/>
  <c r="P317" i="4"/>
  <c r="M329" i="4"/>
  <c r="Y329" i="4"/>
  <c r="X331" i="4"/>
  <c r="Z331" i="4" s="1"/>
  <c r="L333" i="4"/>
  <c r="U335" i="4"/>
  <c r="S337" i="4"/>
  <c r="S333" i="4"/>
  <c r="O333" i="4"/>
  <c r="V333" i="4"/>
  <c r="W333" i="4" s="1"/>
  <c r="R333" i="4"/>
  <c r="Y333" i="4"/>
  <c r="U333" i="4"/>
  <c r="M333" i="4"/>
  <c r="L277" i="4"/>
  <c r="P277" i="4"/>
  <c r="T277" i="4"/>
  <c r="O279" i="4"/>
  <c r="S279" i="4"/>
  <c r="Y279" i="4"/>
  <c r="R285" i="4"/>
  <c r="U287" i="4"/>
  <c r="M289" i="4"/>
  <c r="Y289" i="4"/>
  <c r="R293" i="4"/>
  <c r="L297" i="4"/>
  <c r="S303" i="4"/>
  <c r="X307" i="4"/>
  <c r="Z307" i="4" s="1"/>
  <c r="U313" i="4"/>
  <c r="R325" i="4"/>
  <c r="M335" i="4"/>
  <c r="X279" i="4"/>
  <c r="Z279" i="4" s="1"/>
  <c r="Q337" i="4"/>
  <c r="P335" i="4"/>
  <c r="L335" i="4"/>
  <c r="S335" i="4"/>
  <c r="O335" i="4"/>
  <c r="V335" i="4"/>
  <c r="R335" i="4"/>
  <c r="V327" i="4"/>
  <c r="W327" i="4" s="1"/>
  <c r="R327" i="4"/>
  <c r="Y327" i="4"/>
  <c r="U327" i="4"/>
  <c r="M327" i="4"/>
  <c r="P327" i="4"/>
  <c r="Q327" i="4" s="1"/>
  <c r="L327" i="4"/>
  <c r="V321" i="4"/>
  <c r="W321" i="4" s="1"/>
  <c r="R321" i="4"/>
  <c r="Y321" i="4"/>
  <c r="U321" i="4"/>
  <c r="M321" i="4"/>
  <c r="P321" i="4"/>
  <c r="Q321" i="4" s="1"/>
  <c r="L321" i="4"/>
  <c r="S317" i="4"/>
  <c r="O317" i="4"/>
  <c r="V317" i="4"/>
  <c r="W317" i="4" s="1"/>
  <c r="X317" i="4" s="1"/>
  <c r="Z317" i="4" s="1"/>
  <c r="R317" i="4"/>
  <c r="Y317" i="4"/>
  <c r="U317" i="4"/>
  <c r="Q317" i="4"/>
  <c r="M317" i="4"/>
  <c r="S311" i="4"/>
  <c r="O311" i="4"/>
  <c r="Q311" i="4" s="1"/>
  <c r="V311" i="4"/>
  <c r="W311" i="4" s="1"/>
  <c r="R311" i="4"/>
  <c r="Y311" i="4"/>
  <c r="U311" i="4"/>
  <c r="M311" i="4"/>
  <c r="S305" i="4"/>
  <c r="O305" i="4"/>
  <c r="V305" i="4"/>
  <c r="R305" i="4"/>
  <c r="T305" i="4" s="1"/>
  <c r="Y305" i="4"/>
  <c r="U305" i="4"/>
  <c r="M305" i="4"/>
  <c r="Y301" i="4"/>
  <c r="U301" i="4"/>
  <c r="M301" i="4"/>
  <c r="P301" i="4"/>
  <c r="L301" i="4"/>
  <c r="W301" i="4"/>
  <c r="X301" i="4" s="1"/>
  <c r="Z301" i="4" s="1"/>
  <c r="S301" i="4"/>
  <c r="O301" i="4"/>
  <c r="Q301" i="4" s="1"/>
  <c r="V295" i="4"/>
  <c r="W295" i="4" s="1"/>
  <c r="R295" i="4"/>
  <c r="Y295" i="4"/>
  <c r="U295" i="4"/>
  <c r="M295" i="4"/>
  <c r="P295" i="4"/>
  <c r="Q295" i="4" s="1"/>
  <c r="L295" i="4"/>
  <c r="V281" i="4"/>
  <c r="W281" i="4" s="1"/>
  <c r="R281" i="4"/>
  <c r="T281" i="4" s="1"/>
  <c r="Y281" i="4"/>
  <c r="U281" i="4"/>
  <c r="P281" i="4"/>
  <c r="L281" i="4"/>
  <c r="M277" i="4"/>
  <c r="U277" i="4"/>
  <c r="X277" i="4" s="1"/>
  <c r="Z277" i="4" s="1"/>
  <c r="L279" i="4"/>
  <c r="L298" i="4" s="1"/>
  <c r="P279" i="4"/>
  <c r="O281" i="4"/>
  <c r="X283" i="4"/>
  <c r="Z283" i="4" s="1"/>
  <c r="V285" i="4"/>
  <c r="W285" i="4" s="1"/>
  <c r="X285" i="4" s="1"/>
  <c r="Z285" i="4" s="1"/>
  <c r="M287" i="4"/>
  <c r="Y287" i="4"/>
  <c r="V293" i="4"/>
  <c r="W293" i="4" s="1"/>
  <c r="S295" i="4"/>
  <c r="P305" i="4"/>
  <c r="O309" i="4"/>
  <c r="M313" i="4"/>
  <c r="Y313" i="4"/>
  <c r="X315" i="4"/>
  <c r="Z315" i="4" s="1"/>
  <c r="L317" i="4"/>
  <c r="U319" i="4"/>
  <c r="X319" i="4" s="1"/>
  <c r="Z319" i="4" s="1"/>
  <c r="S321" i="4"/>
  <c r="V325" i="4"/>
  <c r="W325" i="4" s="1"/>
  <c r="S327" i="4"/>
  <c r="T331" i="4"/>
  <c r="P333" i="4"/>
  <c r="Q333" i="4" s="1"/>
  <c r="Q273" i="4"/>
  <c r="X273" i="4"/>
  <c r="Z273" i="4" s="1"/>
  <c r="L290" i="4"/>
  <c r="X60" i="4"/>
  <c r="Z60" i="4" s="1"/>
  <c r="X62" i="4"/>
  <c r="Z62" i="4" s="1"/>
  <c r="X70" i="4"/>
  <c r="Z70" i="4" s="1"/>
  <c r="X94" i="4"/>
  <c r="Z94" i="4" s="1"/>
  <c r="X100" i="4"/>
  <c r="Z100" i="4" s="1"/>
  <c r="L79" i="4"/>
  <c r="W106" i="4"/>
  <c r="L63" i="4"/>
  <c r="L81" i="4" s="1"/>
  <c r="L101" i="4"/>
  <c r="L59" i="4"/>
  <c r="L67" i="4"/>
  <c r="L85" i="4" s="1"/>
  <c r="L103" i="4" s="1"/>
  <c r="L69" i="4"/>
  <c r="L87" i="4" s="1"/>
  <c r="L71" i="4"/>
  <c r="L89" i="4" s="1"/>
  <c r="Q168" i="4"/>
  <c r="T192" i="4"/>
  <c r="T208" i="4"/>
  <c r="X200" i="4"/>
  <c r="Z200" i="4" s="1"/>
  <c r="X160" i="4"/>
  <c r="Z160" i="4" s="1"/>
  <c r="T176" i="4"/>
  <c r="X208" i="4"/>
  <c r="Z208" i="4" s="1"/>
  <c r="Q216" i="4"/>
  <c r="S222" i="4"/>
  <c r="O222" i="4"/>
  <c r="Q222" i="4" s="1"/>
  <c r="V222" i="4"/>
  <c r="R222" i="4"/>
  <c r="Y222" i="4"/>
  <c r="U222" i="4"/>
  <c r="M222" i="4"/>
  <c r="P218" i="4"/>
  <c r="L218" i="4"/>
  <c r="S218" i="4"/>
  <c r="T218" i="4" s="1"/>
  <c r="O218" i="4"/>
  <c r="Q218" i="4" s="1"/>
  <c r="V218" i="4"/>
  <c r="W218" i="4" s="1"/>
  <c r="X218" i="4" s="1"/>
  <c r="Z218" i="4" s="1"/>
  <c r="R218" i="4"/>
  <c r="P212" i="4"/>
  <c r="L212" i="4"/>
  <c r="S212" i="4"/>
  <c r="O212" i="4"/>
  <c r="V212" i="4"/>
  <c r="W212" i="4" s="1"/>
  <c r="X212" i="4" s="1"/>
  <c r="Z212" i="4" s="1"/>
  <c r="R212" i="4"/>
  <c r="T212" i="4" s="1"/>
  <c r="P206" i="4"/>
  <c r="L206" i="4"/>
  <c r="S206" i="4"/>
  <c r="O206" i="4"/>
  <c r="Q206" i="4" s="1"/>
  <c r="V206" i="4"/>
  <c r="W206" i="4" s="1"/>
  <c r="R206" i="4"/>
  <c r="V202" i="4"/>
  <c r="R202" i="4"/>
  <c r="T202" i="4" s="1"/>
  <c r="Y202" i="4"/>
  <c r="U202" i="4"/>
  <c r="M202" i="4"/>
  <c r="P202" i="4"/>
  <c r="Q202" i="4" s="1"/>
  <c r="L202" i="4"/>
  <c r="V196" i="4"/>
  <c r="W196" i="4" s="1"/>
  <c r="R196" i="4"/>
  <c r="T196" i="4" s="1"/>
  <c r="Y196" i="4"/>
  <c r="U196" i="4"/>
  <c r="X196" i="4" s="1"/>
  <c r="Z196" i="4" s="1"/>
  <c r="M196" i="4"/>
  <c r="P196" i="4"/>
  <c r="L196" i="4"/>
  <c r="S188" i="4"/>
  <c r="O188" i="4"/>
  <c r="V188" i="4"/>
  <c r="R188" i="4"/>
  <c r="Y188" i="4"/>
  <c r="U188" i="4"/>
  <c r="M188" i="4"/>
  <c r="P182" i="4"/>
  <c r="L182" i="4"/>
  <c r="S182" i="4"/>
  <c r="O182" i="4"/>
  <c r="V182" i="4"/>
  <c r="W182" i="4" s="1"/>
  <c r="X182" i="4" s="1"/>
  <c r="Z182" i="4" s="1"/>
  <c r="R182" i="4"/>
  <c r="T182" i="4" s="1"/>
  <c r="V178" i="4"/>
  <c r="R178" i="4"/>
  <c r="Y178" i="4"/>
  <c r="U178" i="4"/>
  <c r="M178" i="4"/>
  <c r="P178" i="4"/>
  <c r="Q178" i="4" s="1"/>
  <c r="L178" i="4"/>
  <c r="Y172" i="4"/>
  <c r="U172" i="4"/>
  <c r="M172" i="4"/>
  <c r="P172" i="4"/>
  <c r="L172" i="4"/>
  <c r="R162" i="4"/>
  <c r="V162" i="4"/>
  <c r="W162" i="4" s="1"/>
  <c r="X162" i="4" s="1"/>
  <c r="Z162" i="4" s="1"/>
  <c r="R164" i="4"/>
  <c r="V164" i="4"/>
  <c r="W164" i="4" s="1"/>
  <c r="X164" i="4" s="1"/>
  <c r="Z164" i="4" s="1"/>
  <c r="M166" i="4"/>
  <c r="U166" i="4"/>
  <c r="Y166" i="4"/>
  <c r="T168" i="4"/>
  <c r="V172" i="4"/>
  <c r="W172" i="4" s="1"/>
  <c r="S178" i="4"/>
  <c r="T178" i="4" s="1"/>
  <c r="M182" i="4"/>
  <c r="Y182" i="4"/>
  <c r="P188" i="4"/>
  <c r="X192" i="4"/>
  <c r="Z192" i="4" s="1"/>
  <c r="S202" i="4"/>
  <c r="M212" i="4"/>
  <c r="Y212" i="4"/>
  <c r="X216" i="4"/>
  <c r="Z216" i="4" s="1"/>
  <c r="M218" i="4"/>
  <c r="Y218" i="4"/>
  <c r="V220" i="4"/>
  <c r="R220" i="4"/>
  <c r="T220" i="4" s="1"/>
  <c r="Y220" i="4"/>
  <c r="U220" i="4"/>
  <c r="M220" i="4"/>
  <c r="P220" i="4"/>
  <c r="L220" i="4"/>
  <c r="Y214" i="4"/>
  <c r="U214" i="4"/>
  <c r="X214" i="4" s="1"/>
  <c r="Z214" i="4" s="1"/>
  <c r="M214" i="4"/>
  <c r="P214" i="4"/>
  <c r="L214" i="4"/>
  <c r="S214" i="4"/>
  <c r="O214" i="4"/>
  <c r="S210" i="4"/>
  <c r="O210" i="4"/>
  <c r="V210" i="4"/>
  <c r="W210" i="4" s="1"/>
  <c r="R210" i="4"/>
  <c r="Y210" i="4"/>
  <c r="U210" i="4"/>
  <c r="M210" i="4"/>
  <c r="S204" i="4"/>
  <c r="O204" i="4"/>
  <c r="Q204" i="4" s="1"/>
  <c r="V204" i="4"/>
  <c r="W204" i="4" s="1"/>
  <c r="R204" i="4"/>
  <c r="Y204" i="4"/>
  <c r="U204" i="4"/>
  <c r="M204" i="4"/>
  <c r="S198" i="4"/>
  <c r="O198" i="4"/>
  <c r="Q198" i="4" s="1"/>
  <c r="V198" i="4"/>
  <c r="W198" i="4" s="1"/>
  <c r="R198" i="4"/>
  <c r="Y198" i="4"/>
  <c r="U198" i="4"/>
  <c r="M198" i="4"/>
  <c r="V194" i="4"/>
  <c r="W194" i="4" s="1"/>
  <c r="R194" i="4"/>
  <c r="T194" i="4" s="1"/>
  <c r="Y194" i="4"/>
  <c r="U194" i="4"/>
  <c r="X194" i="4" s="1"/>
  <c r="Z194" i="4" s="1"/>
  <c r="M194" i="4"/>
  <c r="P194" i="4"/>
  <c r="L194" i="4"/>
  <c r="P190" i="4"/>
  <c r="L190" i="4"/>
  <c r="S190" i="4"/>
  <c r="O190" i="4"/>
  <c r="V190" i="4"/>
  <c r="R190" i="4"/>
  <c r="V186" i="4"/>
  <c r="W186" i="4" s="1"/>
  <c r="X186" i="4" s="1"/>
  <c r="Z186" i="4" s="1"/>
  <c r="R186" i="4"/>
  <c r="Y186" i="4"/>
  <c r="U186" i="4"/>
  <c r="M186" i="4"/>
  <c r="T186" i="4"/>
  <c r="P186" i="4"/>
  <c r="L186" i="4"/>
  <c r="S180" i="4"/>
  <c r="O180" i="4"/>
  <c r="V180" i="4"/>
  <c r="W180" i="4" s="1"/>
  <c r="R180" i="4"/>
  <c r="Y180" i="4"/>
  <c r="U180" i="4"/>
  <c r="M180" i="4"/>
  <c r="P174" i="4"/>
  <c r="L174" i="4"/>
  <c r="S174" i="4"/>
  <c r="T174" i="4" s="1"/>
  <c r="O174" i="4"/>
  <c r="Y170" i="4"/>
  <c r="U170" i="4"/>
  <c r="X170" i="4" s="1"/>
  <c r="Z170" i="4" s="1"/>
  <c r="M170" i="4"/>
  <c r="T170" i="4"/>
  <c r="P170" i="4"/>
  <c r="L170" i="4"/>
  <c r="O162" i="4"/>
  <c r="S162" i="4"/>
  <c r="O164" i="4"/>
  <c r="Q164" i="4" s="1"/>
  <c r="S164" i="4"/>
  <c r="R166" i="4"/>
  <c r="T166" i="4" s="1"/>
  <c r="V166" i="4"/>
  <c r="W166" i="4" s="1"/>
  <c r="O170" i="4"/>
  <c r="W170" i="4"/>
  <c r="O172" i="4"/>
  <c r="Q172" i="4" s="1"/>
  <c r="M174" i="4"/>
  <c r="U174" i="4"/>
  <c r="W178" i="4"/>
  <c r="P180" i="4"/>
  <c r="X184" i="4"/>
  <c r="Z184" i="4" s="1"/>
  <c r="O194" i="4"/>
  <c r="Q194" i="4" s="1"/>
  <c r="L198" i="4"/>
  <c r="W202" i="4"/>
  <c r="X202" i="4" s="1"/>
  <c r="Z202" i="4" s="1"/>
  <c r="P210" i="4"/>
  <c r="L222" i="4"/>
  <c r="L162" i="4"/>
  <c r="P162" i="4"/>
  <c r="L164" i="4"/>
  <c r="O166" i="4"/>
  <c r="Q166" i="4" s="1"/>
  <c r="X168" i="4"/>
  <c r="Z168" i="4" s="1"/>
  <c r="R170" i="4"/>
  <c r="R172" i="4"/>
  <c r="T172" i="4" s="1"/>
  <c r="V174" i="4"/>
  <c r="W174" i="4" s="1"/>
  <c r="X176" i="4"/>
  <c r="Z176" i="4" s="1"/>
  <c r="O186" i="4"/>
  <c r="L188" i="4"/>
  <c r="U190" i="4"/>
  <c r="S194" i="4"/>
  <c r="O196" i="4"/>
  <c r="Q196" i="4" s="1"/>
  <c r="L204" i="4"/>
  <c r="U206" i="4"/>
  <c r="X206" i="4" s="1"/>
  <c r="Z206" i="4" s="1"/>
  <c r="R214" i="4"/>
  <c r="T214" i="4" s="1"/>
  <c r="T216" i="4"/>
  <c r="O220" i="4"/>
  <c r="Q220" i="4" s="1"/>
  <c r="Q158" i="4"/>
  <c r="E11" i="4"/>
  <c r="F344" i="3"/>
  <c r="Y337" i="3"/>
  <c r="V337" i="3"/>
  <c r="U337" i="3"/>
  <c r="W337" i="3" s="1"/>
  <c r="S337" i="3"/>
  <c r="R337" i="3"/>
  <c r="P337" i="3"/>
  <c r="O337" i="3"/>
  <c r="N337" i="3"/>
  <c r="M337" i="3"/>
  <c r="L337" i="3"/>
  <c r="Y335" i="3"/>
  <c r="V335" i="3"/>
  <c r="U335" i="3"/>
  <c r="S335" i="3"/>
  <c r="R335" i="3"/>
  <c r="P335" i="3"/>
  <c r="O335" i="3"/>
  <c r="Q335" i="3" s="1"/>
  <c r="N335" i="3"/>
  <c r="M335" i="3"/>
  <c r="L335" i="3"/>
  <c r="Y333" i="3"/>
  <c r="V333" i="3"/>
  <c r="W333" i="3" s="1"/>
  <c r="U333" i="3"/>
  <c r="S333" i="3"/>
  <c r="R333" i="3"/>
  <c r="T333" i="3" s="1"/>
  <c r="P333" i="3"/>
  <c r="O333" i="3"/>
  <c r="Q333" i="3" s="1"/>
  <c r="N333" i="3"/>
  <c r="M333" i="3"/>
  <c r="L333" i="3"/>
  <c r="Y331" i="3"/>
  <c r="V331" i="3"/>
  <c r="W331" i="3" s="1"/>
  <c r="U331" i="3"/>
  <c r="S331" i="3"/>
  <c r="R331" i="3"/>
  <c r="P331" i="3"/>
  <c r="O331" i="3"/>
  <c r="N331" i="3"/>
  <c r="M331" i="3"/>
  <c r="L331" i="3"/>
  <c r="Y329" i="3"/>
  <c r="V329" i="3"/>
  <c r="W329" i="3" s="1"/>
  <c r="U329" i="3"/>
  <c r="S329" i="3"/>
  <c r="R329" i="3"/>
  <c r="T329" i="3" s="1"/>
  <c r="P329" i="3"/>
  <c r="O329" i="3"/>
  <c r="Q329" i="3" s="1"/>
  <c r="N329" i="3"/>
  <c r="M329" i="3"/>
  <c r="L329" i="3"/>
  <c r="Y327" i="3"/>
  <c r="V327" i="3"/>
  <c r="W327" i="3" s="1"/>
  <c r="X327" i="3" s="1"/>
  <c r="Z327" i="3" s="1"/>
  <c r="U327" i="3"/>
  <c r="T327" i="3"/>
  <c r="S327" i="3"/>
  <c r="R327" i="3"/>
  <c r="P327" i="3"/>
  <c r="O327" i="3"/>
  <c r="Q327" i="3" s="1"/>
  <c r="N327" i="3"/>
  <c r="M327" i="3"/>
  <c r="L327" i="3"/>
  <c r="Y325" i="3"/>
  <c r="V325" i="3"/>
  <c r="W325" i="3" s="1"/>
  <c r="U325" i="3"/>
  <c r="S325" i="3"/>
  <c r="R325" i="3"/>
  <c r="P325" i="3"/>
  <c r="O325" i="3"/>
  <c r="N325" i="3"/>
  <c r="M325" i="3"/>
  <c r="L325" i="3"/>
  <c r="Y323" i="3"/>
  <c r="V323" i="3"/>
  <c r="W323" i="3" s="1"/>
  <c r="U323" i="3"/>
  <c r="S323" i="3"/>
  <c r="R323" i="3"/>
  <c r="T323" i="3" s="1"/>
  <c r="P323" i="3"/>
  <c r="O323" i="3"/>
  <c r="Q323" i="3" s="1"/>
  <c r="N323" i="3"/>
  <c r="M323" i="3"/>
  <c r="L323" i="3"/>
  <c r="Y321" i="3"/>
  <c r="W321" i="3"/>
  <c r="V321" i="3"/>
  <c r="U321" i="3"/>
  <c r="S321" i="3"/>
  <c r="R321" i="3"/>
  <c r="T321" i="3" s="1"/>
  <c r="P321" i="3"/>
  <c r="O321" i="3"/>
  <c r="Q321" i="3" s="1"/>
  <c r="N321" i="3"/>
  <c r="M321" i="3"/>
  <c r="L321" i="3"/>
  <c r="Y319" i="3"/>
  <c r="V319" i="3"/>
  <c r="W319" i="3" s="1"/>
  <c r="U319" i="3"/>
  <c r="X319" i="3" s="1"/>
  <c r="Z319" i="3" s="1"/>
  <c r="S319" i="3"/>
  <c r="R319" i="3"/>
  <c r="T319" i="3" s="1"/>
  <c r="P319" i="3"/>
  <c r="Q319" i="3" s="1"/>
  <c r="O319" i="3"/>
  <c r="N319" i="3"/>
  <c r="M319" i="3"/>
  <c r="L319" i="3"/>
  <c r="Y317" i="3"/>
  <c r="W317" i="3"/>
  <c r="V317" i="3"/>
  <c r="U317" i="3"/>
  <c r="X317" i="3" s="1"/>
  <c r="Z317" i="3" s="1"/>
  <c r="S317" i="3"/>
  <c r="R317" i="3"/>
  <c r="T317" i="3" s="1"/>
  <c r="Q317" i="3"/>
  <c r="P317" i="3"/>
  <c r="O317" i="3"/>
  <c r="N317" i="3"/>
  <c r="M317" i="3"/>
  <c r="L317" i="3"/>
  <c r="Y315" i="3"/>
  <c r="V315" i="3"/>
  <c r="W315" i="3" s="1"/>
  <c r="U315" i="3"/>
  <c r="S315" i="3"/>
  <c r="R315" i="3"/>
  <c r="P315" i="3"/>
  <c r="O315" i="3"/>
  <c r="N315" i="3"/>
  <c r="M315" i="3"/>
  <c r="L315" i="3"/>
  <c r="Y313" i="3"/>
  <c r="W313" i="3"/>
  <c r="V313" i="3"/>
  <c r="U313" i="3"/>
  <c r="X313" i="3" s="1"/>
  <c r="Z313" i="3" s="1"/>
  <c r="S313" i="3"/>
  <c r="R313" i="3"/>
  <c r="T313" i="3" s="1"/>
  <c r="Q313" i="3"/>
  <c r="P313" i="3"/>
  <c r="O313" i="3"/>
  <c r="N313" i="3"/>
  <c r="M313" i="3"/>
  <c r="L313" i="3"/>
  <c r="Y311" i="3"/>
  <c r="W311" i="3"/>
  <c r="V311" i="3"/>
  <c r="U311" i="3"/>
  <c r="X311" i="3" s="1"/>
  <c r="Z311" i="3" s="1"/>
  <c r="S311" i="3"/>
  <c r="R311" i="3"/>
  <c r="T311" i="3" s="1"/>
  <c r="P311" i="3"/>
  <c r="O311" i="3"/>
  <c r="N311" i="3"/>
  <c r="M311" i="3"/>
  <c r="L311" i="3"/>
  <c r="Y309" i="3"/>
  <c r="W309" i="3"/>
  <c r="V309" i="3"/>
  <c r="U309" i="3"/>
  <c r="S309" i="3"/>
  <c r="R309" i="3"/>
  <c r="T309" i="3" s="1"/>
  <c r="P309" i="3"/>
  <c r="O309" i="3"/>
  <c r="Q309" i="3" s="1"/>
  <c r="N309" i="3"/>
  <c r="M309" i="3"/>
  <c r="L309" i="3"/>
  <c r="Y307" i="3"/>
  <c r="V307" i="3"/>
  <c r="W307" i="3" s="1"/>
  <c r="U307" i="3"/>
  <c r="S307" i="3"/>
  <c r="R307" i="3"/>
  <c r="T307" i="3" s="1"/>
  <c r="P307" i="3"/>
  <c r="Q307" i="3" s="1"/>
  <c r="O307" i="3"/>
  <c r="N307" i="3"/>
  <c r="M307" i="3"/>
  <c r="L307" i="3"/>
  <c r="Y305" i="3"/>
  <c r="W305" i="3"/>
  <c r="V305" i="3"/>
  <c r="U305" i="3"/>
  <c r="X305" i="3" s="1"/>
  <c r="Z305" i="3" s="1"/>
  <c r="S305" i="3"/>
  <c r="R305" i="3"/>
  <c r="T305" i="3" s="1"/>
  <c r="P305" i="3"/>
  <c r="O305" i="3"/>
  <c r="Q305" i="3" s="1"/>
  <c r="N305" i="3"/>
  <c r="M305" i="3"/>
  <c r="L305" i="3"/>
  <c r="Y303" i="3"/>
  <c r="V303" i="3"/>
  <c r="U303" i="3"/>
  <c r="X303" i="3" s="1"/>
  <c r="Z303" i="3" s="1"/>
  <c r="S303" i="3"/>
  <c r="R303" i="3"/>
  <c r="T303" i="3" s="1"/>
  <c r="P303" i="3"/>
  <c r="O303" i="3"/>
  <c r="Q303" i="3" s="1"/>
  <c r="N303" i="3"/>
  <c r="M303" i="3"/>
  <c r="L303" i="3"/>
  <c r="Y301" i="3"/>
  <c r="W301" i="3"/>
  <c r="V301" i="3"/>
  <c r="U301" i="3"/>
  <c r="X301" i="3" s="1"/>
  <c r="Z301" i="3" s="1"/>
  <c r="S301" i="3"/>
  <c r="T301" i="3" s="1"/>
  <c r="R301" i="3"/>
  <c r="Q301" i="3"/>
  <c r="P301" i="3"/>
  <c r="O301" i="3"/>
  <c r="N301" i="3"/>
  <c r="M301" i="3"/>
  <c r="L301" i="3"/>
  <c r="Y299" i="3"/>
  <c r="V299" i="3"/>
  <c r="W299" i="3" s="1"/>
  <c r="U299" i="3"/>
  <c r="S299" i="3"/>
  <c r="R299" i="3"/>
  <c r="P299" i="3"/>
  <c r="O299" i="3"/>
  <c r="N299" i="3"/>
  <c r="M299" i="3"/>
  <c r="L299" i="3"/>
  <c r="M298" i="3"/>
  <c r="M318" i="3" s="1"/>
  <c r="M338" i="3" s="1"/>
  <c r="Y297" i="3"/>
  <c r="V297" i="3"/>
  <c r="W297" i="3" s="1"/>
  <c r="U297" i="3"/>
  <c r="X297" i="3" s="1"/>
  <c r="Z297" i="3" s="1"/>
  <c r="S297" i="3"/>
  <c r="R297" i="3"/>
  <c r="T297" i="3" s="1"/>
  <c r="P297" i="3"/>
  <c r="O297" i="3"/>
  <c r="Q297" i="3" s="1"/>
  <c r="N297" i="3"/>
  <c r="M297" i="3"/>
  <c r="L297" i="3"/>
  <c r="Y295" i="3"/>
  <c r="W295" i="3"/>
  <c r="V295" i="3"/>
  <c r="U295" i="3"/>
  <c r="X295" i="3" s="1"/>
  <c r="Z295" i="3" s="1"/>
  <c r="S295" i="3"/>
  <c r="T295" i="3" s="1"/>
  <c r="R295" i="3"/>
  <c r="Q295" i="3"/>
  <c r="P295" i="3"/>
  <c r="O295" i="3"/>
  <c r="N295" i="3"/>
  <c r="M295" i="3"/>
  <c r="L295" i="3"/>
  <c r="Y293" i="3"/>
  <c r="W293" i="3"/>
  <c r="V293" i="3"/>
  <c r="U293" i="3"/>
  <c r="X293" i="3" s="1"/>
  <c r="Z293" i="3" s="1"/>
  <c r="S293" i="3"/>
  <c r="R293" i="3"/>
  <c r="T293" i="3" s="1"/>
  <c r="P293" i="3"/>
  <c r="O293" i="3"/>
  <c r="N293" i="3"/>
  <c r="M293" i="3"/>
  <c r="L293" i="3"/>
  <c r="M292" i="3"/>
  <c r="M312" i="3" s="1"/>
  <c r="M332" i="3" s="1"/>
  <c r="Y291" i="3"/>
  <c r="V291" i="3"/>
  <c r="W291" i="3" s="1"/>
  <c r="U291" i="3"/>
  <c r="S291" i="3"/>
  <c r="R291" i="3"/>
  <c r="P291" i="3"/>
  <c r="O291" i="3"/>
  <c r="N291" i="3"/>
  <c r="M291" i="3"/>
  <c r="L291" i="3"/>
  <c r="M290" i="3"/>
  <c r="M310" i="3" s="1"/>
  <c r="M330" i="3" s="1"/>
  <c r="Y289" i="3"/>
  <c r="V289" i="3"/>
  <c r="W289" i="3" s="1"/>
  <c r="U289" i="3"/>
  <c r="S289" i="3"/>
  <c r="R289" i="3"/>
  <c r="T289" i="3" s="1"/>
  <c r="P289" i="3"/>
  <c r="Q289" i="3" s="1"/>
  <c r="O289" i="3"/>
  <c r="N289" i="3"/>
  <c r="M289" i="3"/>
  <c r="L289" i="3"/>
  <c r="M288" i="3"/>
  <c r="M308" i="3" s="1"/>
  <c r="M328" i="3" s="1"/>
  <c r="L288" i="3"/>
  <c r="Y287" i="3"/>
  <c r="V287" i="3"/>
  <c r="W287" i="3" s="1"/>
  <c r="U287" i="3"/>
  <c r="S287" i="3"/>
  <c r="R287" i="3"/>
  <c r="P287" i="3"/>
  <c r="O287" i="3"/>
  <c r="Q287" i="3" s="1"/>
  <c r="N287" i="3"/>
  <c r="M287" i="3"/>
  <c r="L287" i="3"/>
  <c r="M286" i="3"/>
  <c r="M306" i="3" s="1"/>
  <c r="M326" i="3" s="1"/>
  <c r="L286" i="3"/>
  <c r="Y285" i="3"/>
  <c r="V285" i="3"/>
  <c r="W285" i="3" s="1"/>
  <c r="U285" i="3"/>
  <c r="S285" i="3"/>
  <c r="R285" i="3"/>
  <c r="P285" i="3"/>
  <c r="O285" i="3"/>
  <c r="N285" i="3"/>
  <c r="M285" i="3"/>
  <c r="L285" i="3"/>
  <c r="M284" i="3"/>
  <c r="M304" i="3" s="1"/>
  <c r="M324" i="3" s="1"/>
  <c r="L284" i="3"/>
  <c r="Y283" i="3"/>
  <c r="V283" i="3"/>
  <c r="W283" i="3" s="1"/>
  <c r="X283" i="3" s="1"/>
  <c r="Z283" i="3" s="1"/>
  <c r="U283" i="3"/>
  <c r="T283" i="3"/>
  <c r="S283" i="3"/>
  <c r="R283" i="3"/>
  <c r="P283" i="3"/>
  <c r="O283" i="3"/>
  <c r="Q283" i="3" s="1"/>
  <c r="N283" i="3"/>
  <c r="M283" i="3"/>
  <c r="L283" i="3"/>
  <c r="M282" i="3"/>
  <c r="M302" i="3" s="1"/>
  <c r="M322" i="3" s="1"/>
  <c r="L282" i="3"/>
  <c r="Y281" i="3"/>
  <c r="W281" i="3"/>
  <c r="V281" i="3"/>
  <c r="U281" i="3"/>
  <c r="X281" i="3" s="1"/>
  <c r="Z281" i="3" s="1"/>
  <c r="S281" i="3"/>
  <c r="R281" i="3"/>
  <c r="T281" i="3" s="1"/>
  <c r="P281" i="3"/>
  <c r="O281" i="3"/>
  <c r="N281" i="3"/>
  <c r="M281" i="3"/>
  <c r="L281" i="3"/>
  <c r="M280" i="3"/>
  <c r="M300" i="3" s="1"/>
  <c r="M320" i="3" s="1"/>
  <c r="L280" i="3"/>
  <c r="Y279" i="3"/>
  <c r="V279" i="3"/>
  <c r="W279" i="3" s="1"/>
  <c r="X279" i="3" s="1"/>
  <c r="Z279" i="3" s="1"/>
  <c r="U279" i="3"/>
  <c r="S279" i="3"/>
  <c r="R279" i="3"/>
  <c r="T279" i="3" s="1"/>
  <c r="P279" i="3"/>
  <c r="O279" i="3"/>
  <c r="Q279" i="3" s="1"/>
  <c r="N279" i="3"/>
  <c r="M279" i="3"/>
  <c r="L279" i="3"/>
  <c r="M278" i="3"/>
  <c r="L278" i="3"/>
  <c r="Y277" i="3"/>
  <c r="V277" i="3"/>
  <c r="W277" i="3" s="1"/>
  <c r="U277" i="3"/>
  <c r="S277" i="3"/>
  <c r="R277" i="3"/>
  <c r="T277" i="3" s="1"/>
  <c r="P277" i="3"/>
  <c r="O277" i="3"/>
  <c r="Q277" i="3" s="1"/>
  <c r="N277" i="3"/>
  <c r="M277" i="3"/>
  <c r="L277" i="3"/>
  <c r="M276" i="3"/>
  <c r="M296" i="3" s="1"/>
  <c r="M316" i="3" s="1"/>
  <c r="M336" i="3" s="1"/>
  <c r="L276" i="3"/>
  <c r="Y275" i="3"/>
  <c r="V275" i="3"/>
  <c r="W275" i="3" s="1"/>
  <c r="U275" i="3"/>
  <c r="X275" i="3" s="1"/>
  <c r="Z275" i="3" s="1"/>
  <c r="S275" i="3"/>
  <c r="R275" i="3"/>
  <c r="T275" i="3" s="1"/>
  <c r="P275" i="3"/>
  <c r="O275" i="3"/>
  <c r="Q275" i="3" s="1"/>
  <c r="N275" i="3"/>
  <c r="M275" i="3"/>
  <c r="L275" i="3"/>
  <c r="M274" i="3"/>
  <c r="M294" i="3" s="1"/>
  <c r="M314" i="3" s="1"/>
  <c r="M334" i="3" s="1"/>
  <c r="L274" i="3"/>
  <c r="Y273" i="3"/>
  <c r="V273" i="3"/>
  <c r="W273" i="3" s="1"/>
  <c r="X273" i="3" s="1"/>
  <c r="Z273" i="3" s="1"/>
  <c r="U273" i="3"/>
  <c r="S273" i="3"/>
  <c r="T273" i="3" s="1"/>
  <c r="R273" i="3"/>
  <c r="P273" i="3"/>
  <c r="O273" i="3"/>
  <c r="N273" i="3"/>
  <c r="M273" i="3"/>
  <c r="L273" i="3"/>
  <c r="F239" i="3"/>
  <c r="C344" i="3" s="1"/>
  <c r="J235" i="3"/>
  <c r="F229" i="3"/>
  <c r="Y222" i="3"/>
  <c r="V222" i="3"/>
  <c r="U222" i="3"/>
  <c r="S222" i="3"/>
  <c r="R222" i="3"/>
  <c r="Q222" i="3"/>
  <c r="P222" i="3"/>
  <c r="O222" i="3"/>
  <c r="N222" i="3"/>
  <c r="M222" i="3"/>
  <c r="L222" i="3"/>
  <c r="Y220" i="3"/>
  <c r="V220" i="3"/>
  <c r="U220" i="3"/>
  <c r="X220" i="3" s="1"/>
  <c r="Z220" i="3" s="1"/>
  <c r="S220" i="3"/>
  <c r="R220" i="3"/>
  <c r="T220" i="3" s="1"/>
  <c r="P220" i="3"/>
  <c r="Q220" i="3" s="1"/>
  <c r="O220" i="3"/>
  <c r="N220" i="3"/>
  <c r="M220" i="3"/>
  <c r="L220" i="3"/>
  <c r="Y218" i="3"/>
  <c r="V218" i="3"/>
  <c r="W218" i="3" s="1"/>
  <c r="U218" i="3"/>
  <c r="X218" i="3" s="1"/>
  <c r="Z218" i="3" s="1"/>
  <c r="S218" i="3"/>
  <c r="R218" i="3"/>
  <c r="P218" i="3"/>
  <c r="O218" i="3"/>
  <c r="Q218" i="3" s="1"/>
  <c r="N218" i="3"/>
  <c r="M218" i="3"/>
  <c r="L218" i="3"/>
  <c r="Y216" i="3"/>
  <c r="V216" i="3"/>
  <c r="W216" i="3" s="1"/>
  <c r="X216" i="3" s="1"/>
  <c r="Z216" i="3" s="1"/>
  <c r="U216" i="3"/>
  <c r="S216" i="3"/>
  <c r="R216" i="3"/>
  <c r="T216" i="3" s="1"/>
  <c r="P216" i="3"/>
  <c r="Q216" i="3" s="1"/>
  <c r="O216" i="3"/>
  <c r="N216" i="3"/>
  <c r="M216" i="3"/>
  <c r="L216" i="3"/>
  <c r="Y214" i="3"/>
  <c r="W214" i="3"/>
  <c r="X214" i="3" s="1"/>
  <c r="Z214" i="3" s="1"/>
  <c r="V214" i="3"/>
  <c r="U214" i="3"/>
  <c r="S214" i="3"/>
  <c r="R214" i="3"/>
  <c r="P214" i="3"/>
  <c r="O214" i="3"/>
  <c r="N214" i="3"/>
  <c r="M214" i="3"/>
  <c r="L214" i="3"/>
  <c r="Y212" i="3"/>
  <c r="V212" i="3"/>
  <c r="W212" i="3" s="1"/>
  <c r="U212" i="3"/>
  <c r="X212" i="3" s="1"/>
  <c r="Z212" i="3" s="1"/>
  <c r="S212" i="3"/>
  <c r="R212" i="3"/>
  <c r="P212" i="3"/>
  <c r="O212" i="3"/>
  <c r="Q212" i="3" s="1"/>
  <c r="N212" i="3"/>
  <c r="M212" i="3"/>
  <c r="L212" i="3"/>
  <c r="Y210" i="3"/>
  <c r="V210" i="3"/>
  <c r="W210" i="3" s="1"/>
  <c r="X210" i="3" s="1"/>
  <c r="Z210" i="3" s="1"/>
  <c r="U210" i="3"/>
  <c r="S210" i="3"/>
  <c r="R210" i="3"/>
  <c r="T210" i="3" s="1"/>
  <c r="P210" i="3"/>
  <c r="Q210" i="3" s="1"/>
  <c r="O210" i="3"/>
  <c r="N210" i="3"/>
  <c r="M210" i="3"/>
  <c r="L210" i="3"/>
  <c r="Y208" i="3"/>
  <c r="V208" i="3"/>
  <c r="W208" i="3" s="1"/>
  <c r="U208" i="3"/>
  <c r="S208" i="3"/>
  <c r="R208" i="3"/>
  <c r="T208" i="3" s="1"/>
  <c r="P208" i="3"/>
  <c r="O208" i="3"/>
  <c r="N208" i="3"/>
  <c r="M208" i="3"/>
  <c r="L208" i="3"/>
  <c r="Y206" i="3"/>
  <c r="V206" i="3"/>
  <c r="W206" i="3" s="1"/>
  <c r="U206" i="3"/>
  <c r="S206" i="3"/>
  <c r="R206" i="3"/>
  <c r="P206" i="3"/>
  <c r="O206" i="3"/>
  <c r="Q206" i="3" s="1"/>
  <c r="N206" i="3"/>
  <c r="M206" i="3"/>
  <c r="L206" i="3"/>
  <c r="Y204" i="3"/>
  <c r="V204" i="3"/>
  <c r="W204" i="3" s="1"/>
  <c r="U204" i="3"/>
  <c r="T204" i="3"/>
  <c r="S204" i="3"/>
  <c r="R204" i="3"/>
  <c r="P204" i="3"/>
  <c r="O204" i="3"/>
  <c r="N204" i="3"/>
  <c r="M204" i="3"/>
  <c r="L204" i="3"/>
  <c r="Y202" i="3"/>
  <c r="V202" i="3"/>
  <c r="W202" i="3" s="1"/>
  <c r="U202" i="3"/>
  <c r="S202" i="3"/>
  <c r="R202" i="3"/>
  <c r="P202" i="3"/>
  <c r="O202" i="3"/>
  <c r="Q202" i="3" s="1"/>
  <c r="N202" i="3"/>
  <c r="M202" i="3"/>
  <c r="L202" i="3"/>
  <c r="Y200" i="3"/>
  <c r="V200" i="3"/>
  <c r="W200" i="3" s="1"/>
  <c r="U200" i="3"/>
  <c r="X200" i="3" s="1"/>
  <c r="Z200" i="3" s="1"/>
  <c r="T200" i="3"/>
  <c r="S200" i="3"/>
  <c r="R200" i="3"/>
  <c r="P200" i="3"/>
  <c r="O200" i="3"/>
  <c r="N200" i="3"/>
  <c r="M200" i="3"/>
  <c r="L200" i="3"/>
  <c r="Y198" i="3"/>
  <c r="V198" i="3"/>
  <c r="W198" i="3" s="1"/>
  <c r="U198" i="3"/>
  <c r="S198" i="3"/>
  <c r="R198" i="3"/>
  <c r="P198" i="3"/>
  <c r="O198" i="3"/>
  <c r="Q198" i="3" s="1"/>
  <c r="N198" i="3"/>
  <c r="M198" i="3"/>
  <c r="L198" i="3"/>
  <c r="Y196" i="3"/>
  <c r="V196" i="3"/>
  <c r="W196" i="3" s="1"/>
  <c r="U196" i="3"/>
  <c r="S196" i="3"/>
  <c r="R196" i="3"/>
  <c r="T196" i="3" s="1"/>
  <c r="Q196" i="3"/>
  <c r="P196" i="3"/>
  <c r="O196" i="3"/>
  <c r="N196" i="3"/>
  <c r="M196" i="3"/>
  <c r="L196" i="3"/>
  <c r="Y194" i="3"/>
  <c r="X194" i="3"/>
  <c r="Z194" i="3" s="1"/>
  <c r="W194" i="3"/>
  <c r="V194" i="3"/>
  <c r="U194" i="3"/>
  <c r="T194" i="3"/>
  <c r="S194" i="3"/>
  <c r="R194" i="3"/>
  <c r="P194" i="3"/>
  <c r="O194" i="3"/>
  <c r="Q194" i="3" s="1"/>
  <c r="N194" i="3"/>
  <c r="M194" i="3"/>
  <c r="L194" i="3"/>
  <c r="Y192" i="3"/>
  <c r="V192" i="3"/>
  <c r="W192" i="3" s="1"/>
  <c r="U192" i="3"/>
  <c r="S192" i="3"/>
  <c r="R192" i="3"/>
  <c r="T192" i="3" s="1"/>
  <c r="Q192" i="3"/>
  <c r="P192" i="3"/>
  <c r="O192" i="3"/>
  <c r="N192" i="3"/>
  <c r="M192" i="3"/>
  <c r="L192" i="3"/>
  <c r="Y190" i="3"/>
  <c r="V190" i="3"/>
  <c r="U190" i="3"/>
  <c r="S190" i="3"/>
  <c r="R190" i="3"/>
  <c r="T190" i="3" s="1"/>
  <c r="Q190" i="3"/>
  <c r="P190" i="3"/>
  <c r="O190" i="3"/>
  <c r="N190" i="3"/>
  <c r="M190" i="3"/>
  <c r="L190" i="3"/>
  <c r="Y188" i="3"/>
  <c r="X188" i="3"/>
  <c r="Z188" i="3" s="1"/>
  <c r="W188" i="3"/>
  <c r="V188" i="3"/>
  <c r="U188" i="3"/>
  <c r="T188" i="3"/>
  <c r="S188" i="3"/>
  <c r="R188" i="3"/>
  <c r="P188" i="3"/>
  <c r="O188" i="3"/>
  <c r="Q188" i="3" s="1"/>
  <c r="N188" i="3"/>
  <c r="M188" i="3"/>
  <c r="L188" i="3"/>
  <c r="M187" i="3"/>
  <c r="M207" i="3" s="1"/>
  <c r="Y186" i="3"/>
  <c r="V186" i="3"/>
  <c r="W186" i="3" s="1"/>
  <c r="U186" i="3"/>
  <c r="S186" i="3"/>
  <c r="R186" i="3"/>
  <c r="P186" i="3"/>
  <c r="O186" i="3"/>
  <c r="Q186" i="3" s="1"/>
  <c r="N186" i="3"/>
  <c r="M186" i="3"/>
  <c r="L186" i="3"/>
  <c r="Y184" i="3"/>
  <c r="V184" i="3"/>
  <c r="W184" i="3" s="1"/>
  <c r="U184" i="3"/>
  <c r="S184" i="3"/>
  <c r="R184" i="3"/>
  <c r="T184" i="3" s="1"/>
  <c r="P184" i="3"/>
  <c r="O184" i="3"/>
  <c r="Q184" i="3" s="1"/>
  <c r="N184" i="3"/>
  <c r="M184" i="3"/>
  <c r="L184" i="3"/>
  <c r="Y182" i="3"/>
  <c r="V182" i="3"/>
  <c r="W182" i="3" s="1"/>
  <c r="U182" i="3"/>
  <c r="X182" i="3" s="1"/>
  <c r="Z182" i="3" s="1"/>
  <c r="T182" i="3"/>
  <c r="S182" i="3"/>
  <c r="R182" i="3"/>
  <c r="P182" i="3"/>
  <c r="O182" i="3"/>
  <c r="N182" i="3"/>
  <c r="M182" i="3"/>
  <c r="L182" i="3"/>
  <c r="Y180" i="3"/>
  <c r="V180" i="3"/>
  <c r="W180" i="3" s="1"/>
  <c r="U180" i="3"/>
  <c r="S180" i="3"/>
  <c r="R180" i="3"/>
  <c r="P180" i="3"/>
  <c r="O180" i="3"/>
  <c r="Q180" i="3" s="1"/>
  <c r="N180" i="3"/>
  <c r="M180" i="3"/>
  <c r="L180" i="3"/>
  <c r="M179" i="3"/>
  <c r="M199" i="3" s="1"/>
  <c r="M219" i="3" s="1"/>
  <c r="Y178" i="3"/>
  <c r="V178" i="3"/>
  <c r="W178" i="3" s="1"/>
  <c r="U178" i="3"/>
  <c r="S178" i="3"/>
  <c r="R178" i="3"/>
  <c r="P178" i="3"/>
  <c r="O178" i="3"/>
  <c r="Q178" i="3" s="1"/>
  <c r="N178" i="3"/>
  <c r="M178" i="3"/>
  <c r="L178" i="3"/>
  <c r="M177" i="3"/>
  <c r="M197" i="3" s="1"/>
  <c r="M217" i="3" s="1"/>
  <c r="Y176" i="3"/>
  <c r="V176" i="3"/>
  <c r="W176" i="3" s="1"/>
  <c r="U176" i="3"/>
  <c r="S176" i="3"/>
  <c r="R176" i="3"/>
  <c r="T176" i="3" s="1"/>
  <c r="Q176" i="3"/>
  <c r="P176" i="3"/>
  <c r="O176" i="3"/>
  <c r="N176" i="3"/>
  <c r="M176" i="3"/>
  <c r="L176" i="3"/>
  <c r="M175" i="3"/>
  <c r="M195" i="3" s="1"/>
  <c r="M215" i="3" s="1"/>
  <c r="Y174" i="3"/>
  <c r="V174" i="3"/>
  <c r="W174" i="3" s="1"/>
  <c r="U174" i="3"/>
  <c r="S174" i="3"/>
  <c r="R174" i="3"/>
  <c r="T174" i="3" s="1"/>
  <c r="Q174" i="3"/>
  <c r="P174" i="3"/>
  <c r="O174" i="3"/>
  <c r="N174" i="3"/>
  <c r="M174" i="3"/>
  <c r="L174" i="3"/>
  <c r="M173" i="3"/>
  <c r="M193" i="3" s="1"/>
  <c r="M213" i="3" s="1"/>
  <c r="L173" i="3"/>
  <c r="Y172" i="3"/>
  <c r="V172" i="3"/>
  <c r="W172" i="3" s="1"/>
  <c r="U172" i="3"/>
  <c r="S172" i="3"/>
  <c r="R172" i="3"/>
  <c r="P172" i="3"/>
  <c r="O172" i="3"/>
  <c r="Q172" i="3" s="1"/>
  <c r="N172" i="3"/>
  <c r="M172" i="3"/>
  <c r="L172" i="3"/>
  <c r="M171" i="3"/>
  <c r="M191" i="3" s="1"/>
  <c r="M211" i="3" s="1"/>
  <c r="L171" i="3"/>
  <c r="Y170" i="3"/>
  <c r="V170" i="3"/>
  <c r="W170" i="3" s="1"/>
  <c r="U170" i="3"/>
  <c r="X170" i="3" s="1"/>
  <c r="Z170" i="3" s="1"/>
  <c r="S170" i="3"/>
  <c r="R170" i="3"/>
  <c r="P170" i="3"/>
  <c r="O170" i="3"/>
  <c r="Q170" i="3" s="1"/>
  <c r="N170" i="3"/>
  <c r="M170" i="3"/>
  <c r="L170" i="3"/>
  <c r="M169" i="3"/>
  <c r="M189" i="3" s="1"/>
  <c r="M209" i="3" s="1"/>
  <c r="L169" i="3"/>
  <c r="Y168" i="3"/>
  <c r="V168" i="3"/>
  <c r="W168" i="3" s="1"/>
  <c r="U168" i="3"/>
  <c r="S168" i="3"/>
  <c r="R168" i="3"/>
  <c r="T168" i="3" s="1"/>
  <c r="Q168" i="3"/>
  <c r="P168" i="3"/>
  <c r="O168" i="3"/>
  <c r="N168" i="3"/>
  <c r="M168" i="3"/>
  <c r="L168" i="3"/>
  <c r="M167" i="3"/>
  <c r="L167" i="3"/>
  <c r="Y166" i="3"/>
  <c r="W166" i="3"/>
  <c r="V166" i="3"/>
  <c r="U166" i="3"/>
  <c r="S166" i="3"/>
  <c r="R166" i="3"/>
  <c r="P166" i="3"/>
  <c r="O166" i="3"/>
  <c r="Q166" i="3" s="1"/>
  <c r="N166" i="3"/>
  <c r="M166" i="3"/>
  <c r="L166" i="3"/>
  <c r="M165" i="3"/>
  <c r="M185" i="3" s="1"/>
  <c r="M205" i="3" s="1"/>
  <c r="L165" i="3"/>
  <c r="Y164" i="3"/>
  <c r="V164" i="3"/>
  <c r="W164" i="3" s="1"/>
  <c r="U164" i="3"/>
  <c r="X164" i="3" s="1"/>
  <c r="Z164" i="3" s="1"/>
  <c r="S164" i="3"/>
  <c r="R164" i="3"/>
  <c r="T164" i="3" s="1"/>
  <c r="P164" i="3"/>
  <c r="O164" i="3"/>
  <c r="N164" i="3"/>
  <c r="M164" i="3"/>
  <c r="L164" i="3"/>
  <c r="M163" i="3"/>
  <c r="M183" i="3" s="1"/>
  <c r="M203" i="3" s="1"/>
  <c r="M223" i="3" s="1"/>
  <c r="L163" i="3"/>
  <c r="Y162" i="3"/>
  <c r="V162" i="3"/>
  <c r="W162" i="3" s="1"/>
  <c r="U162" i="3"/>
  <c r="X162" i="3" s="1"/>
  <c r="Z162" i="3" s="1"/>
  <c r="T162" i="3"/>
  <c r="S162" i="3"/>
  <c r="R162" i="3"/>
  <c r="P162" i="3"/>
  <c r="O162" i="3"/>
  <c r="N162" i="3"/>
  <c r="M162" i="3"/>
  <c r="L162" i="3"/>
  <c r="M161" i="3"/>
  <c r="M181" i="3" s="1"/>
  <c r="M201" i="3" s="1"/>
  <c r="M221" i="3" s="1"/>
  <c r="L161" i="3"/>
  <c r="Y160" i="3"/>
  <c r="X160" i="3"/>
  <c r="Z160" i="3" s="1"/>
  <c r="W160" i="3"/>
  <c r="V160" i="3"/>
  <c r="U160" i="3"/>
  <c r="T160" i="3"/>
  <c r="S160" i="3"/>
  <c r="R160" i="3"/>
  <c r="P160" i="3"/>
  <c r="O160" i="3"/>
  <c r="Q160" i="3" s="1"/>
  <c r="N160" i="3"/>
  <c r="M160" i="3"/>
  <c r="L160" i="3"/>
  <c r="M159" i="3"/>
  <c r="L159" i="3"/>
  <c r="Y158" i="3"/>
  <c r="V158" i="3"/>
  <c r="W158" i="3" s="1"/>
  <c r="U158" i="3"/>
  <c r="S158" i="3"/>
  <c r="R158" i="3"/>
  <c r="P158" i="3"/>
  <c r="Q158" i="3" s="1"/>
  <c r="O158" i="3"/>
  <c r="N158" i="3"/>
  <c r="M158" i="3"/>
  <c r="L158" i="3"/>
  <c r="F124" i="3"/>
  <c r="C229" i="3" s="1"/>
  <c r="J120" i="3"/>
  <c r="F113" i="3"/>
  <c r="C113" i="3"/>
  <c r="Y106" i="3"/>
  <c r="V106" i="3"/>
  <c r="U106" i="3"/>
  <c r="S106" i="3"/>
  <c r="R106" i="3"/>
  <c r="T106" i="3" s="1"/>
  <c r="P106" i="3"/>
  <c r="O106" i="3"/>
  <c r="N106" i="3"/>
  <c r="M106" i="3"/>
  <c r="L106" i="3"/>
  <c r="Y104" i="3"/>
  <c r="V104" i="3"/>
  <c r="U104" i="3"/>
  <c r="X104" i="3" s="1"/>
  <c r="Z104" i="3" s="1"/>
  <c r="S104" i="3"/>
  <c r="R104" i="3"/>
  <c r="P104" i="3"/>
  <c r="O104" i="3"/>
  <c r="Q104" i="3" s="1"/>
  <c r="N104" i="3"/>
  <c r="M104" i="3"/>
  <c r="L104" i="3"/>
  <c r="Y102" i="3"/>
  <c r="V102" i="3"/>
  <c r="W102" i="3" s="1"/>
  <c r="U102" i="3"/>
  <c r="T102" i="3"/>
  <c r="S102" i="3"/>
  <c r="R102" i="3"/>
  <c r="P102" i="3"/>
  <c r="O102" i="3"/>
  <c r="Q102" i="3" s="1"/>
  <c r="N102" i="3"/>
  <c r="M102" i="3"/>
  <c r="L102" i="3"/>
  <c r="Y100" i="3"/>
  <c r="V100" i="3"/>
  <c r="W100" i="3" s="1"/>
  <c r="U100" i="3"/>
  <c r="X100" i="3" s="1"/>
  <c r="Z100" i="3" s="1"/>
  <c r="S100" i="3"/>
  <c r="R100" i="3"/>
  <c r="T100" i="3" s="1"/>
  <c r="P100" i="3"/>
  <c r="O100" i="3"/>
  <c r="N100" i="3"/>
  <c r="M100" i="3"/>
  <c r="L100" i="3"/>
  <c r="Y98" i="3"/>
  <c r="V98" i="3"/>
  <c r="W98" i="3" s="1"/>
  <c r="U98" i="3"/>
  <c r="X98" i="3" s="1"/>
  <c r="Z98" i="3" s="1"/>
  <c r="S98" i="3"/>
  <c r="R98" i="3"/>
  <c r="T98" i="3" s="1"/>
  <c r="P98" i="3"/>
  <c r="O98" i="3"/>
  <c r="Q98" i="3" s="1"/>
  <c r="N98" i="3"/>
  <c r="M98" i="3"/>
  <c r="L98" i="3"/>
  <c r="Y96" i="3"/>
  <c r="V96" i="3"/>
  <c r="W96" i="3" s="1"/>
  <c r="U96" i="3"/>
  <c r="X96" i="3" s="1"/>
  <c r="Z96" i="3" s="1"/>
  <c r="S96" i="3"/>
  <c r="R96" i="3"/>
  <c r="T96" i="3" s="1"/>
  <c r="P96" i="3"/>
  <c r="O96" i="3"/>
  <c r="N96" i="3"/>
  <c r="M96" i="3"/>
  <c r="L96" i="3"/>
  <c r="Y94" i="3"/>
  <c r="V94" i="3"/>
  <c r="W94" i="3" s="1"/>
  <c r="U94" i="3"/>
  <c r="S94" i="3"/>
  <c r="R94" i="3"/>
  <c r="P94" i="3"/>
  <c r="O94" i="3"/>
  <c r="N94" i="3"/>
  <c r="M94" i="3"/>
  <c r="L94" i="3"/>
  <c r="Y92" i="3"/>
  <c r="V92" i="3"/>
  <c r="W92" i="3" s="1"/>
  <c r="U92" i="3"/>
  <c r="S92" i="3"/>
  <c r="R92" i="3"/>
  <c r="P92" i="3"/>
  <c r="O92" i="3"/>
  <c r="Q92" i="3" s="1"/>
  <c r="N92" i="3"/>
  <c r="M92" i="3"/>
  <c r="L92" i="3"/>
  <c r="Y90" i="3"/>
  <c r="V90" i="3"/>
  <c r="W90" i="3" s="1"/>
  <c r="U90" i="3"/>
  <c r="T90" i="3"/>
  <c r="S90" i="3"/>
  <c r="R90" i="3"/>
  <c r="P90" i="3"/>
  <c r="O90" i="3"/>
  <c r="N90" i="3"/>
  <c r="M90" i="3"/>
  <c r="L90" i="3"/>
  <c r="Y88" i="3"/>
  <c r="V88" i="3"/>
  <c r="W88" i="3" s="1"/>
  <c r="U88" i="3"/>
  <c r="S88" i="3"/>
  <c r="R88" i="3"/>
  <c r="P88" i="3"/>
  <c r="O88" i="3"/>
  <c r="Q88" i="3" s="1"/>
  <c r="N88" i="3"/>
  <c r="M88" i="3"/>
  <c r="L88" i="3"/>
  <c r="Y86" i="3"/>
  <c r="V86" i="3"/>
  <c r="W86" i="3" s="1"/>
  <c r="U86" i="3"/>
  <c r="T86" i="3"/>
  <c r="S86" i="3"/>
  <c r="R86" i="3"/>
  <c r="P86" i="3"/>
  <c r="O86" i="3"/>
  <c r="Q86" i="3" s="1"/>
  <c r="N86" i="3"/>
  <c r="M86" i="3"/>
  <c r="L86" i="3"/>
  <c r="Y84" i="3"/>
  <c r="V84" i="3"/>
  <c r="W84" i="3" s="1"/>
  <c r="U84" i="3"/>
  <c r="S84" i="3"/>
  <c r="R84" i="3"/>
  <c r="T84" i="3" s="1"/>
  <c r="P84" i="3"/>
  <c r="O84" i="3"/>
  <c r="N84" i="3"/>
  <c r="M84" i="3"/>
  <c r="L84" i="3"/>
  <c r="Y82" i="3"/>
  <c r="V82" i="3"/>
  <c r="W82" i="3" s="1"/>
  <c r="U82" i="3"/>
  <c r="S82" i="3"/>
  <c r="R82" i="3"/>
  <c r="P82" i="3"/>
  <c r="O82" i="3"/>
  <c r="Q82" i="3" s="1"/>
  <c r="N82" i="3"/>
  <c r="M82" i="3"/>
  <c r="L82" i="3"/>
  <c r="Y80" i="3"/>
  <c r="V80" i="3"/>
  <c r="W80" i="3" s="1"/>
  <c r="U80" i="3"/>
  <c r="S80" i="3"/>
  <c r="R80" i="3"/>
  <c r="T80" i="3" s="1"/>
  <c r="P80" i="3"/>
  <c r="O80" i="3"/>
  <c r="N80" i="3"/>
  <c r="M80" i="3"/>
  <c r="L80" i="3"/>
  <c r="Y78" i="3"/>
  <c r="V78" i="3"/>
  <c r="W78" i="3" s="1"/>
  <c r="U78" i="3"/>
  <c r="S78" i="3"/>
  <c r="R78" i="3"/>
  <c r="T78" i="3" s="1"/>
  <c r="P78" i="3"/>
  <c r="O78" i="3"/>
  <c r="N78" i="3"/>
  <c r="M78" i="3"/>
  <c r="L78" i="3"/>
  <c r="Y76" i="3"/>
  <c r="V76" i="3"/>
  <c r="W76" i="3" s="1"/>
  <c r="U76" i="3"/>
  <c r="S76" i="3"/>
  <c r="R76" i="3"/>
  <c r="P76" i="3"/>
  <c r="O76" i="3"/>
  <c r="Q76" i="3" s="1"/>
  <c r="N76" i="3"/>
  <c r="M76" i="3"/>
  <c r="L76" i="3"/>
  <c r="Y74" i="3"/>
  <c r="V74" i="3"/>
  <c r="U74" i="3"/>
  <c r="S74" i="3"/>
  <c r="R74" i="3"/>
  <c r="T74" i="3" s="1"/>
  <c r="P74" i="3"/>
  <c r="O74" i="3"/>
  <c r="Q74" i="3" s="1"/>
  <c r="N74" i="3"/>
  <c r="M74" i="3"/>
  <c r="L74" i="3"/>
  <c r="Y72" i="3"/>
  <c r="V72" i="3"/>
  <c r="U72" i="3"/>
  <c r="W72" i="3" s="1"/>
  <c r="S72" i="3"/>
  <c r="R72" i="3"/>
  <c r="P72" i="3"/>
  <c r="O72" i="3"/>
  <c r="N72" i="3"/>
  <c r="M72" i="3"/>
  <c r="L72" i="3"/>
  <c r="Y70" i="3"/>
  <c r="V70" i="3"/>
  <c r="W70" i="3" s="1"/>
  <c r="U70" i="3"/>
  <c r="S70" i="3"/>
  <c r="R70" i="3"/>
  <c r="Q70" i="3"/>
  <c r="P70" i="3"/>
  <c r="O70" i="3"/>
  <c r="N70" i="3"/>
  <c r="M70" i="3"/>
  <c r="L70" i="3"/>
  <c r="Y68" i="3"/>
  <c r="V68" i="3"/>
  <c r="W68" i="3" s="1"/>
  <c r="U68" i="3"/>
  <c r="S68" i="3"/>
  <c r="R68" i="3"/>
  <c r="T68" i="3" s="1"/>
  <c r="Q68" i="3"/>
  <c r="P68" i="3"/>
  <c r="O68" i="3"/>
  <c r="N68" i="3"/>
  <c r="M68" i="3"/>
  <c r="L68" i="3"/>
  <c r="M67" i="3"/>
  <c r="M87" i="3" s="1"/>
  <c r="M107" i="3" s="1"/>
  <c r="Y66" i="3"/>
  <c r="V66" i="3"/>
  <c r="W66" i="3" s="1"/>
  <c r="U66" i="3"/>
  <c r="X66" i="3" s="1"/>
  <c r="Z66" i="3" s="1"/>
  <c r="S66" i="3"/>
  <c r="R66" i="3"/>
  <c r="T66" i="3" s="1"/>
  <c r="P66" i="3"/>
  <c r="O66" i="3"/>
  <c r="N66" i="3"/>
  <c r="M66" i="3"/>
  <c r="L66" i="3"/>
  <c r="Y64" i="3"/>
  <c r="V64" i="3"/>
  <c r="W64" i="3" s="1"/>
  <c r="U64" i="3"/>
  <c r="S64" i="3"/>
  <c r="R64" i="3"/>
  <c r="P64" i="3"/>
  <c r="O64" i="3"/>
  <c r="Q64" i="3" s="1"/>
  <c r="N64" i="3"/>
  <c r="M64" i="3"/>
  <c r="L64" i="3"/>
  <c r="Y62" i="3"/>
  <c r="V62" i="3"/>
  <c r="W62" i="3" s="1"/>
  <c r="U62" i="3"/>
  <c r="T62" i="3"/>
  <c r="S62" i="3"/>
  <c r="R62" i="3"/>
  <c r="P62" i="3"/>
  <c r="Q62" i="3" s="1"/>
  <c r="O62" i="3"/>
  <c r="N62" i="3"/>
  <c r="M62" i="3"/>
  <c r="L62" i="3"/>
  <c r="M61" i="3"/>
  <c r="M81" i="3" s="1"/>
  <c r="M101" i="3" s="1"/>
  <c r="Y60" i="3"/>
  <c r="V60" i="3"/>
  <c r="W60" i="3" s="1"/>
  <c r="U60" i="3"/>
  <c r="S60" i="3"/>
  <c r="R60" i="3"/>
  <c r="T60" i="3" s="1"/>
  <c r="P60" i="3"/>
  <c r="O60" i="3"/>
  <c r="Q60" i="3" s="1"/>
  <c r="N60" i="3"/>
  <c r="M60" i="3"/>
  <c r="L60" i="3"/>
  <c r="M59" i="3"/>
  <c r="M79" i="3" s="1"/>
  <c r="M99" i="3" s="1"/>
  <c r="Y58" i="3"/>
  <c r="V58" i="3"/>
  <c r="W58" i="3" s="1"/>
  <c r="U58" i="3"/>
  <c r="S58" i="3"/>
  <c r="R58" i="3"/>
  <c r="T58" i="3" s="1"/>
  <c r="P58" i="3"/>
  <c r="O58" i="3"/>
  <c r="N58" i="3"/>
  <c r="M58" i="3"/>
  <c r="L58" i="3"/>
  <c r="M57" i="3"/>
  <c r="M77" i="3" s="1"/>
  <c r="M97" i="3" s="1"/>
  <c r="L57" i="3"/>
  <c r="Y56" i="3"/>
  <c r="X56" i="3"/>
  <c r="Z56" i="3" s="1"/>
  <c r="W56" i="3"/>
  <c r="V56" i="3"/>
  <c r="U56" i="3"/>
  <c r="T56" i="3"/>
  <c r="S56" i="3"/>
  <c r="R56" i="3"/>
  <c r="P56" i="3"/>
  <c r="O56" i="3"/>
  <c r="Q56" i="3" s="1"/>
  <c r="N56" i="3"/>
  <c r="M56" i="3"/>
  <c r="L56" i="3"/>
  <c r="M55" i="3"/>
  <c r="M75" i="3" s="1"/>
  <c r="M95" i="3" s="1"/>
  <c r="L55" i="3"/>
  <c r="Y54" i="3"/>
  <c r="V54" i="3"/>
  <c r="W54" i="3" s="1"/>
  <c r="U54" i="3"/>
  <c r="S54" i="3"/>
  <c r="R54" i="3"/>
  <c r="T54" i="3" s="1"/>
  <c r="P54" i="3"/>
  <c r="O54" i="3"/>
  <c r="Q54" i="3" s="1"/>
  <c r="N54" i="3"/>
  <c r="M54" i="3"/>
  <c r="L54" i="3"/>
  <c r="M53" i="3"/>
  <c r="M73" i="3" s="1"/>
  <c r="M93" i="3" s="1"/>
  <c r="L53" i="3"/>
  <c r="Y52" i="3"/>
  <c r="V52" i="3"/>
  <c r="W52" i="3" s="1"/>
  <c r="U52" i="3"/>
  <c r="X52" i="3" s="1"/>
  <c r="Z52" i="3" s="1"/>
  <c r="S52" i="3"/>
  <c r="R52" i="3"/>
  <c r="P52" i="3"/>
  <c r="O52" i="3"/>
  <c r="Q52" i="3" s="1"/>
  <c r="N52" i="3"/>
  <c r="M52" i="3"/>
  <c r="L52" i="3"/>
  <c r="M51" i="3"/>
  <c r="M71" i="3" s="1"/>
  <c r="M91" i="3" s="1"/>
  <c r="L51" i="3"/>
  <c r="Y50" i="3"/>
  <c r="V50" i="3"/>
  <c r="W50" i="3" s="1"/>
  <c r="U50" i="3"/>
  <c r="S50" i="3"/>
  <c r="R50" i="3"/>
  <c r="T50" i="3" s="1"/>
  <c r="P50" i="3"/>
  <c r="Q50" i="3" s="1"/>
  <c r="O50" i="3"/>
  <c r="N50" i="3"/>
  <c r="M50" i="3"/>
  <c r="L50" i="3"/>
  <c r="M49" i="3"/>
  <c r="M69" i="3" s="1"/>
  <c r="M89" i="3" s="1"/>
  <c r="L49" i="3"/>
  <c r="Y48" i="3"/>
  <c r="V48" i="3"/>
  <c r="W48" i="3" s="1"/>
  <c r="U48" i="3"/>
  <c r="S48" i="3"/>
  <c r="R48" i="3"/>
  <c r="T48" i="3" s="1"/>
  <c r="Q48" i="3"/>
  <c r="P48" i="3"/>
  <c r="O48" i="3"/>
  <c r="N48" i="3"/>
  <c r="M48" i="3"/>
  <c r="L48" i="3"/>
  <c r="M47" i="3"/>
  <c r="L47" i="3"/>
  <c r="Y46" i="3"/>
  <c r="V46" i="3"/>
  <c r="W46" i="3" s="1"/>
  <c r="U46" i="3"/>
  <c r="S46" i="3"/>
  <c r="R46" i="3"/>
  <c r="T46" i="3" s="1"/>
  <c r="P46" i="3"/>
  <c r="O46" i="3"/>
  <c r="N46" i="3"/>
  <c r="M46" i="3"/>
  <c r="L46" i="3"/>
  <c r="M45" i="3"/>
  <c r="M65" i="3" s="1"/>
  <c r="M85" i="3" s="1"/>
  <c r="M105" i="3" s="1"/>
  <c r="L45" i="3"/>
  <c r="Y44" i="3"/>
  <c r="W44" i="3"/>
  <c r="V44" i="3"/>
  <c r="U44" i="3"/>
  <c r="S44" i="3"/>
  <c r="T44" i="3" s="1"/>
  <c r="R44" i="3"/>
  <c r="P44" i="3"/>
  <c r="O44" i="3"/>
  <c r="Q44" i="3" s="1"/>
  <c r="N44" i="3"/>
  <c r="M44" i="3"/>
  <c r="L44" i="3"/>
  <c r="L63" i="3" s="1"/>
  <c r="M43" i="3"/>
  <c r="M63" i="3" s="1"/>
  <c r="M83" i="3" s="1"/>
  <c r="M103" i="3" s="1"/>
  <c r="L43" i="3"/>
  <c r="Y42" i="3"/>
  <c r="V42" i="3"/>
  <c r="W42" i="3" s="1"/>
  <c r="X42" i="3" s="1"/>
  <c r="Z42" i="3" s="1"/>
  <c r="U42" i="3"/>
  <c r="S42" i="3"/>
  <c r="R42" i="3"/>
  <c r="P42" i="3"/>
  <c r="O42" i="3"/>
  <c r="Q42" i="3" s="1"/>
  <c r="N42" i="3"/>
  <c r="M42" i="3"/>
  <c r="L42" i="3"/>
  <c r="L61" i="3" s="1"/>
  <c r="J4" i="3"/>
  <c r="L97" i="5" l="1"/>
  <c r="L107" i="5"/>
  <c r="L95" i="5"/>
  <c r="L324" i="5"/>
  <c r="L330" i="5"/>
  <c r="L328" i="5"/>
  <c r="L223" i="5"/>
  <c r="L209" i="5"/>
  <c r="L211" i="5"/>
  <c r="L105" i="4"/>
  <c r="L99" i="4"/>
  <c r="L73" i="4"/>
  <c r="L95" i="4" s="1"/>
  <c r="X333" i="4"/>
  <c r="Z333" i="4" s="1"/>
  <c r="X293" i="4"/>
  <c r="Z293" i="4" s="1"/>
  <c r="T289" i="4"/>
  <c r="T297" i="4"/>
  <c r="Q309" i="4"/>
  <c r="Q281" i="4"/>
  <c r="X281" i="4"/>
  <c r="Z281" i="4" s="1"/>
  <c r="T301" i="4"/>
  <c r="X321" i="4"/>
  <c r="Z321" i="4" s="1"/>
  <c r="T325" i="4"/>
  <c r="X287" i="4"/>
  <c r="Z287" i="4" s="1"/>
  <c r="L292" i="4"/>
  <c r="L310" i="4" s="1"/>
  <c r="T333" i="4"/>
  <c r="T279" i="4"/>
  <c r="L294" i="4"/>
  <c r="L312" i="4" s="1"/>
  <c r="L330" i="4" s="1"/>
  <c r="T303" i="4"/>
  <c r="L302" i="4"/>
  <c r="Q287" i="4"/>
  <c r="E242" i="4"/>
  <c r="T295" i="4"/>
  <c r="T311" i="4"/>
  <c r="T317" i="4"/>
  <c r="T327" i="4"/>
  <c r="Q335" i="4"/>
  <c r="X313" i="4"/>
  <c r="Z313" i="4" s="1"/>
  <c r="T293" i="4"/>
  <c r="T285" i="4"/>
  <c r="X325" i="4"/>
  <c r="Z325" i="4" s="1"/>
  <c r="X337" i="4"/>
  <c r="Z337" i="4" s="1"/>
  <c r="W337" i="4"/>
  <c r="L300" i="4"/>
  <c r="L320" i="4"/>
  <c r="X311" i="4"/>
  <c r="Z311" i="4" s="1"/>
  <c r="T321" i="4"/>
  <c r="Q303" i="4"/>
  <c r="L304" i="4"/>
  <c r="L322" i="4" s="1"/>
  <c r="T287" i="4"/>
  <c r="Q289" i="4"/>
  <c r="X297" i="4"/>
  <c r="Z297" i="4" s="1"/>
  <c r="Q329" i="4"/>
  <c r="X295" i="4"/>
  <c r="Z295" i="4" s="1"/>
  <c r="W305" i="4"/>
  <c r="X305" i="4"/>
  <c r="Z305" i="4" s="1"/>
  <c r="Q305" i="4"/>
  <c r="X327" i="4"/>
  <c r="Z327" i="4" s="1"/>
  <c r="T335" i="4"/>
  <c r="X335" i="4"/>
  <c r="Z335" i="4" s="1"/>
  <c r="W335" i="4"/>
  <c r="X303" i="4"/>
  <c r="Z303" i="4" s="1"/>
  <c r="W303" i="4"/>
  <c r="Q313" i="4"/>
  <c r="T319" i="4"/>
  <c r="T337" i="4"/>
  <c r="L316" i="4"/>
  <c r="Q279" i="4"/>
  <c r="L296" i="4"/>
  <c r="X289" i="4"/>
  <c r="Z289" i="4" s="1"/>
  <c r="L308" i="4"/>
  <c r="L326" i="4" s="1"/>
  <c r="L107" i="4"/>
  <c r="L75" i="4"/>
  <c r="L93" i="4" s="1"/>
  <c r="L181" i="4"/>
  <c r="X180" i="4"/>
  <c r="Z180" i="4" s="1"/>
  <c r="X210" i="4"/>
  <c r="Z210" i="4" s="1"/>
  <c r="Q210" i="4"/>
  <c r="E127" i="4"/>
  <c r="T162" i="4"/>
  <c r="X204" i="4"/>
  <c r="Z204" i="4" s="1"/>
  <c r="T210" i="4"/>
  <c r="L187" i="4"/>
  <c r="L175" i="4"/>
  <c r="Q186" i="4"/>
  <c r="Q170" i="4"/>
  <c r="T190" i="4"/>
  <c r="X198" i="4"/>
  <c r="Z198" i="4" s="1"/>
  <c r="X178" i="4"/>
  <c r="Z178" i="4" s="1"/>
  <c r="L199" i="4"/>
  <c r="L217" i="4" s="1"/>
  <c r="X172" i="4"/>
  <c r="Z172" i="4" s="1"/>
  <c r="L183" i="4"/>
  <c r="L179" i="4"/>
  <c r="L197" i="4" s="1"/>
  <c r="L215" i="4" s="1"/>
  <c r="Q162" i="4"/>
  <c r="T180" i="4"/>
  <c r="Q190" i="4"/>
  <c r="T204" i="4"/>
  <c r="L191" i="4"/>
  <c r="L209" i="4" s="1"/>
  <c r="T188" i="4"/>
  <c r="L185" i="4"/>
  <c r="X220" i="4"/>
  <c r="Z220" i="4" s="1"/>
  <c r="W220" i="4"/>
  <c r="W222" i="4"/>
  <c r="X222" i="4"/>
  <c r="Z222" i="4" s="1"/>
  <c r="L177" i="4"/>
  <c r="L195" i="4" s="1"/>
  <c r="X174" i="4"/>
  <c r="Z174" i="4" s="1"/>
  <c r="L189" i="4"/>
  <c r="L207" i="4" s="1"/>
  <c r="Q174" i="4"/>
  <c r="T198" i="4"/>
  <c r="Q214" i="4"/>
  <c r="T164" i="4"/>
  <c r="Q182" i="4"/>
  <c r="T206" i="4"/>
  <c r="Q212" i="4"/>
  <c r="T222" i="4"/>
  <c r="L193" i="4"/>
  <c r="X190" i="4"/>
  <c r="Z190" i="4" s="1"/>
  <c r="W190" i="4"/>
  <c r="Q180" i="4"/>
  <c r="X166" i="4"/>
  <c r="Z166" i="4" s="1"/>
  <c r="W188" i="4"/>
  <c r="X188" i="4"/>
  <c r="Z188" i="4" s="1"/>
  <c r="Q188" i="4"/>
  <c r="X58" i="3"/>
  <c r="Z58" i="3" s="1"/>
  <c r="X80" i="3"/>
  <c r="Z80" i="3" s="1"/>
  <c r="X84" i="3"/>
  <c r="Z84" i="3" s="1"/>
  <c r="X90" i="3"/>
  <c r="Z90" i="3" s="1"/>
  <c r="Q46" i="3"/>
  <c r="X74" i="3"/>
  <c r="Z74" i="3" s="1"/>
  <c r="Q80" i="3"/>
  <c r="T82" i="3"/>
  <c r="Q84" i="3"/>
  <c r="Q96" i="3"/>
  <c r="Q100" i="3"/>
  <c r="T104" i="3"/>
  <c r="Q106" i="3"/>
  <c r="W106" i="3"/>
  <c r="T42" i="3"/>
  <c r="X44" i="3"/>
  <c r="Z44" i="3" s="1"/>
  <c r="X48" i="3"/>
  <c r="Z48" i="3" s="1"/>
  <c r="T52" i="3"/>
  <c r="X54" i="3"/>
  <c r="Z54" i="3" s="1"/>
  <c r="Q58" i="3"/>
  <c r="X60" i="3"/>
  <c r="Z60" i="3" s="1"/>
  <c r="T64" i="3"/>
  <c r="Q66" i="3"/>
  <c r="X68" i="3"/>
  <c r="Z68" i="3" s="1"/>
  <c r="X70" i="3"/>
  <c r="Z70" i="3" s="1"/>
  <c r="T72" i="3"/>
  <c r="T76" i="3"/>
  <c r="Q78" i="3"/>
  <c r="X78" i="3"/>
  <c r="Z78" i="3" s="1"/>
  <c r="T88" i="3"/>
  <c r="Q90" i="3"/>
  <c r="T92" i="3"/>
  <c r="Q94" i="3"/>
  <c r="X94" i="3"/>
  <c r="Z94" i="3" s="1"/>
  <c r="X62" i="3"/>
  <c r="Z62" i="3" s="1"/>
  <c r="T70" i="3"/>
  <c r="Q72" i="3"/>
  <c r="X72" i="3"/>
  <c r="Z72" i="3" s="1"/>
  <c r="X86" i="3"/>
  <c r="Z86" i="3" s="1"/>
  <c r="T94" i="3"/>
  <c r="Q281" i="3"/>
  <c r="T285" i="3"/>
  <c r="X287" i="3"/>
  <c r="Z287" i="3" s="1"/>
  <c r="Q291" i="3"/>
  <c r="X291" i="3"/>
  <c r="Z291" i="3" s="1"/>
  <c r="Q293" i="3"/>
  <c r="T299" i="3"/>
  <c r="Q311" i="3"/>
  <c r="T315" i="3"/>
  <c r="Q325" i="3"/>
  <c r="X325" i="3"/>
  <c r="Z325" i="3" s="1"/>
  <c r="Q331" i="3"/>
  <c r="X331" i="3"/>
  <c r="Z331" i="3" s="1"/>
  <c r="X335" i="3"/>
  <c r="Z335" i="3" s="1"/>
  <c r="T337" i="3"/>
  <c r="L300" i="3"/>
  <c r="X309" i="3"/>
  <c r="Z309" i="3" s="1"/>
  <c r="X321" i="3"/>
  <c r="Z321" i="3" s="1"/>
  <c r="Q273" i="3"/>
  <c r="L298" i="3"/>
  <c r="Q285" i="3"/>
  <c r="X285" i="3"/>
  <c r="Z285" i="3" s="1"/>
  <c r="T287" i="3"/>
  <c r="T291" i="3"/>
  <c r="Q299" i="3"/>
  <c r="X299" i="3"/>
  <c r="Z299" i="3" s="1"/>
  <c r="X307" i="3"/>
  <c r="Z307" i="3" s="1"/>
  <c r="Q315" i="3"/>
  <c r="X315" i="3"/>
  <c r="Z315" i="3" s="1"/>
  <c r="T325" i="3"/>
  <c r="T331" i="3"/>
  <c r="T335" i="3"/>
  <c r="Q337" i="3"/>
  <c r="X337" i="3"/>
  <c r="Z337" i="3" s="1"/>
  <c r="X277" i="3"/>
  <c r="Z277" i="3" s="1"/>
  <c r="X289" i="3"/>
  <c r="Z289" i="3" s="1"/>
  <c r="X333" i="3"/>
  <c r="Z333" i="3" s="1"/>
  <c r="X323" i="3"/>
  <c r="Z323" i="3" s="1"/>
  <c r="X329" i="3"/>
  <c r="Z329" i="3" s="1"/>
  <c r="L310" i="3"/>
  <c r="W303" i="3"/>
  <c r="W335" i="3"/>
  <c r="L292" i="3"/>
  <c r="L294" i="3"/>
  <c r="L316" i="3" s="1"/>
  <c r="L296" i="3"/>
  <c r="X50" i="3"/>
  <c r="Z50" i="3" s="1"/>
  <c r="X82" i="3"/>
  <c r="Z82" i="3" s="1"/>
  <c r="X64" i="3"/>
  <c r="Z64" i="3" s="1"/>
  <c r="X76" i="3"/>
  <c r="Z76" i="3" s="1"/>
  <c r="X88" i="3"/>
  <c r="Z88" i="3" s="1"/>
  <c r="X92" i="3"/>
  <c r="Z92" i="3" s="1"/>
  <c r="X102" i="3"/>
  <c r="Z102" i="3" s="1"/>
  <c r="X46" i="3"/>
  <c r="Z46" i="3" s="1"/>
  <c r="X106" i="3"/>
  <c r="Z106" i="3" s="1"/>
  <c r="L65" i="3"/>
  <c r="L83" i="3" s="1"/>
  <c r="L101" i="3" s="1"/>
  <c r="W104" i="3"/>
  <c r="L67" i="3"/>
  <c r="L85" i="3" s="1"/>
  <c r="L69" i="3"/>
  <c r="W74" i="3"/>
  <c r="L73" i="3"/>
  <c r="L91" i="3" s="1"/>
  <c r="L79" i="3"/>
  <c r="X204" i="3"/>
  <c r="Z204" i="3" s="1"/>
  <c r="L181" i="3"/>
  <c r="X198" i="3"/>
  <c r="Z198" i="3" s="1"/>
  <c r="L179" i="3"/>
  <c r="L197" i="3" s="1"/>
  <c r="X166" i="3"/>
  <c r="Z166" i="3" s="1"/>
  <c r="T214" i="3"/>
  <c r="T222" i="3"/>
  <c r="X180" i="3"/>
  <c r="Z180" i="3" s="1"/>
  <c r="T158" i="3"/>
  <c r="Q164" i="3"/>
  <c r="T170" i="3"/>
  <c r="T180" i="3"/>
  <c r="T186" i="3"/>
  <c r="T198" i="3"/>
  <c r="T212" i="3"/>
  <c r="Q214" i="3"/>
  <c r="T218" i="3"/>
  <c r="X186" i="3"/>
  <c r="Z186" i="3" s="1"/>
  <c r="Q162" i="3"/>
  <c r="T166" i="3"/>
  <c r="T172" i="3"/>
  <c r="T178" i="3"/>
  <c r="Q182" i="3"/>
  <c r="X190" i="3"/>
  <c r="Z190" i="3" s="1"/>
  <c r="Q200" i="3"/>
  <c r="T202" i="3"/>
  <c r="Q204" i="3"/>
  <c r="T206" i="3"/>
  <c r="Q208" i="3"/>
  <c r="W220" i="3"/>
  <c r="X222" i="3"/>
  <c r="Z222" i="3" s="1"/>
  <c r="X172" i="3"/>
  <c r="Z172" i="3" s="1"/>
  <c r="X178" i="3"/>
  <c r="Z178" i="3" s="1"/>
  <c r="X202" i="3"/>
  <c r="Z202" i="3" s="1"/>
  <c r="X206" i="3"/>
  <c r="Z206" i="3" s="1"/>
  <c r="X174" i="3"/>
  <c r="Z174" i="3" s="1"/>
  <c r="X176" i="3"/>
  <c r="Z176" i="3" s="1"/>
  <c r="X184" i="3"/>
  <c r="Z184" i="3" s="1"/>
  <c r="X192" i="3"/>
  <c r="Z192" i="3" s="1"/>
  <c r="X196" i="3"/>
  <c r="Z196" i="3" s="1"/>
  <c r="X168" i="3"/>
  <c r="Z168" i="3" s="1"/>
  <c r="X208" i="3"/>
  <c r="Z208" i="3" s="1"/>
  <c r="L185" i="3"/>
  <c r="L183" i="3"/>
  <c r="W190" i="3"/>
  <c r="W222" i="3"/>
  <c r="L177" i="3"/>
  <c r="L195" i="3" s="1"/>
  <c r="L203" i="3"/>
  <c r="X158" i="3"/>
  <c r="Z158" i="3" s="1"/>
  <c r="E127" i="3"/>
  <c r="E11" i="3"/>
  <c r="L59" i="3"/>
  <c r="L75" i="3" s="1"/>
  <c r="E242" i="3"/>
  <c r="L290" i="3"/>
  <c r="L175" i="3"/>
  <c r="L189" i="3" s="1"/>
  <c r="L207" i="3" s="1"/>
  <c r="F344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Y335" i="2"/>
  <c r="X335" i="2"/>
  <c r="Z335" i="2" s="1"/>
  <c r="W335" i="2"/>
  <c r="V335" i="2"/>
  <c r="U335" i="2"/>
  <c r="T335" i="2"/>
  <c r="S335" i="2"/>
  <c r="R335" i="2"/>
  <c r="Q335" i="2"/>
  <c r="P335" i="2"/>
  <c r="O335" i="2"/>
  <c r="N335" i="2"/>
  <c r="M335" i="2"/>
  <c r="L335" i="2"/>
  <c r="Y333" i="2"/>
  <c r="X333" i="2"/>
  <c r="Z333" i="2" s="1"/>
  <c r="W333" i="2"/>
  <c r="V333" i="2"/>
  <c r="U333" i="2"/>
  <c r="T333" i="2"/>
  <c r="S333" i="2"/>
  <c r="R333" i="2"/>
  <c r="Q333" i="2"/>
  <c r="P333" i="2"/>
  <c r="O333" i="2"/>
  <c r="N333" i="2"/>
  <c r="M333" i="2"/>
  <c r="L333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Y325" i="2"/>
  <c r="X325" i="2"/>
  <c r="Z325" i="2" s="1"/>
  <c r="W325" i="2"/>
  <c r="V325" i="2"/>
  <c r="U325" i="2"/>
  <c r="T325" i="2"/>
  <c r="S325" i="2"/>
  <c r="R325" i="2"/>
  <c r="Q325" i="2"/>
  <c r="P325" i="2"/>
  <c r="O325" i="2"/>
  <c r="N325" i="2"/>
  <c r="M325" i="2"/>
  <c r="L325" i="2"/>
  <c r="Y323" i="2"/>
  <c r="X323" i="2"/>
  <c r="Z323" i="2" s="1"/>
  <c r="W323" i="2"/>
  <c r="V323" i="2"/>
  <c r="U323" i="2"/>
  <c r="T323" i="2"/>
  <c r="S323" i="2"/>
  <c r="R323" i="2"/>
  <c r="Q323" i="2"/>
  <c r="P323" i="2"/>
  <c r="O323" i="2"/>
  <c r="N323" i="2"/>
  <c r="M323" i="2"/>
  <c r="L323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Y319" i="2"/>
  <c r="X319" i="2"/>
  <c r="Z319" i="2" s="1"/>
  <c r="W319" i="2"/>
  <c r="V319" i="2"/>
  <c r="U319" i="2"/>
  <c r="T319" i="2"/>
  <c r="S319" i="2"/>
  <c r="R319" i="2"/>
  <c r="Q319" i="2"/>
  <c r="P319" i="2"/>
  <c r="O319" i="2"/>
  <c r="N319" i="2"/>
  <c r="M319" i="2"/>
  <c r="L319" i="2"/>
  <c r="L338" i="2" s="1"/>
  <c r="Y317" i="2"/>
  <c r="X317" i="2"/>
  <c r="Z317" i="2" s="1"/>
  <c r="W317" i="2"/>
  <c r="V317" i="2"/>
  <c r="U317" i="2"/>
  <c r="T317" i="2"/>
  <c r="S317" i="2"/>
  <c r="R317" i="2"/>
  <c r="Q317" i="2"/>
  <c r="P317" i="2"/>
  <c r="O317" i="2"/>
  <c r="N317" i="2"/>
  <c r="M317" i="2"/>
  <c r="L317" i="2"/>
  <c r="L336" i="2" s="1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L334" i="2" s="1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L332" i="2" s="1"/>
  <c r="M312" i="2"/>
  <c r="M332" i="2" s="1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L330" i="2" s="1"/>
  <c r="Y309" i="2"/>
  <c r="X309" i="2"/>
  <c r="Z309" i="2" s="1"/>
  <c r="W309" i="2"/>
  <c r="V309" i="2"/>
  <c r="U309" i="2"/>
  <c r="T309" i="2"/>
  <c r="S309" i="2"/>
  <c r="R309" i="2"/>
  <c r="Q309" i="2"/>
  <c r="P309" i="2"/>
  <c r="O309" i="2"/>
  <c r="N309" i="2"/>
  <c r="M309" i="2"/>
  <c r="L309" i="2"/>
  <c r="L328" i="2" s="1"/>
  <c r="Y307" i="2"/>
  <c r="X307" i="2"/>
  <c r="Z307" i="2" s="1"/>
  <c r="W307" i="2"/>
  <c r="V307" i="2"/>
  <c r="U307" i="2"/>
  <c r="T307" i="2"/>
  <c r="S307" i="2"/>
  <c r="R307" i="2"/>
  <c r="Q307" i="2"/>
  <c r="P307" i="2"/>
  <c r="O307" i="2"/>
  <c r="N307" i="2"/>
  <c r="M307" i="2"/>
  <c r="L307" i="2"/>
  <c r="L326" i="2" s="1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L324" i="2" s="1"/>
  <c r="Y303" i="2"/>
  <c r="X303" i="2"/>
  <c r="Z303" i="2" s="1"/>
  <c r="W303" i="2"/>
  <c r="V303" i="2"/>
  <c r="U303" i="2"/>
  <c r="T303" i="2"/>
  <c r="S303" i="2"/>
  <c r="R303" i="2"/>
  <c r="Q303" i="2"/>
  <c r="P303" i="2"/>
  <c r="O303" i="2"/>
  <c r="N303" i="2"/>
  <c r="M303" i="2"/>
  <c r="L303" i="2"/>
  <c r="L322" i="2" s="1"/>
  <c r="Y301" i="2"/>
  <c r="X301" i="2"/>
  <c r="Z301" i="2" s="1"/>
  <c r="W301" i="2"/>
  <c r="V301" i="2"/>
  <c r="U301" i="2"/>
  <c r="T301" i="2"/>
  <c r="S301" i="2"/>
  <c r="R301" i="2"/>
  <c r="Q301" i="2"/>
  <c r="P301" i="2"/>
  <c r="O301" i="2"/>
  <c r="N301" i="2"/>
  <c r="M301" i="2"/>
  <c r="L301" i="2"/>
  <c r="L320" i="2" s="1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L318" i="2" s="1"/>
  <c r="L298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L316" i="2" s="1"/>
  <c r="M296" i="2"/>
  <c r="M316" i="2" s="1"/>
  <c r="M336" i="2" s="1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L314" i="2" s="1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L312" i="2" s="1"/>
  <c r="M292" i="2"/>
  <c r="Y291" i="2"/>
  <c r="X291" i="2"/>
  <c r="Z291" i="2" s="1"/>
  <c r="W291" i="2"/>
  <c r="V291" i="2"/>
  <c r="U291" i="2"/>
  <c r="T291" i="2"/>
  <c r="S291" i="2"/>
  <c r="R291" i="2"/>
  <c r="Q291" i="2"/>
  <c r="P291" i="2"/>
  <c r="O291" i="2"/>
  <c r="N291" i="2"/>
  <c r="M291" i="2"/>
  <c r="L291" i="2"/>
  <c r="L310" i="2" s="1"/>
  <c r="M290" i="2"/>
  <c r="M310" i="2" s="1"/>
  <c r="M330" i="2" s="1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L308" i="2" s="1"/>
  <c r="M288" i="2"/>
  <c r="M308" i="2" s="1"/>
  <c r="M328" i="2" s="1"/>
  <c r="L288" i="2"/>
  <c r="Y287" i="2"/>
  <c r="X287" i="2"/>
  <c r="Z287" i="2" s="1"/>
  <c r="W287" i="2"/>
  <c r="V287" i="2"/>
  <c r="U287" i="2"/>
  <c r="T287" i="2"/>
  <c r="S287" i="2"/>
  <c r="R287" i="2"/>
  <c r="Q287" i="2"/>
  <c r="P287" i="2"/>
  <c r="O287" i="2"/>
  <c r="N287" i="2"/>
  <c r="M287" i="2"/>
  <c r="L287" i="2"/>
  <c r="L306" i="2" s="1"/>
  <c r="M286" i="2"/>
  <c r="M306" i="2" s="1"/>
  <c r="M326" i="2" s="1"/>
  <c r="L286" i="2"/>
  <c r="Y285" i="2"/>
  <c r="X285" i="2"/>
  <c r="Z285" i="2" s="1"/>
  <c r="W285" i="2"/>
  <c r="V285" i="2"/>
  <c r="U285" i="2"/>
  <c r="T285" i="2"/>
  <c r="S285" i="2"/>
  <c r="R285" i="2"/>
  <c r="Q285" i="2"/>
  <c r="P285" i="2"/>
  <c r="O285" i="2"/>
  <c r="N285" i="2"/>
  <c r="M285" i="2"/>
  <c r="L285" i="2"/>
  <c r="L304" i="2" s="1"/>
  <c r="M284" i="2"/>
  <c r="M304" i="2" s="1"/>
  <c r="M324" i="2" s="1"/>
  <c r="L284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L302" i="2" s="1"/>
  <c r="M282" i="2"/>
  <c r="M302" i="2" s="1"/>
  <c r="M322" i="2" s="1"/>
  <c r="L282" i="2"/>
  <c r="Y281" i="2"/>
  <c r="X281" i="2"/>
  <c r="Z281" i="2" s="1"/>
  <c r="W281" i="2"/>
  <c r="V281" i="2"/>
  <c r="U281" i="2"/>
  <c r="T281" i="2"/>
  <c r="S281" i="2"/>
  <c r="R281" i="2"/>
  <c r="Q281" i="2"/>
  <c r="P281" i="2"/>
  <c r="O281" i="2"/>
  <c r="N281" i="2"/>
  <c r="M281" i="2"/>
  <c r="L281" i="2"/>
  <c r="L300" i="2" s="1"/>
  <c r="M280" i="2"/>
  <c r="M300" i="2" s="1"/>
  <c r="M320" i="2" s="1"/>
  <c r="L280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M278" i="2"/>
  <c r="M298" i="2" s="1"/>
  <c r="M318" i="2" s="1"/>
  <c r="M338" i="2" s="1"/>
  <c r="L278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L296" i="2" s="1"/>
  <c r="M276" i="2"/>
  <c r="L276" i="2"/>
  <c r="Y275" i="2"/>
  <c r="X275" i="2"/>
  <c r="Z275" i="2" s="1"/>
  <c r="W275" i="2"/>
  <c r="V275" i="2"/>
  <c r="U275" i="2"/>
  <c r="T275" i="2"/>
  <c r="S275" i="2"/>
  <c r="R275" i="2"/>
  <c r="Q275" i="2"/>
  <c r="P275" i="2"/>
  <c r="O275" i="2"/>
  <c r="N275" i="2"/>
  <c r="M275" i="2"/>
  <c r="L275" i="2"/>
  <c r="L294" i="2" s="1"/>
  <c r="M274" i="2"/>
  <c r="M294" i="2" s="1"/>
  <c r="M314" i="2" s="1"/>
  <c r="M334" i="2" s="1"/>
  <c r="L274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L292" i="2" s="1"/>
  <c r="F239" i="2"/>
  <c r="C344" i="2" s="1"/>
  <c r="J235" i="2"/>
  <c r="F229" i="2"/>
  <c r="C229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Y220" i="2"/>
  <c r="X220" i="2"/>
  <c r="Z220" i="2" s="1"/>
  <c r="W220" i="2"/>
  <c r="V220" i="2"/>
  <c r="U220" i="2"/>
  <c r="T220" i="2"/>
  <c r="S220" i="2"/>
  <c r="R220" i="2"/>
  <c r="Q220" i="2"/>
  <c r="P220" i="2"/>
  <c r="O220" i="2"/>
  <c r="N220" i="2"/>
  <c r="M220" i="2"/>
  <c r="L220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Y216" i="2"/>
  <c r="X216" i="2"/>
  <c r="Z216" i="2" s="1"/>
  <c r="W216" i="2"/>
  <c r="V216" i="2"/>
  <c r="U216" i="2"/>
  <c r="T216" i="2"/>
  <c r="S216" i="2"/>
  <c r="R216" i="2"/>
  <c r="Q216" i="2"/>
  <c r="P216" i="2"/>
  <c r="O216" i="2"/>
  <c r="N216" i="2"/>
  <c r="M216" i="2"/>
  <c r="L216" i="2"/>
  <c r="Y214" i="2"/>
  <c r="X214" i="2"/>
  <c r="Z214" i="2" s="1"/>
  <c r="W214" i="2"/>
  <c r="V214" i="2"/>
  <c r="U214" i="2"/>
  <c r="T214" i="2"/>
  <c r="S214" i="2"/>
  <c r="R214" i="2"/>
  <c r="Q214" i="2"/>
  <c r="P214" i="2"/>
  <c r="O214" i="2"/>
  <c r="N214" i="2"/>
  <c r="M214" i="2"/>
  <c r="L214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Y210" i="2"/>
  <c r="X210" i="2"/>
  <c r="Z210" i="2" s="1"/>
  <c r="W210" i="2"/>
  <c r="V210" i="2"/>
  <c r="U210" i="2"/>
  <c r="T210" i="2"/>
  <c r="S210" i="2"/>
  <c r="R210" i="2"/>
  <c r="Q210" i="2"/>
  <c r="P210" i="2"/>
  <c r="O210" i="2"/>
  <c r="N210" i="2"/>
  <c r="M210" i="2"/>
  <c r="L210" i="2"/>
  <c r="Y208" i="2"/>
  <c r="X208" i="2"/>
  <c r="Z208" i="2" s="1"/>
  <c r="W208" i="2"/>
  <c r="V208" i="2"/>
  <c r="U208" i="2"/>
  <c r="T208" i="2"/>
  <c r="S208" i="2"/>
  <c r="R208" i="2"/>
  <c r="Q208" i="2"/>
  <c r="P208" i="2"/>
  <c r="O208" i="2"/>
  <c r="N208" i="2"/>
  <c r="M208" i="2"/>
  <c r="L208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L223" i="2" s="1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L221" i="2" s="1"/>
  <c r="Y200" i="2"/>
  <c r="X200" i="2"/>
  <c r="Z200" i="2" s="1"/>
  <c r="W200" i="2"/>
  <c r="V200" i="2"/>
  <c r="U200" i="2"/>
  <c r="T200" i="2"/>
  <c r="S200" i="2"/>
  <c r="R200" i="2"/>
  <c r="Q200" i="2"/>
  <c r="P200" i="2"/>
  <c r="O200" i="2"/>
  <c r="N200" i="2"/>
  <c r="M200" i="2"/>
  <c r="L200" i="2"/>
  <c r="L219" i="2" s="1"/>
  <c r="Y198" i="2"/>
  <c r="X198" i="2"/>
  <c r="Z198" i="2" s="1"/>
  <c r="W198" i="2"/>
  <c r="V198" i="2"/>
  <c r="U198" i="2"/>
  <c r="T198" i="2"/>
  <c r="S198" i="2"/>
  <c r="R198" i="2"/>
  <c r="Q198" i="2"/>
  <c r="P198" i="2"/>
  <c r="O198" i="2"/>
  <c r="N198" i="2"/>
  <c r="M198" i="2"/>
  <c r="L198" i="2"/>
  <c r="L217" i="2" s="1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L215" i="2" s="1"/>
  <c r="Y194" i="2"/>
  <c r="X194" i="2"/>
  <c r="Z194" i="2" s="1"/>
  <c r="W194" i="2"/>
  <c r="V194" i="2"/>
  <c r="U194" i="2"/>
  <c r="T194" i="2"/>
  <c r="S194" i="2"/>
  <c r="R194" i="2"/>
  <c r="Q194" i="2"/>
  <c r="P194" i="2"/>
  <c r="O194" i="2"/>
  <c r="N194" i="2"/>
  <c r="M194" i="2"/>
  <c r="L194" i="2"/>
  <c r="L213" i="2" s="1"/>
  <c r="M193" i="2"/>
  <c r="M213" i="2" s="1"/>
  <c r="Y192" i="2"/>
  <c r="X192" i="2"/>
  <c r="Z192" i="2" s="1"/>
  <c r="W192" i="2"/>
  <c r="V192" i="2"/>
  <c r="U192" i="2"/>
  <c r="T192" i="2"/>
  <c r="S192" i="2"/>
  <c r="R192" i="2"/>
  <c r="Q192" i="2"/>
  <c r="P192" i="2"/>
  <c r="O192" i="2"/>
  <c r="N192" i="2"/>
  <c r="M192" i="2"/>
  <c r="L192" i="2"/>
  <c r="L211" i="2" s="1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L209" i="2" s="1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L207" i="2" s="1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L205" i="2" s="1"/>
  <c r="Y184" i="2"/>
  <c r="X184" i="2"/>
  <c r="Z184" i="2" s="1"/>
  <c r="W184" i="2"/>
  <c r="V184" i="2"/>
  <c r="U184" i="2"/>
  <c r="T184" i="2"/>
  <c r="S184" i="2"/>
  <c r="R184" i="2"/>
  <c r="Q184" i="2"/>
  <c r="P184" i="2"/>
  <c r="O184" i="2"/>
  <c r="N184" i="2"/>
  <c r="M184" i="2"/>
  <c r="L184" i="2"/>
  <c r="L203" i="2" s="1"/>
  <c r="M183" i="2"/>
  <c r="M203" i="2" s="1"/>
  <c r="M223" i="2" s="1"/>
  <c r="Y182" i="2"/>
  <c r="X182" i="2"/>
  <c r="Z182" i="2" s="1"/>
  <c r="W182" i="2"/>
  <c r="V182" i="2"/>
  <c r="U182" i="2"/>
  <c r="T182" i="2"/>
  <c r="S182" i="2"/>
  <c r="R182" i="2"/>
  <c r="Q182" i="2"/>
  <c r="P182" i="2"/>
  <c r="O182" i="2"/>
  <c r="N182" i="2"/>
  <c r="M182" i="2"/>
  <c r="L182" i="2"/>
  <c r="L201" i="2" s="1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L199" i="2" s="1"/>
  <c r="Y178" i="2"/>
  <c r="X178" i="2"/>
  <c r="Z178" i="2" s="1"/>
  <c r="W178" i="2"/>
  <c r="V178" i="2"/>
  <c r="U178" i="2"/>
  <c r="T178" i="2"/>
  <c r="S178" i="2"/>
  <c r="R178" i="2"/>
  <c r="Q178" i="2"/>
  <c r="P178" i="2"/>
  <c r="O178" i="2"/>
  <c r="N178" i="2"/>
  <c r="M178" i="2"/>
  <c r="L178" i="2"/>
  <c r="L197" i="2" s="1"/>
  <c r="M177" i="2"/>
  <c r="M197" i="2" s="1"/>
  <c r="M217" i="2" s="1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L195" i="2" s="1"/>
  <c r="M175" i="2"/>
  <c r="M195" i="2" s="1"/>
  <c r="M215" i="2" s="1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L193" i="2" s="1"/>
  <c r="M173" i="2"/>
  <c r="L173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L191" i="2" s="1"/>
  <c r="M171" i="2"/>
  <c r="M191" i="2" s="1"/>
  <c r="M211" i="2" s="1"/>
  <c r="L171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L189" i="2" s="1"/>
  <c r="M169" i="2"/>
  <c r="M189" i="2" s="1"/>
  <c r="M209" i="2" s="1"/>
  <c r="L169" i="2"/>
  <c r="Y168" i="2"/>
  <c r="X168" i="2"/>
  <c r="Z168" i="2" s="1"/>
  <c r="W168" i="2"/>
  <c r="V168" i="2"/>
  <c r="U168" i="2"/>
  <c r="T168" i="2"/>
  <c r="S168" i="2"/>
  <c r="R168" i="2"/>
  <c r="Q168" i="2"/>
  <c r="P168" i="2"/>
  <c r="O168" i="2"/>
  <c r="N168" i="2"/>
  <c r="M168" i="2"/>
  <c r="L168" i="2"/>
  <c r="L187" i="2" s="1"/>
  <c r="M167" i="2"/>
  <c r="M187" i="2" s="1"/>
  <c r="M207" i="2" s="1"/>
  <c r="L167" i="2"/>
  <c r="Y166" i="2"/>
  <c r="X166" i="2"/>
  <c r="Z166" i="2" s="1"/>
  <c r="W166" i="2"/>
  <c r="V166" i="2"/>
  <c r="U166" i="2"/>
  <c r="T166" i="2"/>
  <c r="S166" i="2"/>
  <c r="R166" i="2"/>
  <c r="Q166" i="2"/>
  <c r="P166" i="2"/>
  <c r="O166" i="2"/>
  <c r="N166" i="2"/>
  <c r="M166" i="2"/>
  <c r="L166" i="2"/>
  <c r="L185" i="2" s="1"/>
  <c r="M165" i="2"/>
  <c r="M185" i="2" s="1"/>
  <c r="M205" i="2" s="1"/>
  <c r="L165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L183" i="2" s="1"/>
  <c r="M163" i="2"/>
  <c r="L163" i="2"/>
  <c r="Y162" i="2"/>
  <c r="X162" i="2"/>
  <c r="Z162" i="2" s="1"/>
  <c r="W162" i="2"/>
  <c r="V162" i="2"/>
  <c r="U162" i="2"/>
  <c r="T162" i="2"/>
  <c r="S162" i="2"/>
  <c r="R162" i="2"/>
  <c r="Q162" i="2"/>
  <c r="P162" i="2"/>
  <c r="O162" i="2"/>
  <c r="N162" i="2"/>
  <c r="M162" i="2"/>
  <c r="L162" i="2"/>
  <c r="L181" i="2" s="1"/>
  <c r="M161" i="2"/>
  <c r="M181" i="2" s="1"/>
  <c r="M201" i="2" s="1"/>
  <c r="M221" i="2" s="1"/>
  <c r="L161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L179" i="2" s="1"/>
  <c r="M159" i="2"/>
  <c r="M179" i="2" s="1"/>
  <c r="M199" i="2" s="1"/>
  <c r="M219" i="2" s="1"/>
  <c r="L159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L177" i="2" s="1"/>
  <c r="F124" i="2"/>
  <c r="J120" i="2"/>
  <c r="F113" i="2"/>
  <c r="C113" i="2"/>
  <c r="Y106" i="2"/>
  <c r="X106" i="2"/>
  <c r="Z106" i="2" s="1"/>
  <c r="W106" i="2"/>
  <c r="V106" i="2"/>
  <c r="U106" i="2"/>
  <c r="T106" i="2"/>
  <c r="S106" i="2"/>
  <c r="R106" i="2"/>
  <c r="Q106" i="2"/>
  <c r="P106" i="2"/>
  <c r="O106" i="2"/>
  <c r="N106" i="2"/>
  <c r="M106" i="2"/>
  <c r="L106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Y96" i="2"/>
  <c r="X96" i="2"/>
  <c r="Z96" i="2" s="1"/>
  <c r="W96" i="2"/>
  <c r="V96" i="2"/>
  <c r="U96" i="2"/>
  <c r="T96" i="2"/>
  <c r="S96" i="2"/>
  <c r="R96" i="2"/>
  <c r="Q96" i="2"/>
  <c r="P96" i="2"/>
  <c r="O96" i="2"/>
  <c r="N96" i="2"/>
  <c r="M96" i="2"/>
  <c r="L96" i="2"/>
  <c r="Y94" i="2"/>
  <c r="X94" i="2"/>
  <c r="Z94" i="2" s="1"/>
  <c r="W94" i="2"/>
  <c r="V94" i="2"/>
  <c r="U94" i="2"/>
  <c r="T94" i="2"/>
  <c r="S94" i="2"/>
  <c r="R94" i="2"/>
  <c r="Q94" i="2"/>
  <c r="P94" i="2"/>
  <c r="O94" i="2"/>
  <c r="N94" i="2"/>
  <c r="M94" i="2"/>
  <c r="L94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Y90" i="2"/>
  <c r="X90" i="2"/>
  <c r="Z90" i="2" s="1"/>
  <c r="W90" i="2"/>
  <c r="V90" i="2"/>
  <c r="U90" i="2"/>
  <c r="T90" i="2"/>
  <c r="S90" i="2"/>
  <c r="R90" i="2"/>
  <c r="Q90" i="2"/>
  <c r="P90" i="2"/>
  <c r="O90" i="2"/>
  <c r="N90" i="2"/>
  <c r="M90" i="2"/>
  <c r="L90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L107" i="2" s="1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L105" i="2" s="1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L103" i="2" s="1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L101" i="2" s="1"/>
  <c r="Y80" i="2"/>
  <c r="X80" i="2"/>
  <c r="Z80" i="2" s="1"/>
  <c r="W80" i="2"/>
  <c r="V80" i="2"/>
  <c r="U80" i="2"/>
  <c r="T80" i="2"/>
  <c r="S80" i="2"/>
  <c r="R80" i="2"/>
  <c r="Q80" i="2"/>
  <c r="P80" i="2"/>
  <c r="O80" i="2"/>
  <c r="N80" i="2"/>
  <c r="M80" i="2"/>
  <c r="L80" i="2"/>
  <c r="L99" i="2" s="1"/>
  <c r="Y78" i="2"/>
  <c r="X78" i="2"/>
  <c r="Z78" i="2" s="1"/>
  <c r="W78" i="2"/>
  <c r="V78" i="2"/>
  <c r="U78" i="2"/>
  <c r="T78" i="2"/>
  <c r="S78" i="2"/>
  <c r="R78" i="2"/>
  <c r="Q78" i="2"/>
  <c r="P78" i="2"/>
  <c r="O78" i="2"/>
  <c r="N78" i="2"/>
  <c r="M78" i="2"/>
  <c r="L78" i="2"/>
  <c r="L97" i="2" s="1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L95" i="2" s="1"/>
  <c r="Y74" i="2"/>
  <c r="X74" i="2"/>
  <c r="Z74" i="2" s="1"/>
  <c r="W74" i="2"/>
  <c r="V74" i="2"/>
  <c r="U74" i="2"/>
  <c r="T74" i="2"/>
  <c r="S74" i="2"/>
  <c r="R74" i="2"/>
  <c r="Q74" i="2"/>
  <c r="P74" i="2"/>
  <c r="O74" i="2"/>
  <c r="N74" i="2"/>
  <c r="M74" i="2"/>
  <c r="L74" i="2"/>
  <c r="L93" i="2" s="1"/>
  <c r="M73" i="2"/>
  <c r="M93" i="2" s="1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L91" i="2" s="1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L89" i="2" s="1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L87" i="2" s="1"/>
  <c r="M67" i="2"/>
  <c r="M87" i="2" s="1"/>
  <c r="M107" i="2" s="1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L85" i="2" s="1"/>
  <c r="Y64" i="2"/>
  <c r="X64" i="2"/>
  <c r="Z64" i="2" s="1"/>
  <c r="W64" i="2"/>
  <c r="V64" i="2"/>
  <c r="U64" i="2"/>
  <c r="T64" i="2"/>
  <c r="S64" i="2"/>
  <c r="R64" i="2"/>
  <c r="Q64" i="2"/>
  <c r="P64" i="2"/>
  <c r="O64" i="2"/>
  <c r="N64" i="2"/>
  <c r="M64" i="2"/>
  <c r="L64" i="2"/>
  <c r="L83" i="2" s="1"/>
  <c r="Y62" i="2"/>
  <c r="X62" i="2"/>
  <c r="Z62" i="2" s="1"/>
  <c r="W62" i="2"/>
  <c r="V62" i="2"/>
  <c r="U62" i="2"/>
  <c r="T62" i="2"/>
  <c r="S62" i="2"/>
  <c r="R62" i="2"/>
  <c r="Q62" i="2"/>
  <c r="P62" i="2"/>
  <c r="O62" i="2"/>
  <c r="N62" i="2"/>
  <c r="M62" i="2"/>
  <c r="L62" i="2"/>
  <c r="L81" i="2" s="1"/>
  <c r="M61" i="2"/>
  <c r="M81" i="2" s="1"/>
  <c r="M101" i="2" s="1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L79" i="2" s="1"/>
  <c r="M59" i="2"/>
  <c r="M79" i="2" s="1"/>
  <c r="M99" i="2" s="1"/>
  <c r="Y58" i="2"/>
  <c r="X58" i="2"/>
  <c r="Z58" i="2" s="1"/>
  <c r="W58" i="2"/>
  <c r="V58" i="2"/>
  <c r="U58" i="2"/>
  <c r="T58" i="2"/>
  <c r="S58" i="2"/>
  <c r="R58" i="2"/>
  <c r="Q58" i="2"/>
  <c r="P58" i="2"/>
  <c r="O58" i="2"/>
  <c r="N58" i="2"/>
  <c r="M58" i="2"/>
  <c r="L58" i="2"/>
  <c r="L77" i="2" s="1"/>
  <c r="M57" i="2"/>
  <c r="M77" i="2" s="1"/>
  <c r="M97" i="2" s="1"/>
  <c r="L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L75" i="2" s="1"/>
  <c r="M55" i="2"/>
  <c r="M75" i="2" s="1"/>
  <c r="M95" i="2" s="1"/>
  <c r="L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L73" i="2" s="1"/>
  <c r="M53" i="2"/>
  <c r="L53" i="2"/>
  <c r="Y52" i="2"/>
  <c r="X52" i="2"/>
  <c r="Z52" i="2" s="1"/>
  <c r="W52" i="2"/>
  <c r="V52" i="2"/>
  <c r="U52" i="2"/>
  <c r="T52" i="2"/>
  <c r="S52" i="2"/>
  <c r="R52" i="2"/>
  <c r="Q52" i="2"/>
  <c r="P52" i="2"/>
  <c r="O52" i="2"/>
  <c r="N52" i="2"/>
  <c r="M52" i="2"/>
  <c r="L52" i="2"/>
  <c r="L71" i="2" s="1"/>
  <c r="M51" i="2"/>
  <c r="M71" i="2" s="1"/>
  <c r="M91" i="2" s="1"/>
  <c r="L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L69" i="2" s="1"/>
  <c r="M49" i="2"/>
  <c r="M69" i="2" s="1"/>
  <c r="M89" i="2" s="1"/>
  <c r="L49" i="2"/>
  <c r="Y48" i="2"/>
  <c r="X48" i="2"/>
  <c r="Z48" i="2" s="1"/>
  <c r="W48" i="2"/>
  <c r="V48" i="2"/>
  <c r="U48" i="2"/>
  <c r="T48" i="2"/>
  <c r="S48" i="2"/>
  <c r="R48" i="2"/>
  <c r="Q48" i="2"/>
  <c r="P48" i="2"/>
  <c r="O48" i="2"/>
  <c r="N48" i="2"/>
  <c r="M48" i="2"/>
  <c r="L48" i="2"/>
  <c r="L67" i="2" s="1"/>
  <c r="M47" i="2"/>
  <c r="L47" i="2"/>
  <c r="Y46" i="2"/>
  <c r="X46" i="2"/>
  <c r="Z46" i="2" s="1"/>
  <c r="W46" i="2"/>
  <c r="V46" i="2"/>
  <c r="U46" i="2"/>
  <c r="T46" i="2"/>
  <c r="S46" i="2"/>
  <c r="R46" i="2"/>
  <c r="Q46" i="2"/>
  <c r="P46" i="2"/>
  <c r="O46" i="2"/>
  <c r="N46" i="2"/>
  <c r="M46" i="2"/>
  <c r="L46" i="2"/>
  <c r="L65" i="2" s="1"/>
  <c r="M45" i="2"/>
  <c r="M65" i="2" s="1"/>
  <c r="M85" i="2" s="1"/>
  <c r="M105" i="2" s="1"/>
  <c r="L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L63" i="2" s="1"/>
  <c r="M43" i="2"/>
  <c r="M63" i="2" s="1"/>
  <c r="L43" i="2"/>
  <c r="L59" i="2" s="1"/>
  <c r="Y42" i="2"/>
  <c r="X42" i="2"/>
  <c r="Z42" i="2" s="1"/>
  <c r="W42" i="2"/>
  <c r="V42" i="2"/>
  <c r="U42" i="2"/>
  <c r="T42" i="2"/>
  <c r="S42" i="2"/>
  <c r="R42" i="2"/>
  <c r="Q42" i="2"/>
  <c r="P42" i="2"/>
  <c r="O42" i="2"/>
  <c r="N42" i="2"/>
  <c r="M42" i="2"/>
  <c r="L42" i="2"/>
  <c r="L61" i="2" s="1"/>
  <c r="J4" i="2"/>
  <c r="L91" i="4" l="1"/>
  <c r="L97" i="4"/>
  <c r="L314" i="4"/>
  <c r="L332" i="4" s="1"/>
  <c r="L306" i="4"/>
  <c r="L324" i="4" s="1"/>
  <c r="L328" i="4"/>
  <c r="L334" i="4"/>
  <c r="L338" i="4"/>
  <c r="L318" i="4"/>
  <c r="L336" i="4" s="1"/>
  <c r="L213" i="4"/>
  <c r="L203" i="4"/>
  <c r="L221" i="4" s="1"/>
  <c r="L205" i="4"/>
  <c r="L201" i="4"/>
  <c r="L219" i="4" s="1"/>
  <c r="L211" i="4"/>
  <c r="L87" i="3"/>
  <c r="L105" i="3" s="1"/>
  <c r="L306" i="3"/>
  <c r="L318" i="3"/>
  <c r="L328" i="3"/>
  <c r="L312" i="3"/>
  <c r="L334" i="3" s="1"/>
  <c r="L304" i="3"/>
  <c r="L322" i="3" s="1"/>
  <c r="L302" i="3"/>
  <c r="L320" i="3" s="1"/>
  <c r="L338" i="3" s="1"/>
  <c r="L308" i="3"/>
  <c r="L326" i="3" s="1"/>
  <c r="L314" i="3"/>
  <c r="L332" i="3" s="1"/>
  <c r="L97" i="3"/>
  <c r="L81" i="3"/>
  <c r="L77" i="3"/>
  <c r="L95" i="3" s="1"/>
  <c r="L71" i="3"/>
  <c r="L89" i="3" s="1"/>
  <c r="L107" i="3" s="1"/>
  <c r="L193" i="3"/>
  <c r="L215" i="3" s="1"/>
  <c r="L187" i="3"/>
  <c r="L205" i="3" s="1"/>
  <c r="L223" i="3" s="1"/>
  <c r="L201" i="3"/>
  <c r="L219" i="3" s="1"/>
  <c r="L191" i="3"/>
  <c r="L209" i="3" s="1"/>
  <c r="L199" i="3"/>
  <c r="M83" i="2"/>
  <c r="M103" i="2" s="1"/>
  <c r="E127" i="2"/>
  <c r="E242" i="2"/>
  <c r="L290" i="2"/>
  <c r="L175" i="2"/>
  <c r="L223" i="4" l="1"/>
  <c r="L99" i="3"/>
  <c r="L324" i="3"/>
  <c r="L330" i="3"/>
  <c r="L336" i="3"/>
  <c r="L103" i="3"/>
  <c r="L93" i="3"/>
  <c r="L211" i="3"/>
  <c r="L213" i="3"/>
  <c r="L217" i="3"/>
  <c r="L221" i="3"/>
  <c r="E11" i="2"/>
</calcChain>
</file>

<file path=xl/sharedStrings.xml><?xml version="1.0" encoding="utf-8"?>
<sst xmlns="http://schemas.openxmlformats.org/spreadsheetml/2006/main" count="12349" uniqueCount="198">
  <si>
    <t>TT02-A01/03</t>
    <phoneticPr fontId="0"/>
  </si>
  <si>
    <t>KH020-HH042-1</t>
    <phoneticPr fontId="0"/>
  </si>
  <si>
    <t xml:space="preserve">  Checked by</t>
    <phoneticPr fontId="0"/>
  </si>
  <si>
    <t>NT3621-P50</t>
  </si>
  <si>
    <t xml:space="preserve">  検査確認印</t>
    <rPh sb="2" eb="4">
      <t>ケンサ</t>
    </rPh>
    <rPh sb="4" eb="6">
      <t>カクニン</t>
    </rPh>
    <rPh sb="6" eb="7">
      <t>イン</t>
    </rPh>
    <phoneticPr fontId="0"/>
  </si>
  <si>
    <t>Shipping Lot No.</t>
  </si>
  <si>
    <t>Production Lot No.</t>
  </si>
  <si>
    <t>Product Code No.</t>
  </si>
  <si>
    <t>納入ロットＮo</t>
  </si>
  <si>
    <t>製造ロットﾅﾝﾊﾞｰ</t>
  </si>
  <si>
    <t>部品ﾅﾝﾊﾞｰ</t>
  </si>
  <si>
    <t>平面度CZ</t>
    <rPh sb="0" eb="3">
      <t>ヘイメンド</t>
    </rPh>
    <phoneticPr fontId="2"/>
  </si>
  <si>
    <t xml:space="preserve">  Ｋ：Microscope　  Ｇ：Pin-Gauge    Ｍ：Micrometer    Ｎ：Vernier Caliper   Ｔ：Projector  Ｓ：CNC Video Measuring Systems     </t>
    <phoneticPr fontId="0"/>
  </si>
  <si>
    <t>平行度</t>
    <rPh sb="0" eb="2">
      <t>ヘイコウ</t>
    </rPh>
    <rPh sb="2" eb="3">
      <t>ド</t>
    </rPh>
    <phoneticPr fontId="2"/>
  </si>
  <si>
    <t>OK</t>
  </si>
  <si>
    <t>以上</t>
  </si>
  <si>
    <t>46.0mN/m</t>
  </si>
  <si>
    <t>濡れ性</t>
  </si>
  <si>
    <t>S</t>
  </si>
  <si>
    <t xml:space="preserve">16(ii)
</t>
  </si>
  <si>
    <t xml:space="preserve">16(i)
</t>
  </si>
  <si>
    <t>15(ii)</t>
  </si>
  <si>
    <t>15(i)</t>
  </si>
  <si>
    <t>14(ii)</t>
  </si>
  <si>
    <t>14(i)</t>
  </si>
  <si>
    <t>13(ii)</t>
  </si>
  <si>
    <t>13(i)</t>
  </si>
  <si>
    <t>12(ii)</t>
  </si>
  <si>
    <t>12(i)</t>
  </si>
  <si>
    <t>11(ii)</t>
  </si>
  <si>
    <t>11(i)</t>
  </si>
  <si>
    <t>10(ii)</t>
  </si>
  <si>
    <t>10(i)</t>
  </si>
  <si>
    <t>9(ii)</t>
  </si>
  <si>
    <t>9(i)</t>
  </si>
  <si>
    <t>M</t>
  </si>
  <si>
    <t>8(ii)</t>
  </si>
  <si>
    <t>8(i)</t>
  </si>
  <si>
    <t>7(ii)</t>
  </si>
  <si>
    <t>7(i)</t>
  </si>
  <si>
    <t>6(ii)</t>
  </si>
  <si>
    <t>6(i)</t>
  </si>
  <si>
    <t>5(ii)</t>
  </si>
  <si>
    <t>5(i)</t>
  </si>
  <si>
    <t>4(ii)</t>
  </si>
  <si>
    <t>4(i)</t>
  </si>
  <si>
    <t>2(ii)R</t>
  </si>
  <si>
    <t>2(ii)L</t>
  </si>
  <si>
    <t>2(i)R</t>
  </si>
  <si>
    <t>2(i)L</t>
  </si>
  <si>
    <t>1(ii)</t>
  </si>
  <si>
    <t>1(i)</t>
  </si>
  <si>
    <t>LOWER</t>
  </si>
  <si>
    <t>UPPER</t>
  </si>
  <si>
    <r>
      <t xml:space="preserve">Tolerance </t>
    </r>
    <r>
      <rPr>
        <b/>
        <sz val="9"/>
        <rFont val="ＭＳ Ｐ明朝"/>
        <family val="1"/>
        <charset val="128"/>
      </rPr>
      <t>-</t>
    </r>
  </si>
  <si>
    <t>Inspected Point</t>
  </si>
  <si>
    <t>ＣＰＫ判定</t>
  </si>
  <si>
    <t>Spec</t>
  </si>
  <si>
    <t>Cpk</t>
  </si>
  <si>
    <t>Cp</t>
  </si>
  <si>
    <t>σn-1</t>
  </si>
  <si>
    <t>AVE</t>
  </si>
  <si>
    <t>R</t>
  </si>
  <si>
    <t>Min</t>
  </si>
  <si>
    <t>Max</t>
  </si>
  <si>
    <t>Judgment
(50％)</t>
  </si>
  <si>
    <t>％tolerance</t>
  </si>
  <si>
    <t>センター値</t>
  </si>
  <si>
    <t>判定</t>
  </si>
  <si>
    <t>Sample 5</t>
  </si>
  <si>
    <t>Sample 4</t>
  </si>
  <si>
    <t>Sample 3</t>
  </si>
  <si>
    <t>Sample 2</t>
  </si>
  <si>
    <t>Sample 1</t>
  </si>
  <si>
    <t>測定器具
Measure by</t>
  </si>
  <si>
    <t>公差   +</t>
    <phoneticPr fontId="0"/>
  </si>
  <si>
    <t>規格
Standards</t>
  </si>
  <si>
    <t>測定箇所</t>
  </si>
  <si>
    <t>Measurement</t>
  </si>
  <si>
    <t>材料ロットナンバー/Material Lot No.</t>
    <phoneticPr fontId="0"/>
  </si>
  <si>
    <t>NEXIV</t>
  </si>
  <si>
    <t>寸法測定</t>
  </si>
  <si>
    <t>OK</t>
    <phoneticPr fontId="0"/>
  </si>
  <si>
    <t>汚れ  /  Contamination</t>
  </si>
  <si>
    <t>錆    /   Rust</t>
    <phoneticPr fontId="0"/>
  </si>
  <si>
    <t>ソリ   /   Warp</t>
  </si>
  <si>
    <t>変色  /  Discoloration</t>
  </si>
  <si>
    <t>バリ   /  Burr</t>
  </si>
  <si>
    <t>異物巻込み/Foreign article inside</t>
    <rPh sb="2" eb="3">
      <t>マ</t>
    </rPh>
    <rPh sb="3" eb="4">
      <t>コ</t>
    </rPh>
    <phoneticPr fontId="0"/>
  </si>
  <si>
    <t>穴のﾒｸﾚ/Hole edge swell</t>
  </si>
  <si>
    <t>ヒケ(収縮)/Shrinkage</t>
  </si>
  <si>
    <t>ｴｱｰ入り/Air bubble</t>
  </si>
  <si>
    <t>成形不良/Incomplete ultem</t>
    <rPh sb="0" eb="2">
      <t>セイケイ</t>
    </rPh>
    <rPh sb="2" eb="4">
      <t>フリョウ</t>
    </rPh>
    <phoneticPr fontId="0"/>
  </si>
  <si>
    <t>変形   / Deformation</t>
    <phoneticPr fontId="0"/>
  </si>
  <si>
    <t>かじり/Gnaw</t>
  </si>
  <si>
    <t>油付着 / Oilstain</t>
  </si>
  <si>
    <t>クラック/Crack</t>
  </si>
  <si>
    <t>打痕  /  Dent</t>
  </si>
  <si>
    <t>キズ  /   Scratch</t>
  </si>
  <si>
    <t>ﾉｯｸﾋﾟﾝ ﾊﾞﾘ/Knock pin barr</t>
  </si>
  <si>
    <t>ﾊﾟｰﾃｨﾝｸﾞ ﾊﾞﾘ/Parting burr</t>
  </si>
  <si>
    <t>ｹﾞｰﾄバリ   / Gate burr</t>
  </si>
  <si>
    <t>Result</t>
  </si>
  <si>
    <t>結果</t>
  </si>
  <si>
    <t>検査項目</t>
    <phoneticPr fontId="0"/>
  </si>
  <si>
    <t>Quantity</t>
  </si>
  <si>
    <t>全数</t>
    <rPh sb="0" eb="2">
      <t>ゼンスウ</t>
    </rPh>
    <phoneticPr fontId="0"/>
  </si>
  <si>
    <t>検査数</t>
  </si>
  <si>
    <t>Drawing</t>
  </si>
  <si>
    <t>外　観　検　査</t>
  </si>
  <si>
    <t xml:space="preserve"> 略図</t>
  </si>
  <si>
    <t>PM9ECB</t>
  </si>
  <si>
    <t>Shipped Lot Size</t>
  </si>
  <si>
    <t>Produced Lot Size</t>
  </si>
  <si>
    <t>Judgment</t>
  </si>
  <si>
    <t>Material Code No.</t>
  </si>
  <si>
    <t xml:space="preserve"> 納入ロット数</t>
  </si>
  <si>
    <t xml:space="preserve"> 製造ロット数</t>
  </si>
  <si>
    <t xml:space="preserve"> 判定</t>
  </si>
  <si>
    <t xml:space="preserve"> 材料コード</t>
  </si>
  <si>
    <t>A1050</t>
  </si>
  <si>
    <t>Approved by</t>
  </si>
  <si>
    <t>Inspector</t>
    <phoneticPr fontId="0"/>
  </si>
  <si>
    <t>Material</t>
  </si>
  <si>
    <t>承 認</t>
  </si>
  <si>
    <t>担 当</t>
    <phoneticPr fontId="0"/>
  </si>
  <si>
    <t>材質</t>
  </si>
  <si>
    <t>Y   M   D</t>
    <phoneticPr fontId="0"/>
  </si>
  <si>
    <t xml:space="preserve">DATE </t>
    <phoneticPr fontId="0"/>
  </si>
  <si>
    <t>I n s p e c t i o n    F o r m</t>
  </si>
  <si>
    <t>量　産  部　品　検　査　成　績　書</t>
    <phoneticPr fontId="0"/>
  </si>
  <si>
    <t>Serial No.</t>
  </si>
  <si>
    <t>MITSUISEIMITSU</t>
    <phoneticPr fontId="0"/>
  </si>
  <si>
    <t>　　後工程製造部</t>
    <rPh sb="2" eb="5">
      <t>アトコウテイ</t>
    </rPh>
    <rPh sb="5" eb="7">
      <t>セイゾウ</t>
    </rPh>
    <rPh sb="7" eb="8">
      <t>ブ</t>
    </rPh>
    <phoneticPr fontId="0"/>
  </si>
  <si>
    <t>整理 No.</t>
  </si>
  <si>
    <t>ミツイ精密株式会社</t>
    <rPh sb="3" eb="5">
      <t>セイミツ</t>
    </rPh>
    <rPh sb="5" eb="7">
      <t>カブシキ</t>
    </rPh>
    <rPh sb="7" eb="9">
      <t>カイシャ</t>
    </rPh>
    <phoneticPr fontId="0"/>
  </si>
  <si>
    <t>異物付着/Foreign article attached</t>
    <phoneticPr fontId="0"/>
  </si>
  <si>
    <t>Sampling quantity</t>
    <phoneticPr fontId="2"/>
  </si>
  <si>
    <t>抜取り数</t>
    <phoneticPr fontId="2"/>
  </si>
  <si>
    <t>MITSUISEIMITSU</t>
    <phoneticPr fontId="0"/>
  </si>
  <si>
    <t>量　産  部　品　検　査　成　績　書</t>
    <phoneticPr fontId="0"/>
  </si>
  <si>
    <t>作成日        年　　月　　日</t>
    <phoneticPr fontId="0"/>
  </si>
  <si>
    <t>Y   M   D</t>
    <phoneticPr fontId="0"/>
  </si>
  <si>
    <t>担 当</t>
    <phoneticPr fontId="0"/>
  </si>
  <si>
    <t>Inspector</t>
    <phoneticPr fontId="0"/>
  </si>
  <si>
    <t xml:space="preserve"> 製造ロット数</t>
    <phoneticPr fontId="2"/>
  </si>
  <si>
    <t>Sampling quantity</t>
    <phoneticPr fontId="2"/>
  </si>
  <si>
    <t>寸法　5pcs、外観　5pcs</t>
    <phoneticPr fontId="2"/>
  </si>
  <si>
    <t>Appearance Inspection</t>
    <phoneticPr fontId="0"/>
  </si>
  <si>
    <t>100％inspection</t>
    <phoneticPr fontId="0"/>
  </si>
  <si>
    <t>検査項目</t>
    <phoneticPr fontId="0"/>
  </si>
  <si>
    <t>Inspection Items</t>
    <phoneticPr fontId="0"/>
  </si>
  <si>
    <t>OK</t>
    <phoneticPr fontId="0"/>
  </si>
  <si>
    <t>異物付着/Foreign article attached</t>
    <phoneticPr fontId="0"/>
  </si>
  <si>
    <t>変形   / Deformation</t>
    <phoneticPr fontId="0"/>
  </si>
  <si>
    <t>OK</t>
    <phoneticPr fontId="0"/>
  </si>
  <si>
    <t>錆    /   Rust</t>
    <phoneticPr fontId="0"/>
  </si>
  <si>
    <t>材料ロットナンバー/Material Lot No.</t>
    <phoneticPr fontId="0"/>
  </si>
  <si>
    <t>公差   +</t>
    <phoneticPr fontId="0"/>
  </si>
  <si>
    <t xml:space="preserve">  Ｋ：Microscope　  Ｇ：Pin-Gauge    Ｍ：Micrometer    Ｎ：Vernier Caliper   Ｔ：Projector  Ｓ：CNC Video Measuring Systems     </t>
    <phoneticPr fontId="0"/>
  </si>
  <si>
    <t xml:space="preserve">  Checked by</t>
    <phoneticPr fontId="0"/>
  </si>
  <si>
    <t>KH020-HH042-1</t>
    <phoneticPr fontId="0"/>
  </si>
  <si>
    <t>TT02-A01/03</t>
    <phoneticPr fontId="0"/>
  </si>
  <si>
    <t>MITSUISEIMITSU</t>
    <phoneticPr fontId="0"/>
  </si>
  <si>
    <t>作成日        年　　月　　日</t>
    <phoneticPr fontId="0"/>
  </si>
  <si>
    <t xml:space="preserve">DATE </t>
    <phoneticPr fontId="0"/>
  </si>
  <si>
    <t>Inspector</t>
    <phoneticPr fontId="0"/>
  </si>
  <si>
    <t>抜取り数</t>
    <phoneticPr fontId="2"/>
  </si>
  <si>
    <t>Sampling quantity</t>
    <phoneticPr fontId="2"/>
  </si>
  <si>
    <t>寸法　5pcs、外観　5pcs</t>
    <phoneticPr fontId="2"/>
  </si>
  <si>
    <t>Appearance Inspection</t>
    <phoneticPr fontId="0"/>
  </si>
  <si>
    <t>100％inspection</t>
    <phoneticPr fontId="0"/>
  </si>
  <si>
    <t>Inspection Items</t>
    <phoneticPr fontId="0"/>
  </si>
  <si>
    <t>OK</t>
    <phoneticPr fontId="0"/>
  </si>
  <si>
    <t>異物付着/Foreign article attached</t>
    <phoneticPr fontId="0"/>
  </si>
  <si>
    <t>変形   / Deformation</t>
    <phoneticPr fontId="0"/>
  </si>
  <si>
    <t>錆    /   Rust</t>
    <phoneticPr fontId="0"/>
  </si>
  <si>
    <t>KH020-HH042-1</t>
    <phoneticPr fontId="0"/>
  </si>
  <si>
    <t>TT02-A01/03</t>
    <phoneticPr fontId="0"/>
  </si>
  <si>
    <t xml:space="preserve">DATE </t>
    <phoneticPr fontId="0"/>
  </si>
  <si>
    <t>抜取り数</t>
    <phoneticPr fontId="2"/>
  </si>
  <si>
    <t>100％inspection</t>
    <phoneticPr fontId="0"/>
  </si>
  <si>
    <t xml:space="preserve">  Ｋ：Microscope　  Ｇ：Pin-Gauge    Ｍ：Micrometer    Ｎ：Vernier Caliper   Ｔ：Projector  Ｓ：CNC Video Measuring Systems     </t>
    <phoneticPr fontId="0"/>
  </si>
  <si>
    <t xml:space="preserve"> 　 メクテック株式会社   御中</t>
    <rPh sb="15" eb="17">
      <t>オンチュウ</t>
    </rPh>
    <phoneticPr fontId="0"/>
  </si>
  <si>
    <t>0242</t>
  </si>
  <si>
    <t>0243</t>
  </si>
  <si>
    <t>0129</t>
  </si>
  <si>
    <t>K1212</t>
    <phoneticPr fontId="2"/>
  </si>
  <si>
    <t>K1213</t>
    <phoneticPr fontId="2"/>
  </si>
  <si>
    <t>K1213</t>
    <phoneticPr fontId="2"/>
  </si>
  <si>
    <t>K1213</t>
    <phoneticPr fontId="2"/>
  </si>
  <si>
    <t>K1216</t>
    <phoneticPr fontId="2"/>
  </si>
  <si>
    <t>K1216</t>
    <phoneticPr fontId="2"/>
  </si>
  <si>
    <t>K1216</t>
    <phoneticPr fontId="2"/>
  </si>
  <si>
    <t>K1218</t>
    <phoneticPr fontId="2"/>
  </si>
  <si>
    <t>K1217</t>
    <phoneticPr fontId="2"/>
  </si>
  <si>
    <t>K1217</t>
    <phoneticPr fontId="2"/>
  </si>
  <si>
    <t>0244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</si>
</sst>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_ "/>
    <numFmt numFmtId="165" formatCode="0.000"/>
    <numFmt numFmtId="166" formatCode="0.0%"/>
  </numFmts>
  <fonts count="15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sz val="11"/>
      <name val="ＭＳ Ｐ明朝"/>
      <family val="1"/>
      <charset val="128"/>
    </font>
    <font>
      <b/>
      <sz val="8"/>
      <name val="ＭＳ Ｐ明朝"/>
      <family val="1"/>
      <charset val="128"/>
    </font>
    <font>
      <sz val="9"/>
      <name val="ＭＳ Ｐ明朝"/>
      <family val="1"/>
      <charset val="128"/>
    </font>
    <font>
      <b/>
      <sz val="11"/>
      <color rgb="FF0000FF"/>
      <name val="ＭＳ Ｐゴシック"/>
      <family val="3"/>
      <charset val="128"/>
    </font>
    <font>
      <b/>
      <sz val="6"/>
      <name val="ＭＳ Ｐ明朝"/>
      <family val="1"/>
      <charset val="128"/>
    </font>
    <font>
      <b/>
      <sz val="12"/>
      <name val="ＭＳ Ｐ明朝"/>
      <family val="1"/>
      <charset val="128"/>
    </font>
    <font>
      <sz val="12"/>
      <name val="ＭＳ Ｐ明朝"/>
      <family val="1"/>
      <charset val="128"/>
    </font>
    <font>
      <b/>
      <sz val="14"/>
      <name val="ＭＳ Ｐ明朝"/>
      <family val="1"/>
      <charset val="128"/>
    </font>
    <font>
      <b/>
      <sz val="16"/>
      <name val="ＭＳ Ｐ明朝"/>
      <family val="1"/>
      <charset val="128"/>
    </font>
    <font>
      <b/>
      <sz val="18"/>
      <name val="ＭＳ Ｐ明朝"/>
      <family val="1"/>
      <charset val="128"/>
    </font>
    <font>
      <sz val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38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6">
    <xf numFmtId="0" fontId="0" fillId="0" borderId="0" xfId="0"/>
    <xf numFmtId="0" fontId="3" fillId="0" borderId="0" xfId="0" applyFont="1" applyBorder="1" applyAlignment="1">
      <alignment horizontal="right"/>
    </xf>
    <xf numFmtId="0" fontId="4" fillId="0" borderId="0" xfId="0" applyFont="1" applyBorder="1" applyAlignment="1">
      <alignment horizontal="centerContinuous"/>
    </xf>
    <xf numFmtId="0" fontId="4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5" xfId="0" applyFont="1" applyBorder="1"/>
    <xf numFmtId="0" fontId="4" fillId="0" borderId="0" xfId="0" quotePrefix="1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4" fillId="0" borderId="7" xfId="0" applyFont="1" applyBorder="1"/>
    <xf numFmtId="0" fontId="4" fillId="0" borderId="0" xfId="0" applyFont="1" applyBorder="1"/>
    <xf numFmtId="3" fontId="4" fillId="0" borderId="0" xfId="0" applyNumberFormat="1" applyFont="1" applyBorder="1"/>
    <xf numFmtId="0" fontId="5" fillId="0" borderId="0" xfId="0" quotePrefix="1" applyFont="1" applyBorder="1" applyAlignment="1">
      <alignment horizontal="left"/>
    </xf>
    <xf numFmtId="0" fontId="5" fillId="0" borderId="6" xfId="0" quotePrefix="1" applyFont="1" applyBorder="1" applyAlignment="1">
      <alignment horizontal="left"/>
    </xf>
    <xf numFmtId="0" fontId="4" fillId="0" borderId="8" xfId="0" applyFont="1" applyBorder="1"/>
    <xf numFmtId="0" fontId="4" fillId="0" borderId="9" xfId="0" quotePrefix="1" applyFont="1" applyBorder="1" applyAlignment="1">
      <alignment horizontal="left"/>
    </xf>
    <xf numFmtId="0" fontId="4" fillId="0" borderId="10" xfId="0" quotePrefix="1" applyFont="1" applyBorder="1" applyAlignment="1">
      <alignment horizontal="left"/>
    </xf>
    <xf numFmtId="0" fontId="4" fillId="0" borderId="11" xfId="0" applyFont="1" applyBorder="1"/>
    <xf numFmtId="0" fontId="4" fillId="0" borderId="9" xfId="0" applyFont="1" applyBorder="1"/>
    <xf numFmtId="0" fontId="5" fillId="0" borderId="9" xfId="0" quotePrefix="1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3" fillId="0" borderId="7" xfId="0" applyFont="1" applyBorder="1"/>
    <xf numFmtId="0" fontId="3" fillId="0" borderId="0" xfId="0" applyFont="1" applyBorder="1"/>
    <xf numFmtId="0" fontId="3" fillId="0" borderId="6" xfId="0" quotePrefix="1" applyFont="1" applyBorder="1" applyAlignment="1">
      <alignment horizontal="left"/>
    </xf>
    <xf numFmtId="165" fontId="0" fillId="0" borderId="0" xfId="0" applyNumberFormat="1"/>
    <xf numFmtId="164" fontId="6" fillId="0" borderId="13" xfId="0" applyNumberFormat="1" applyFont="1" applyBorder="1" applyAlignment="1">
      <alignment horizontal="center"/>
    </xf>
    <xf numFmtId="164" fontId="6" fillId="0" borderId="10" xfId="0" applyNumberFormat="1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5" fillId="0" borderId="1" xfId="0" quotePrefix="1" applyFont="1" applyBorder="1" applyAlignment="1">
      <alignment horizontal="right"/>
    </xf>
    <xf numFmtId="0" fontId="8" fillId="0" borderId="1" xfId="0" applyFont="1" applyBorder="1" applyAlignment="1">
      <alignment horizontal="center"/>
    </xf>
    <xf numFmtId="0" fontId="3" fillId="0" borderId="8" xfId="0" applyFont="1" applyBorder="1" applyAlignment="1">
      <alignment horizontal="right"/>
    </xf>
    <xf numFmtId="0" fontId="3" fillId="0" borderId="8" xfId="0" applyFont="1" applyBorder="1" applyAlignment="1">
      <alignment horizontal="center"/>
    </xf>
    <xf numFmtId="0" fontId="3" fillId="0" borderId="4" xfId="0" applyFont="1" applyBorder="1"/>
    <xf numFmtId="0" fontId="3" fillId="0" borderId="2" xfId="0" applyFont="1" applyBorder="1"/>
    <xf numFmtId="0" fontId="8" fillId="0" borderId="3" xfId="0" applyFont="1" applyBorder="1" applyAlignment="1">
      <alignment horizontal="center"/>
    </xf>
    <xf numFmtId="0" fontId="3" fillId="0" borderId="11" xfId="0" applyFont="1" applyBorder="1"/>
    <xf numFmtId="0" fontId="3" fillId="0" borderId="9" xfId="0" applyFont="1" applyBorder="1"/>
    <xf numFmtId="0" fontId="3" fillId="0" borderId="9" xfId="0" quotePrefix="1" applyFont="1" applyBorder="1" applyAlignment="1">
      <alignment horizontal="left"/>
    </xf>
    <xf numFmtId="0" fontId="3" fillId="0" borderId="1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4" xfId="0" applyFont="1" applyBorder="1"/>
    <xf numFmtId="0" fontId="3" fillId="0" borderId="15" xfId="0" applyFont="1" applyBorder="1"/>
    <xf numFmtId="0" fontId="3" fillId="0" borderId="16" xfId="0" quotePrefix="1" applyFont="1" applyBorder="1" applyAlignment="1">
      <alignment horizontal="left"/>
    </xf>
    <xf numFmtId="0" fontId="4" fillId="0" borderId="6" xfId="0" applyFont="1" applyBorder="1"/>
    <xf numFmtId="0" fontId="3" fillId="0" borderId="12" xfId="0" quotePrefix="1" applyFont="1" applyBorder="1" applyAlignment="1">
      <alignment horizontal="center"/>
    </xf>
    <xf numFmtId="0" fontId="3" fillId="0" borderId="16" xfId="0" applyFont="1" applyBorder="1"/>
    <xf numFmtId="0" fontId="3" fillId="0" borderId="16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Continuous"/>
    </xf>
    <xf numFmtId="0" fontId="3" fillId="0" borderId="2" xfId="0" applyFont="1" applyBorder="1" applyAlignment="1">
      <alignment horizontal="centerContinuous"/>
    </xf>
    <xf numFmtId="0" fontId="3" fillId="0" borderId="3" xfId="0" applyFont="1" applyBorder="1" applyAlignment="1">
      <alignment horizontal="centerContinuous"/>
    </xf>
    <xf numFmtId="0" fontId="3" fillId="0" borderId="2" xfId="0" quotePrefix="1" applyFont="1" applyBorder="1" applyAlignment="1">
      <alignment horizontal="centerContinuous"/>
    </xf>
    <xf numFmtId="0" fontId="3" fillId="0" borderId="5" xfId="0" applyFont="1" applyBorder="1" applyAlignment="1">
      <alignment horizontal="center"/>
    </xf>
    <xf numFmtId="0" fontId="3" fillId="0" borderId="0" xfId="0" quotePrefix="1" applyFont="1" applyBorder="1" applyAlignment="1">
      <alignment horizontal="centerContinuous"/>
    </xf>
    <xf numFmtId="0" fontId="3" fillId="0" borderId="9" xfId="0" quotePrefix="1" applyFont="1" applyBorder="1" applyAlignment="1">
      <alignment horizontal="centerContinuous"/>
    </xf>
    <xf numFmtId="0" fontId="3" fillId="0" borderId="10" xfId="0" applyFont="1" applyBorder="1" applyAlignment="1">
      <alignment horizontal="centerContinuous"/>
    </xf>
    <xf numFmtId="0" fontId="3" fillId="0" borderId="6" xfId="0" applyFont="1" applyBorder="1"/>
    <xf numFmtId="0" fontId="3" fillId="0" borderId="7" xfId="0" applyFont="1" applyBorder="1" applyAlignment="1">
      <alignment horizontal="centerContinuous"/>
    </xf>
    <xf numFmtId="0" fontId="3" fillId="0" borderId="0" xfId="0" applyFont="1" applyBorder="1" applyAlignment="1">
      <alignment horizontal="centerContinuous"/>
    </xf>
    <xf numFmtId="0" fontId="3" fillId="0" borderId="6" xfId="0" applyFont="1" applyBorder="1" applyAlignment="1">
      <alignment horizontal="centerContinuous"/>
    </xf>
    <xf numFmtId="0" fontId="3" fillId="0" borderId="1" xfId="0" applyFont="1" applyBorder="1"/>
    <xf numFmtId="0" fontId="10" fillId="0" borderId="3" xfId="0" applyFont="1" applyBorder="1" applyAlignment="1">
      <alignment horizontal="center"/>
    </xf>
    <xf numFmtId="0" fontId="10" fillId="0" borderId="3" xfId="0" applyFont="1" applyBorder="1" applyAlignment="1"/>
    <xf numFmtId="0" fontId="3" fillId="0" borderId="3" xfId="0" applyFont="1" applyBorder="1" applyAlignment="1"/>
    <xf numFmtId="0" fontId="3" fillId="0" borderId="5" xfId="0" applyFont="1" applyBorder="1"/>
    <xf numFmtId="0" fontId="5" fillId="0" borderId="7" xfId="0" applyFont="1" applyBorder="1"/>
    <xf numFmtId="0" fontId="5" fillId="0" borderId="6" xfId="0" applyFont="1" applyBorder="1"/>
    <xf numFmtId="0" fontId="5" fillId="0" borderId="0" xfId="0" applyFont="1" applyBorder="1"/>
    <xf numFmtId="0" fontId="5" fillId="0" borderId="11" xfId="0" applyFont="1" applyBorder="1"/>
    <xf numFmtId="0" fontId="5" fillId="0" borderId="10" xfId="0" applyFont="1" applyBorder="1"/>
    <xf numFmtId="0" fontId="5" fillId="0" borderId="9" xfId="0" applyFont="1" applyBorder="1"/>
    <xf numFmtId="0" fontId="5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7" xfId="0" quotePrefix="1" applyFont="1" applyBorder="1" applyAlignment="1">
      <alignment horizontal="left"/>
    </xf>
    <xf numFmtId="0" fontId="5" fillId="0" borderId="8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0" xfId="0" quotePrefix="1" applyFont="1" applyBorder="1" applyAlignment="1">
      <alignment horizontal="left"/>
    </xf>
    <xf numFmtId="0" fontId="5" fillId="0" borderId="11" xfId="0" quotePrefix="1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Continuous"/>
    </xf>
    <xf numFmtId="0" fontId="12" fillId="0" borderId="0" xfId="0" quotePrefix="1" applyFont="1" applyAlignment="1">
      <alignment horizontal="centerContinuous"/>
    </xf>
    <xf numFmtId="0" fontId="11" fillId="0" borderId="0" xfId="0" quotePrefix="1" applyFont="1" applyAlignment="1">
      <alignment horizontal="left"/>
    </xf>
    <xf numFmtId="0" fontId="11" fillId="0" borderId="0" xfId="0" applyFont="1" applyAlignment="1">
      <alignment horizontal="left"/>
    </xf>
    <xf numFmtId="0" fontId="13" fillId="0" borderId="0" xfId="0" quotePrefix="1" applyFont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quotePrefix="1" applyFont="1" applyAlignment="1">
      <alignment horizontal="left"/>
    </xf>
    <xf numFmtId="0" fontId="14" fillId="0" borderId="0" xfId="0" applyFont="1"/>
    <xf numFmtId="0" fontId="0" fillId="0" borderId="0" xfId="0" applyAlignment="1">
      <alignment vertical="center"/>
    </xf>
    <xf numFmtId="0" fontId="3" fillId="0" borderId="9" xfId="0" applyFont="1" applyFill="1" applyBorder="1"/>
    <xf numFmtId="0" fontId="3" fillId="0" borderId="9" xfId="0" quotePrefix="1" applyFont="1" applyFill="1" applyBorder="1" applyAlignment="1">
      <alignment horizontal="left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" fillId="2" borderId="9" xfId="0" quotePrefix="1" applyFont="1" applyFill="1" applyBorder="1" applyAlignment="1">
      <alignment horizontal="left"/>
    </xf>
    <xf numFmtId="164" fontId="3" fillId="0" borderId="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4" fillId="0" borderId="6" xfId="0" applyFont="1" applyBorder="1" applyAlignment="1"/>
    <xf numFmtId="0" fontId="0" fillId="0" borderId="0" xfId="0" applyAlignment="1"/>
    <xf numFmtId="0" fontId="4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3" fillId="0" borderId="8" xfId="0" quotePrefix="1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/>
    </xf>
    <xf numFmtId="166" fontId="7" fillId="0" borderId="12" xfId="2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3" fillId="0" borderId="8" xfId="0" quotePrefix="1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2" xfId="0" quotePrefix="1" applyBorder="1" applyAlignment="1">
      <alignment horizontal="center" wrapText="1"/>
    </xf>
    <xf numFmtId="0" fontId="0" fillId="0" borderId="12" xfId="0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3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38" fontId="9" fillId="0" borderId="3" xfId="1" applyFont="1" applyBorder="1" applyAlignment="1">
      <alignment horizontal="center"/>
    </xf>
    <xf numFmtId="38" fontId="9" fillId="0" borderId="4" xfId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 wrapText="1"/>
    </xf>
    <xf numFmtId="14" fontId="3" fillId="0" borderId="0" xfId="0" quotePrefix="1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quotePrefix="1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3" fontId="11" fillId="0" borderId="0" xfId="0" applyNumberFormat="1" applyFont="1" applyAlignment="1">
      <alignment horizontal="center" vertical="top"/>
    </xf>
    <xf numFmtId="0" fontId="11" fillId="0" borderId="0" xfId="0" quotePrefix="1" applyFont="1" applyAlignment="1">
      <alignment horizontal="center" vertical="top"/>
    </xf>
    <xf numFmtId="0" fontId="11" fillId="0" borderId="2" xfId="0" quotePrefix="1" applyFont="1" applyBorder="1" applyAlignment="1">
      <alignment horizontal="center" vertical="top"/>
    </xf>
  </cellXfs>
  <cellStyles count="3">
    <cellStyle name="パーセント" xfId="2" builtinId="5"/>
    <cellStyle name="桁区切り" xfId="1" builtinId="6"/>
    <cellStyle name="標準" xfId="0" builtinId="0"/>
  </cellStyles>
  <dxfs count="231"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FF3300"/>
      </font>
      <fill>
        <patternFill patternType="none">
          <bgColor auto="1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19</xdr:col>
      <xdr:colOff>367393</xdr:colOff>
      <xdr:row>24</xdr:row>
      <xdr:rowOff>0</xdr:rowOff>
    </xdr:to>
    <xdr:sp macro="" textlink="">
      <xdr:nvSpPr>
        <xdr:cNvPr id="53" name="テキスト ボックス 52"/>
        <xdr:cNvSpPr txBox="1"/>
      </xdr:nvSpPr>
      <xdr:spPr>
        <a:xfrm>
          <a:off x="8871857" y="1864179"/>
          <a:ext cx="4449536" cy="251732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寸法データ入力済み</a:t>
          </a:r>
          <a:endParaRPr kumimoji="1" lang="en-US" altLang="ja-JP" sz="2400"/>
        </a:p>
        <a:p>
          <a:r>
            <a:rPr kumimoji="1" lang="ja-JP" altLang="en-US" sz="2400"/>
            <a:t>メッキロット済み</a:t>
          </a:r>
          <a:endParaRPr kumimoji="1" lang="en-US" altLang="ja-JP" sz="2400"/>
        </a:p>
        <a:p>
          <a:r>
            <a:rPr kumimoji="1" lang="ja-JP" altLang="en-US" sz="2400"/>
            <a:t>外観済み　印刷まだ</a:t>
          </a:r>
          <a:endParaRPr kumimoji="1" lang="en-US" altLang="ja-JP" sz="2400"/>
        </a:p>
        <a:p>
          <a:r>
            <a:rPr kumimoji="1" lang="en-US" altLang="ja-JP" sz="2400"/>
            <a:t>24121002</a:t>
          </a:r>
          <a:endParaRPr kumimoji="1" lang="ja-JP" altLang="en-US" sz="2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3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4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5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6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7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8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9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0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1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2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3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4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6" name="平行四辺形 15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7" name="平行四辺形 16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18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19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0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1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2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3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4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5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6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7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28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29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0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2" name="平行四辺形 31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3" name="平行四辺形 32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4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5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6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37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38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39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0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1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2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3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4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5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6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48" name="平行四辺形 47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49" name="平行四辺形 48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0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1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2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0</xdr:rowOff>
    </xdr:from>
    <xdr:to>
      <xdr:col>3</xdr:col>
      <xdr:colOff>495300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 flipH="1">
          <a:off x="1943100" y="1714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17</xdr:row>
      <xdr:rowOff>85725</xdr:rowOff>
    </xdr:from>
    <xdr:to>
      <xdr:col>9</xdr:col>
      <xdr:colOff>619125</xdr:colOff>
      <xdr:row>17</xdr:row>
      <xdr:rowOff>85725</xdr:rowOff>
    </xdr:to>
    <xdr:sp macro="" textlink="">
      <xdr:nvSpPr>
        <xdr:cNvPr id="4" name="Line 3"/>
        <xdr:cNvSpPr>
          <a:spLocks noChangeShapeType="1"/>
        </xdr:cNvSpPr>
      </xdr:nvSpPr>
      <xdr:spPr bwMode="auto">
        <a:xfrm>
          <a:off x="4838700" y="31813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18</xdr:row>
      <xdr:rowOff>76200</xdr:rowOff>
    </xdr:from>
    <xdr:to>
      <xdr:col>9</xdr:col>
      <xdr:colOff>628650</xdr:colOff>
      <xdr:row>18</xdr:row>
      <xdr:rowOff>76200</xdr:rowOff>
    </xdr:to>
    <xdr:sp macro="" textlink="">
      <xdr:nvSpPr>
        <xdr:cNvPr id="5" name="Line 4"/>
        <xdr:cNvSpPr>
          <a:spLocks noChangeShapeType="1"/>
        </xdr:cNvSpPr>
      </xdr:nvSpPr>
      <xdr:spPr bwMode="auto">
        <a:xfrm flipV="1">
          <a:off x="4848225" y="33432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19</xdr:row>
      <xdr:rowOff>85725</xdr:rowOff>
    </xdr:from>
    <xdr:to>
      <xdr:col>9</xdr:col>
      <xdr:colOff>628650</xdr:colOff>
      <xdr:row>19</xdr:row>
      <xdr:rowOff>85725</xdr:rowOff>
    </xdr:to>
    <xdr:sp macro="" textlink="">
      <xdr:nvSpPr>
        <xdr:cNvPr id="6" name="Line 5"/>
        <xdr:cNvSpPr>
          <a:spLocks noChangeShapeType="1"/>
        </xdr:cNvSpPr>
      </xdr:nvSpPr>
      <xdr:spPr bwMode="auto">
        <a:xfrm>
          <a:off x="4848225" y="35242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27</xdr:row>
      <xdr:rowOff>76200</xdr:rowOff>
    </xdr:from>
    <xdr:to>
      <xdr:col>9</xdr:col>
      <xdr:colOff>647700</xdr:colOff>
      <xdr:row>27</xdr:row>
      <xdr:rowOff>76200</xdr:rowOff>
    </xdr:to>
    <xdr:sp macro="" textlink="">
      <xdr:nvSpPr>
        <xdr:cNvPr id="7" name="Line 6"/>
        <xdr:cNvSpPr>
          <a:spLocks noChangeShapeType="1"/>
        </xdr:cNvSpPr>
      </xdr:nvSpPr>
      <xdr:spPr bwMode="auto">
        <a:xfrm flipV="1">
          <a:off x="4857750" y="48863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28</xdr:row>
      <xdr:rowOff>85725</xdr:rowOff>
    </xdr:from>
    <xdr:to>
      <xdr:col>9</xdr:col>
      <xdr:colOff>638175</xdr:colOff>
      <xdr:row>28</xdr:row>
      <xdr:rowOff>85725</xdr:rowOff>
    </xdr:to>
    <xdr:sp macro="" textlink="">
      <xdr:nvSpPr>
        <xdr:cNvPr id="8" name="Line 7"/>
        <xdr:cNvSpPr>
          <a:spLocks noChangeShapeType="1"/>
        </xdr:cNvSpPr>
      </xdr:nvSpPr>
      <xdr:spPr bwMode="auto">
        <a:xfrm>
          <a:off x="4848225" y="50673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29</xdr:row>
      <xdr:rowOff>85725</xdr:rowOff>
    </xdr:from>
    <xdr:to>
      <xdr:col>9</xdr:col>
      <xdr:colOff>647700</xdr:colOff>
      <xdr:row>29</xdr:row>
      <xdr:rowOff>85725</xdr:rowOff>
    </xdr:to>
    <xdr:sp macro="" textlink="">
      <xdr:nvSpPr>
        <xdr:cNvPr id="9" name="Line 8"/>
        <xdr:cNvSpPr>
          <a:spLocks noChangeShapeType="1"/>
        </xdr:cNvSpPr>
      </xdr:nvSpPr>
      <xdr:spPr bwMode="auto">
        <a:xfrm flipV="1">
          <a:off x="4867275" y="52387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17</xdr:row>
      <xdr:rowOff>85725</xdr:rowOff>
    </xdr:from>
    <xdr:to>
      <xdr:col>10</xdr:col>
      <xdr:colOff>609600</xdr:colOff>
      <xdr:row>17</xdr:row>
      <xdr:rowOff>85725</xdr:rowOff>
    </xdr:to>
    <xdr:sp macro="" textlink="">
      <xdr:nvSpPr>
        <xdr:cNvPr id="10" name="Line 9"/>
        <xdr:cNvSpPr>
          <a:spLocks noChangeShapeType="1"/>
        </xdr:cNvSpPr>
      </xdr:nvSpPr>
      <xdr:spPr bwMode="auto">
        <a:xfrm>
          <a:off x="6962775" y="31813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18</xdr:row>
      <xdr:rowOff>76200</xdr:rowOff>
    </xdr:from>
    <xdr:to>
      <xdr:col>10</xdr:col>
      <xdr:colOff>609600</xdr:colOff>
      <xdr:row>18</xdr:row>
      <xdr:rowOff>76200</xdr:rowOff>
    </xdr:to>
    <xdr:sp macro="" textlink="">
      <xdr:nvSpPr>
        <xdr:cNvPr id="11" name="Line 10"/>
        <xdr:cNvSpPr>
          <a:spLocks noChangeShapeType="1"/>
        </xdr:cNvSpPr>
      </xdr:nvSpPr>
      <xdr:spPr bwMode="auto">
        <a:xfrm>
          <a:off x="6962775" y="33432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19</xdr:row>
      <xdr:rowOff>85725</xdr:rowOff>
    </xdr:from>
    <xdr:to>
      <xdr:col>10</xdr:col>
      <xdr:colOff>619125</xdr:colOff>
      <xdr:row>19</xdr:row>
      <xdr:rowOff>85725</xdr:rowOff>
    </xdr:to>
    <xdr:sp macro="" textlink="">
      <xdr:nvSpPr>
        <xdr:cNvPr id="12" name="Line 11"/>
        <xdr:cNvSpPr>
          <a:spLocks noChangeShapeType="1"/>
        </xdr:cNvSpPr>
      </xdr:nvSpPr>
      <xdr:spPr bwMode="auto">
        <a:xfrm>
          <a:off x="6962775" y="35242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27</xdr:row>
      <xdr:rowOff>76200</xdr:rowOff>
    </xdr:from>
    <xdr:to>
      <xdr:col>10</xdr:col>
      <xdr:colOff>600075</xdr:colOff>
      <xdr:row>27</xdr:row>
      <xdr:rowOff>76200</xdr:rowOff>
    </xdr:to>
    <xdr:sp macro="" textlink="">
      <xdr:nvSpPr>
        <xdr:cNvPr id="13" name="Line 12"/>
        <xdr:cNvSpPr>
          <a:spLocks noChangeShapeType="1"/>
        </xdr:cNvSpPr>
      </xdr:nvSpPr>
      <xdr:spPr bwMode="auto">
        <a:xfrm>
          <a:off x="6962775" y="48863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28</xdr:row>
      <xdr:rowOff>85725</xdr:rowOff>
    </xdr:from>
    <xdr:to>
      <xdr:col>10</xdr:col>
      <xdr:colOff>609600</xdr:colOff>
      <xdr:row>28</xdr:row>
      <xdr:rowOff>85725</xdr:rowOff>
    </xdr:to>
    <xdr:sp macro="" textlink="">
      <xdr:nvSpPr>
        <xdr:cNvPr id="14" name="Line 13"/>
        <xdr:cNvSpPr>
          <a:spLocks noChangeShapeType="1"/>
        </xdr:cNvSpPr>
      </xdr:nvSpPr>
      <xdr:spPr bwMode="auto">
        <a:xfrm>
          <a:off x="6943725" y="50673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29</xdr:row>
      <xdr:rowOff>85725</xdr:rowOff>
    </xdr:from>
    <xdr:to>
      <xdr:col>10</xdr:col>
      <xdr:colOff>609600</xdr:colOff>
      <xdr:row>29</xdr:row>
      <xdr:rowOff>85725</xdr:rowOff>
    </xdr:to>
    <xdr:sp macro="" textlink="">
      <xdr:nvSpPr>
        <xdr:cNvPr id="15" name="Line 14"/>
        <xdr:cNvSpPr>
          <a:spLocks noChangeShapeType="1"/>
        </xdr:cNvSpPr>
      </xdr:nvSpPr>
      <xdr:spPr bwMode="auto">
        <a:xfrm>
          <a:off x="6943725" y="52387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0</xdr:col>
      <xdr:colOff>133351</xdr:colOff>
      <xdr:row>13</xdr:row>
      <xdr:rowOff>57150</xdr:rowOff>
    </xdr:from>
    <xdr:to>
      <xdr:col>6</xdr:col>
      <xdr:colOff>542925</xdr:colOff>
      <xdr:row>36</xdr:row>
      <xdr:rowOff>109894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466975"/>
          <a:ext cx="4543424" cy="3996094"/>
        </a:xfrm>
        <a:prstGeom prst="rect">
          <a:avLst/>
        </a:prstGeom>
      </xdr:spPr>
    </xdr:pic>
    <xdr:clientData/>
  </xdr:twoCellAnchor>
  <xdr:twoCellAnchor>
    <xdr:from>
      <xdr:col>0</xdr:col>
      <xdr:colOff>205154</xdr:colOff>
      <xdr:row>104</xdr:row>
      <xdr:rowOff>14653</xdr:rowOff>
    </xdr:from>
    <xdr:to>
      <xdr:col>0</xdr:col>
      <xdr:colOff>454269</xdr:colOff>
      <xdr:row>104</xdr:row>
      <xdr:rowOff>117231</xdr:rowOff>
    </xdr:to>
    <xdr:sp macro="" textlink="">
      <xdr:nvSpPr>
        <xdr:cNvPr id="17" name="平行四辺形 16"/>
        <xdr:cNvSpPr/>
      </xdr:nvSpPr>
      <xdr:spPr>
        <a:xfrm>
          <a:off x="205154" y="168643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106</xdr:row>
      <xdr:rowOff>21980</xdr:rowOff>
    </xdr:from>
    <xdr:to>
      <xdr:col>0</xdr:col>
      <xdr:colOff>432288</xdr:colOff>
      <xdr:row>106</xdr:row>
      <xdr:rowOff>124558</xdr:rowOff>
    </xdr:to>
    <xdr:sp macro="" textlink="">
      <xdr:nvSpPr>
        <xdr:cNvPr id="18" name="平行四辺形 17"/>
        <xdr:cNvSpPr/>
      </xdr:nvSpPr>
      <xdr:spPr>
        <a:xfrm>
          <a:off x="183173" y="171765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117</xdr:row>
      <xdr:rowOff>0</xdr:rowOff>
    </xdr:from>
    <xdr:to>
      <xdr:col>3</xdr:col>
      <xdr:colOff>495300</xdr:colOff>
      <xdr:row>117</xdr:row>
      <xdr:rowOff>0</xdr:rowOff>
    </xdr:to>
    <xdr:sp macro="" textlink="">
      <xdr:nvSpPr>
        <xdr:cNvPr id="20" name="Line 2"/>
        <xdr:cNvSpPr>
          <a:spLocks noChangeShapeType="1"/>
        </xdr:cNvSpPr>
      </xdr:nvSpPr>
      <xdr:spPr bwMode="auto">
        <a:xfrm flipH="1">
          <a:off x="1943100" y="18983325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133</xdr:row>
      <xdr:rowOff>85725</xdr:rowOff>
    </xdr:from>
    <xdr:to>
      <xdr:col>9</xdr:col>
      <xdr:colOff>619125</xdr:colOff>
      <xdr:row>133</xdr:row>
      <xdr:rowOff>85725</xdr:rowOff>
    </xdr:to>
    <xdr:sp macro="" textlink="">
      <xdr:nvSpPr>
        <xdr:cNvPr id="21" name="Line 3"/>
        <xdr:cNvSpPr>
          <a:spLocks noChangeShapeType="1"/>
        </xdr:cNvSpPr>
      </xdr:nvSpPr>
      <xdr:spPr bwMode="auto">
        <a:xfrm>
          <a:off x="4838700" y="219932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134</xdr:row>
      <xdr:rowOff>76200</xdr:rowOff>
    </xdr:from>
    <xdr:to>
      <xdr:col>9</xdr:col>
      <xdr:colOff>628650</xdr:colOff>
      <xdr:row>134</xdr:row>
      <xdr:rowOff>76200</xdr:rowOff>
    </xdr:to>
    <xdr:sp macro="" textlink="">
      <xdr:nvSpPr>
        <xdr:cNvPr id="22" name="Line 4"/>
        <xdr:cNvSpPr>
          <a:spLocks noChangeShapeType="1"/>
        </xdr:cNvSpPr>
      </xdr:nvSpPr>
      <xdr:spPr bwMode="auto">
        <a:xfrm flipV="1">
          <a:off x="4848225" y="221551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135</xdr:row>
      <xdr:rowOff>85725</xdr:rowOff>
    </xdr:from>
    <xdr:to>
      <xdr:col>9</xdr:col>
      <xdr:colOff>628650</xdr:colOff>
      <xdr:row>135</xdr:row>
      <xdr:rowOff>85725</xdr:rowOff>
    </xdr:to>
    <xdr:sp macro="" textlink="">
      <xdr:nvSpPr>
        <xdr:cNvPr id="23" name="Line 5"/>
        <xdr:cNvSpPr>
          <a:spLocks noChangeShapeType="1"/>
        </xdr:cNvSpPr>
      </xdr:nvSpPr>
      <xdr:spPr bwMode="auto">
        <a:xfrm>
          <a:off x="4848225" y="223361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143</xdr:row>
      <xdr:rowOff>76200</xdr:rowOff>
    </xdr:from>
    <xdr:to>
      <xdr:col>9</xdr:col>
      <xdr:colOff>647700</xdr:colOff>
      <xdr:row>143</xdr:row>
      <xdr:rowOff>76200</xdr:rowOff>
    </xdr:to>
    <xdr:sp macro="" textlink="">
      <xdr:nvSpPr>
        <xdr:cNvPr id="24" name="Line 6"/>
        <xdr:cNvSpPr>
          <a:spLocks noChangeShapeType="1"/>
        </xdr:cNvSpPr>
      </xdr:nvSpPr>
      <xdr:spPr bwMode="auto">
        <a:xfrm flipV="1">
          <a:off x="4857750" y="236982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144</xdr:row>
      <xdr:rowOff>85725</xdr:rowOff>
    </xdr:from>
    <xdr:to>
      <xdr:col>9</xdr:col>
      <xdr:colOff>638175</xdr:colOff>
      <xdr:row>144</xdr:row>
      <xdr:rowOff>85725</xdr:rowOff>
    </xdr:to>
    <xdr:sp macro="" textlink="">
      <xdr:nvSpPr>
        <xdr:cNvPr id="25" name="Line 7"/>
        <xdr:cNvSpPr>
          <a:spLocks noChangeShapeType="1"/>
        </xdr:cNvSpPr>
      </xdr:nvSpPr>
      <xdr:spPr bwMode="auto">
        <a:xfrm>
          <a:off x="4848225" y="2387917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145</xdr:row>
      <xdr:rowOff>85725</xdr:rowOff>
    </xdr:from>
    <xdr:to>
      <xdr:col>9</xdr:col>
      <xdr:colOff>647700</xdr:colOff>
      <xdr:row>145</xdr:row>
      <xdr:rowOff>85725</xdr:rowOff>
    </xdr:to>
    <xdr:sp macro="" textlink="">
      <xdr:nvSpPr>
        <xdr:cNvPr id="26" name="Line 8"/>
        <xdr:cNvSpPr>
          <a:spLocks noChangeShapeType="1"/>
        </xdr:cNvSpPr>
      </xdr:nvSpPr>
      <xdr:spPr bwMode="auto">
        <a:xfrm flipV="1">
          <a:off x="4867275" y="2405062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133</xdr:row>
      <xdr:rowOff>85725</xdr:rowOff>
    </xdr:from>
    <xdr:to>
      <xdr:col>10</xdr:col>
      <xdr:colOff>609600</xdr:colOff>
      <xdr:row>133</xdr:row>
      <xdr:rowOff>85725</xdr:rowOff>
    </xdr:to>
    <xdr:sp macro="" textlink="">
      <xdr:nvSpPr>
        <xdr:cNvPr id="27" name="Line 9"/>
        <xdr:cNvSpPr>
          <a:spLocks noChangeShapeType="1"/>
        </xdr:cNvSpPr>
      </xdr:nvSpPr>
      <xdr:spPr bwMode="auto">
        <a:xfrm>
          <a:off x="6962775" y="2199322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134</xdr:row>
      <xdr:rowOff>76200</xdr:rowOff>
    </xdr:from>
    <xdr:to>
      <xdr:col>10</xdr:col>
      <xdr:colOff>609600</xdr:colOff>
      <xdr:row>134</xdr:row>
      <xdr:rowOff>76200</xdr:rowOff>
    </xdr:to>
    <xdr:sp macro="" textlink="">
      <xdr:nvSpPr>
        <xdr:cNvPr id="28" name="Line 10"/>
        <xdr:cNvSpPr>
          <a:spLocks noChangeShapeType="1"/>
        </xdr:cNvSpPr>
      </xdr:nvSpPr>
      <xdr:spPr bwMode="auto">
        <a:xfrm>
          <a:off x="6962775" y="221551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135</xdr:row>
      <xdr:rowOff>85725</xdr:rowOff>
    </xdr:from>
    <xdr:to>
      <xdr:col>10</xdr:col>
      <xdr:colOff>619125</xdr:colOff>
      <xdr:row>135</xdr:row>
      <xdr:rowOff>85725</xdr:rowOff>
    </xdr:to>
    <xdr:sp macro="" textlink="">
      <xdr:nvSpPr>
        <xdr:cNvPr id="29" name="Line 11"/>
        <xdr:cNvSpPr>
          <a:spLocks noChangeShapeType="1"/>
        </xdr:cNvSpPr>
      </xdr:nvSpPr>
      <xdr:spPr bwMode="auto">
        <a:xfrm>
          <a:off x="6962775" y="22336125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143</xdr:row>
      <xdr:rowOff>76200</xdr:rowOff>
    </xdr:from>
    <xdr:to>
      <xdr:col>10</xdr:col>
      <xdr:colOff>600075</xdr:colOff>
      <xdr:row>143</xdr:row>
      <xdr:rowOff>76200</xdr:rowOff>
    </xdr:to>
    <xdr:sp macro="" textlink="">
      <xdr:nvSpPr>
        <xdr:cNvPr id="30" name="Line 12"/>
        <xdr:cNvSpPr>
          <a:spLocks noChangeShapeType="1"/>
        </xdr:cNvSpPr>
      </xdr:nvSpPr>
      <xdr:spPr bwMode="auto">
        <a:xfrm>
          <a:off x="6962775" y="23698200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144</xdr:row>
      <xdr:rowOff>85725</xdr:rowOff>
    </xdr:from>
    <xdr:to>
      <xdr:col>10</xdr:col>
      <xdr:colOff>609600</xdr:colOff>
      <xdr:row>144</xdr:row>
      <xdr:rowOff>85725</xdr:rowOff>
    </xdr:to>
    <xdr:sp macro="" textlink="">
      <xdr:nvSpPr>
        <xdr:cNvPr id="31" name="Line 13"/>
        <xdr:cNvSpPr>
          <a:spLocks noChangeShapeType="1"/>
        </xdr:cNvSpPr>
      </xdr:nvSpPr>
      <xdr:spPr bwMode="auto">
        <a:xfrm>
          <a:off x="6943725" y="2387917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145</xdr:row>
      <xdr:rowOff>85725</xdr:rowOff>
    </xdr:from>
    <xdr:to>
      <xdr:col>10</xdr:col>
      <xdr:colOff>609600</xdr:colOff>
      <xdr:row>145</xdr:row>
      <xdr:rowOff>85725</xdr:rowOff>
    </xdr:to>
    <xdr:sp macro="" textlink="">
      <xdr:nvSpPr>
        <xdr:cNvPr id="32" name="Line 14"/>
        <xdr:cNvSpPr>
          <a:spLocks noChangeShapeType="1"/>
        </xdr:cNvSpPr>
      </xdr:nvSpPr>
      <xdr:spPr bwMode="auto">
        <a:xfrm>
          <a:off x="6943725" y="24050625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129</xdr:row>
      <xdr:rowOff>57150</xdr:rowOff>
    </xdr:from>
    <xdr:ext cx="4518931" cy="4121279"/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278850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220</xdr:row>
      <xdr:rowOff>14653</xdr:rowOff>
    </xdr:from>
    <xdr:to>
      <xdr:col>0</xdr:col>
      <xdr:colOff>454269</xdr:colOff>
      <xdr:row>220</xdr:row>
      <xdr:rowOff>117231</xdr:rowOff>
    </xdr:to>
    <xdr:sp macro="" textlink="">
      <xdr:nvSpPr>
        <xdr:cNvPr id="34" name="平行四辺形 33"/>
        <xdr:cNvSpPr/>
      </xdr:nvSpPr>
      <xdr:spPr>
        <a:xfrm>
          <a:off x="205154" y="35676253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222</xdr:row>
      <xdr:rowOff>21980</xdr:rowOff>
    </xdr:from>
    <xdr:to>
      <xdr:col>0</xdr:col>
      <xdr:colOff>432288</xdr:colOff>
      <xdr:row>222</xdr:row>
      <xdr:rowOff>124558</xdr:rowOff>
    </xdr:to>
    <xdr:sp macro="" textlink="">
      <xdr:nvSpPr>
        <xdr:cNvPr id="35" name="平行四辺形 34"/>
        <xdr:cNvSpPr/>
      </xdr:nvSpPr>
      <xdr:spPr>
        <a:xfrm>
          <a:off x="183173" y="35988380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571500</xdr:colOff>
      <xdr:row>232</xdr:row>
      <xdr:rowOff>0</xdr:rowOff>
    </xdr:from>
    <xdr:to>
      <xdr:col>3</xdr:col>
      <xdr:colOff>495300</xdr:colOff>
      <xdr:row>232</xdr:row>
      <xdr:rowOff>0</xdr:rowOff>
    </xdr:to>
    <xdr:sp macro="" textlink="">
      <xdr:nvSpPr>
        <xdr:cNvPr id="37" name="Line 2"/>
        <xdr:cNvSpPr>
          <a:spLocks noChangeShapeType="1"/>
        </xdr:cNvSpPr>
      </xdr:nvSpPr>
      <xdr:spPr bwMode="auto">
        <a:xfrm flipH="1">
          <a:off x="1943100" y="37623750"/>
          <a:ext cx="609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</xdr:colOff>
      <xdr:row>248</xdr:row>
      <xdr:rowOff>85725</xdr:rowOff>
    </xdr:from>
    <xdr:to>
      <xdr:col>9</xdr:col>
      <xdr:colOff>619125</xdr:colOff>
      <xdr:row>248</xdr:row>
      <xdr:rowOff>85725</xdr:rowOff>
    </xdr:to>
    <xdr:sp macro="" textlink="">
      <xdr:nvSpPr>
        <xdr:cNvPr id="38" name="Line 3"/>
        <xdr:cNvSpPr>
          <a:spLocks noChangeShapeType="1"/>
        </xdr:cNvSpPr>
      </xdr:nvSpPr>
      <xdr:spPr bwMode="auto">
        <a:xfrm>
          <a:off x="4838700" y="406336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249</xdr:row>
      <xdr:rowOff>76200</xdr:rowOff>
    </xdr:from>
    <xdr:to>
      <xdr:col>9</xdr:col>
      <xdr:colOff>628650</xdr:colOff>
      <xdr:row>249</xdr:row>
      <xdr:rowOff>76200</xdr:rowOff>
    </xdr:to>
    <xdr:sp macro="" textlink="">
      <xdr:nvSpPr>
        <xdr:cNvPr id="39" name="Line 4"/>
        <xdr:cNvSpPr>
          <a:spLocks noChangeShapeType="1"/>
        </xdr:cNvSpPr>
      </xdr:nvSpPr>
      <xdr:spPr bwMode="auto">
        <a:xfrm flipV="1">
          <a:off x="4848225" y="40795575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250</xdr:row>
      <xdr:rowOff>85725</xdr:rowOff>
    </xdr:from>
    <xdr:to>
      <xdr:col>9</xdr:col>
      <xdr:colOff>628650</xdr:colOff>
      <xdr:row>250</xdr:row>
      <xdr:rowOff>85725</xdr:rowOff>
    </xdr:to>
    <xdr:sp macro="" textlink="">
      <xdr:nvSpPr>
        <xdr:cNvPr id="40" name="Line 5"/>
        <xdr:cNvSpPr>
          <a:spLocks noChangeShapeType="1"/>
        </xdr:cNvSpPr>
      </xdr:nvSpPr>
      <xdr:spPr bwMode="auto">
        <a:xfrm>
          <a:off x="4848225" y="409765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38100</xdr:colOff>
      <xdr:row>258</xdr:row>
      <xdr:rowOff>76200</xdr:rowOff>
    </xdr:from>
    <xdr:to>
      <xdr:col>9</xdr:col>
      <xdr:colOff>647700</xdr:colOff>
      <xdr:row>258</xdr:row>
      <xdr:rowOff>76200</xdr:rowOff>
    </xdr:to>
    <xdr:sp macro="" textlink="">
      <xdr:nvSpPr>
        <xdr:cNvPr id="41" name="Line 6"/>
        <xdr:cNvSpPr>
          <a:spLocks noChangeShapeType="1"/>
        </xdr:cNvSpPr>
      </xdr:nvSpPr>
      <xdr:spPr bwMode="auto">
        <a:xfrm flipV="1">
          <a:off x="4857750" y="42338625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28575</xdr:colOff>
      <xdr:row>259</xdr:row>
      <xdr:rowOff>85725</xdr:rowOff>
    </xdr:from>
    <xdr:to>
      <xdr:col>9</xdr:col>
      <xdr:colOff>638175</xdr:colOff>
      <xdr:row>259</xdr:row>
      <xdr:rowOff>85725</xdr:rowOff>
    </xdr:to>
    <xdr:sp macro="" textlink="">
      <xdr:nvSpPr>
        <xdr:cNvPr id="42" name="Line 7"/>
        <xdr:cNvSpPr>
          <a:spLocks noChangeShapeType="1"/>
        </xdr:cNvSpPr>
      </xdr:nvSpPr>
      <xdr:spPr bwMode="auto">
        <a:xfrm>
          <a:off x="4848225" y="42519600"/>
          <a:ext cx="1981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47625</xdr:colOff>
      <xdr:row>260</xdr:row>
      <xdr:rowOff>85725</xdr:rowOff>
    </xdr:from>
    <xdr:to>
      <xdr:col>9</xdr:col>
      <xdr:colOff>647700</xdr:colOff>
      <xdr:row>260</xdr:row>
      <xdr:rowOff>85725</xdr:rowOff>
    </xdr:to>
    <xdr:sp macro="" textlink="">
      <xdr:nvSpPr>
        <xdr:cNvPr id="43" name="Line 8"/>
        <xdr:cNvSpPr>
          <a:spLocks noChangeShapeType="1"/>
        </xdr:cNvSpPr>
      </xdr:nvSpPr>
      <xdr:spPr bwMode="auto">
        <a:xfrm flipV="1">
          <a:off x="4867275" y="42691050"/>
          <a:ext cx="1971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248</xdr:row>
      <xdr:rowOff>85725</xdr:rowOff>
    </xdr:from>
    <xdr:to>
      <xdr:col>10</xdr:col>
      <xdr:colOff>609600</xdr:colOff>
      <xdr:row>248</xdr:row>
      <xdr:rowOff>85725</xdr:rowOff>
    </xdr:to>
    <xdr:sp macro="" textlink="">
      <xdr:nvSpPr>
        <xdr:cNvPr id="44" name="Line 9"/>
        <xdr:cNvSpPr>
          <a:spLocks noChangeShapeType="1"/>
        </xdr:cNvSpPr>
      </xdr:nvSpPr>
      <xdr:spPr bwMode="auto">
        <a:xfrm>
          <a:off x="6962775" y="40633650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249</xdr:row>
      <xdr:rowOff>76200</xdr:rowOff>
    </xdr:from>
    <xdr:to>
      <xdr:col>10</xdr:col>
      <xdr:colOff>609600</xdr:colOff>
      <xdr:row>249</xdr:row>
      <xdr:rowOff>76200</xdr:rowOff>
    </xdr:to>
    <xdr:sp macro="" textlink="">
      <xdr:nvSpPr>
        <xdr:cNvPr id="45" name="Line 10"/>
        <xdr:cNvSpPr>
          <a:spLocks noChangeShapeType="1"/>
        </xdr:cNvSpPr>
      </xdr:nvSpPr>
      <xdr:spPr bwMode="auto">
        <a:xfrm>
          <a:off x="6962775" y="40795575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250</xdr:row>
      <xdr:rowOff>85725</xdr:rowOff>
    </xdr:from>
    <xdr:to>
      <xdr:col>10</xdr:col>
      <xdr:colOff>619125</xdr:colOff>
      <xdr:row>250</xdr:row>
      <xdr:rowOff>85725</xdr:rowOff>
    </xdr:to>
    <xdr:sp macro="" textlink="">
      <xdr:nvSpPr>
        <xdr:cNvPr id="46" name="Line 11"/>
        <xdr:cNvSpPr>
          <a:spLocks noChangeShapeType="1"/>
        </xdr:cNvSpPr>
      </xdr:nvSpPr>
      <xdr:spPr bwMode="auto">
        <a:xfrm>
          <a:off x="6962775" y="40976550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85725</xdr:colOff>
      <xdr:row>258</xdr:row>
      <xdr:rowOff>76200</xdr:rowOff>
    </xdr:from>
    <xdr:to>
      <xdr:col>10</xdr:col>
      <xdr:colOff>600075</xdr:colOff>
      <xdr:row>258</xdr:row>
      <xdr:rowOff>76200</xdr:rowOff>
    </xdr:to>
    <xdr:sp macro="" textlink="">
      <xdr:nvSpPr>
        <xdr:cNvPr id="47" name="Line 12"/>
        <xdr:cNvSpPr>
          <a:spLocks noChangeShapeType="1"/>
        </xdr:cNvSpPr>
      </xdr:nvSpPr>
      <xdr:spPr bwMode="auto">
        <a:xfrm>
          <a:off x="6962775" y="42338625"/>
          <a:ext cx="514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259</xdr:row>
      <xdr:rowOff>85725</xdr:rowOff>
    </xdr:from>
    <xdr:to>
      <xdr:col>10</xdr:col>
      <xdr:colOff>609600</xdr:colOff>
      <xdr:row>259</xdr:row>
      <xdr:rowOff>85725</xdr:rowOff>
    </xdr:to>
    <xdr:sp macro="" textlink="">
      <xdr:nvSpPr>
        <xdr:cNvPr id="48" name="Line 13"/>
        <xdr:cNvSpPr>
          <a:spLocks noChangeShapeType="1"/>
        </xdr:cNvSpPr>
      </xdr:nvSpPr>
      <xdr:spPr bwMode="auto">
        <a:xfrm>
          <a:off x="6943725" y="42519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66675</xdr:colOff>
      <xdr:row>260</xdr:row>
      <xdr:rowOff>85725</xdr:rowOff>
    </xdr:from>
    <xdr:to>
      <xdr:col>10</xdr:col>
      <xdr:colOff>609600</xdr:colOff>
      <xdr:row>260</xdr:row>
      <xdr:rowOff>85725</xdr:rowOff>
    </xdr:to>
    <xdr:sp macro="" textlink="">
      <xdr:nvSpPr>
        <xdr:cNvPr id="49" name="Line 14"/>
        <xdr:cNvSpPr>
          <a:spLocks noChangeShapeType="1"/>
        </xdr:cNvSpPr>
      </xdr:nvSpPr>
      <xdr:spPr bwMode="auto">
        <a:xfrm>
          <a:off x="6943725" y="4269105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0</xdr:col>
      <xdr:colOff>133351</xdr:colOff>
      <xdr:row>244</xdr:row>
      <xdr:rowOff>57150</xdr:rowOff>
    </xdr:from>
    <xdr:ext cx="4518931" cy="4121279"/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9919275"/>
          <a:ext cx="4518931" cy="4121279"/>
        </a:xfrm>
        <a:prstGeom prst="rect">
          <a:avLst/>
        </a:prstGeom>
      </xdr:spPr>
    </xdr:pic>
    <xdr:clientData/>
  </xdr:oneCellAnchor>
  <xdr:twoCellAnchor>
    <xdr:from>
      <xdr:col>0</xdr:col>
      <xdr:colOff>205154</xdr:colOff>
      <xdr:row>335</xdr:row>
      <xdr:rowOff>14653</xdr:rowOff>
    </xdr:from>
    <xdr:to>
      <xdr:col>0</xdr:col>
      <xdr:colOff>454269</xdr:colOff>
      <xdr:row>335</xdr:row>
      <xdr:rowOff>117231</xdr:rowOff>
    </xdr:to>
    <xdr:sp macro="" textlink="">
      <xdr:nvSpPr>
        <xdr:cNvPr id="51" name="平行四辺形 50"/>
        <xdr:cNvSpPr/>
      </xdr:nvSpPr>
      <xdr:spPr>
        <a:xfrm>
          <a:off x="205154" y="54316678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183173</xdr:colOff>
      <xdr:row>337</xdr:row>
      <xdr:rowOff>21980</xdr:rowOff>
    </xdr:from>
    <xdr:to>
      <xdr:col>0</xdr:col>
      <xdr:colOff>432288</xdr:colOff>
      <xdr:row>337</xdr:row>
      <xdr:rowOff>124558</xdr:rowOff>
    </xdr:to>
    <xdr:sp macro="" textlink="">
      <xdr:nvSpPr>
        <xdr:cNvPr id="52" name="平行四辺形 51"/>
        <xdr:cNvSpPr/>
      </xdr:nvSpPr>
      <xdr:spPr>
        <a:xfrm>
          <a:off x="183173" y="54628805"/>
          <a:ext cx="249115" cy="102578"/>
        </a:xfrm>
        <a:prstGeom prst="parallelogram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66675</xdr:colOff>
      <xdr:row>2</xdr:row>
      <xdr:rowOff>57150</xdr:rowOff>
    </xdr:from>
    <xdr:to>
      <xdr:col>2</xdr:col>
      <xdr:colOff>526296</xdr:colOff>
      <xdr:row>4</xdr:row>
      <xdr:rowOff>201386</xdr:rowOff>
    </xdr:to>
    <xdr:sp macro="" textlink="">
      <xdr:nvSpPr>
        <xdr:cNvPr id="53" name="テキスト 14"/>
        <xdr:cNvSpPr txBox="1">
          <a:spLocks noChangeArrowheads="1"/>
        </xdr:cNvSpPr>
      </xdr:nvSpPr>
      <xdr:spPr bwMode="auto">
        <a:xfrm>
          <a:off x="66675" y="4000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19050</xdr:colOff>
      <xdr:row>118</xdr:row>
      <xdr:rowOff>38100</xdr:rowOff>
    </xdr:from>
    <xdr:to>
      <xdr:col>2</xdr:col>
      <xdr:colOff>478671</xdr:colOff>
      <xdr:row>120</xdr:row>
      <xdr:rowOff>182336</xdr:rowOff>
    </xdr:to>
    <xdr:sp macro="" textlink="">
      <xdr:nvSpPr>
        <xdr:cNvPr id="54" name="テキスト 14"/>
        <xdr:cNvSpPr txBox="1">
          <a:spLocks noChangeArrowheads="1"/>
        </xdr:cNvSpPr>
      </xdr:nvSpPr>
      <xdr:spPr bwMode="auto">
        <a:xfrm>
          <a:off x="19050" y="19192875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  <xdr:twoCellAnchor>
    <xdr:from>
      <xdr:col>0</xdr:col>
      <xdr:colOff>38100</xdr:colOff>
      <xdr:row>233</xdr:row>
      <xdr:rowOff>19050</xdr:rowOff>
    </xdr:from>
    <xdr:to>
      <xdr:col>2</xdr:col>
      <xdr:colOff>497721</xdr:colOff>
      <xdr:row>235</xdr:row>
      <xdr:rowOff>163286</xdr:rowOff>
    </xdr:to>
    <xdr:sp macro="" textlink="">
      <xdr:nvSpPr>
        <xdr:cNvPr id="55" name="テキスト 14"/>
        <xdr:cNvSpPr txBox="1">
          <a:spLocks noChangeArrowheads="1"/>
        </xdr:cNvSpPr>
      </xdr:nvSpPr>
      <xdr:spPr bwMode="auto">
        <a:xfrm>
          <a:off x="38100" y="37814250"/>
          <a:ext cx="1831221" cy="582386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To:MEKTEC CORPORATION</a:t>
          </a:r>
        </a:p>
        <a:p>
          <a:pPr algn="l" rtl="0"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Mektec Division</a:t>
          </a:r>
        </a:p>
        <a:p>
          <a:pPr algn="l" rtl="0">
            <a:lnSpc>
              <a:spcPts val="900"/>
            </a:lnSpc>
            <a:defRPr sz="1000"/>
          </a:pPr>
          <a:r>
            <a:rPr lang="en-US" altLang="ja-JP" sz="8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     Back End Process production Dept.  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G13" sqref="G13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187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24120201</v>
      </c>
      <c r="G8" s="222"/>
      <c r="H8" s="221" t="s">
        <v>187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97" t="str">
        <f>IF(SUM(M42:M107)&lt;&gt;33,"NG","OK")</f>
        <v>OK</v>
      </c>
      <c r="F11" s="207">
        <v>122980</v>
      </c>
      <c r="G11" s="208"/>
      <c r="H11" s="209">
        <v>24750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9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9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9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9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98" t="s">
        <v>53</v>
      </c>
      <c r="P41" s="9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3.3973</v>
      </c>
      <c r="F42" s="176">
        <v>3.3969999999999998</v>
      </c>
      <c r="G42" s="176">
        <v>3.3953000000000002</v>
      </c>
      <c r="H42" s="176">
        <v>3.3936999999999999</v>
      </c>
      <c r="I42" s="176">
        <v>3.3956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-2.6999999999999247E-2</v>
      </c>
      <c r="P42" s="193">
        <f>IF(E42="","",((MINA(E42,F42,G42,H42,I42))-N42)/((C42+C43)/2))</f>
        <v>-6.2999999999999723E-2</v>
      </c>
      <c r="Q42" s="185" t="str">
        <f>IF(E42="","",IF(OR((O42&gt;50%),(P42&lt;-50%)),"Measure More","OK"))</f>
        <v>OK</v>
      </c>
      <c r="R42" s="185">
        <f>IF(E42="","",MAXA(E42:I43))</f>
        <v>3.3973</v>
      </c>
      <c r="S42" s="185">
        <f>IF(E42="","",MINA(E42:I43))</f>
        <v>3.3936999999999999</v>
      </c>
      <c r="T42" s="185">
        <f>IF(E42="","",(R42-S42))</f>
        <v>3.6000000000000476E-3</v>
      </c>
      <c r="U42" s="185">
        <f>IF(E42="","",ROUND(AVERAGEA(E42:I43),4))</f>
        <v>3.3957999999999999</v>
      </c>
      <c r="V42" s="185">
        <f>IF(E42="","",ROUND(SQRT(COUNTA(E42:I43)/(COUNTA(E42:I43)-1))*STDEVPA(E42:I43),4))</f>
        <v>1.4E-3</v>
      </c>
      <c r="W42" s="184">
        <f>IF(E42="","",ROUND((((B42+C42)-(B42-C43))/(6*V42)),4))</f>
        <v>23.8095</v>
      </c>
      <c r="X42" s="184">
        <f>IF(E42="","",ROUND((1-(ABS((((B42+C42)+(B42-C43))/2)-U42)/((C42+C43)/2)))*W42,4))</f>
        <v>22.8095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3.4001000000000001</v>
      </c>
      <c r="F44" s="176">
        <v>3.4001000000000001</v>
      </c>
      <c r="G44" s="176">
        <v>3.4036</v>
      </c>
      <c r="H44" s="176">
        <v>3.4047999999999998</v>
      </c>
      <c r="I44" s="176">
        <v>3.4047000000000001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4.7999999999999154E-2</v>
      </c>
      <c r="P44" s="193">
        <f>IF(E44="","",((MINA(E44,F44,G44,H44,I44))-N44)/((C44+C45)/2))</f>
        <v>1.0000000000021103E-3</v>
      </c>
      <c r="Q44" s="185" t="str">
        <f t="shared" ref="Q44" si="1">IF(E44="","",IF(OR((O44&gt;50%),(P44&lt;-50%)),"Measure More","OK"))</f>
        <v>OK</v>
      </c>
      <c r="R44" s="185">
        <f>IF(E44="","",MAXA(E44:I45))</f>
        <v>3.4047999999999998</v>
      </c>
      <c r="S44" s="185">
        <f>IF(E44="","",MINA(E44:I45))</f>
        <v>3.4001000000000001</v>
      </c>
      <c r="T44" s="185">
        <f t="shared" ref="T44" si="2">IF(E44="","",(R44-S44))</f>
        <v>4.6999999999997044E-3</v>
      </c>
      <c r="U44" s="185">
        <f>IF(E44="","",ROUND(AVERAGEA(E44:I45),4))</f>
        <v>3.4026999999999998</v>
      </c>
      <c r="V44" s="185">
        <f>IF(E44="","",ROUND(SQRT(COUNTA(E44:I45)/(COUNTA(E44:I45)-1))*STDEVPA(E44:I45),4))</f>
        <v>2.3999999999999998E-3</v>
      </c>
      <c r="W44" s="184">
        <f t="shared" ref="W44" si="3">IF(E44="","",ROUND((((B44+C44)-(B44-C45))/(6*V44)),4))</f>
        <v>13.8889</v>
      </c>
      <c r="X44" s="184">
        <f t="shared" ref="X44" si="4">IF(E44="","",ROUND((1-(ABS((((B44+C44)+(B44-C45))/2)-U44)/((C44+C45)/2)))*W44,4))</f>
        <v>13.5139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1.5946</v>
      </c>
      <c r="F46" s="176">
        <v>1.5942000000000001</v>
      </c>
      <c r="G46" s="176">
        <v>1.5923</v>
      </c>
      <c r="H46" s="176">
        <v>1.5906</v>
      </c>
      <c r="I46" s="176">
        <v>1.5913999999999999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-5.4000000000000714E-2</v>
      </c>
      <c r="P46" s="193">
        <f>IF(E46="","",((MINA(E46,F46,G46,H46,I46))-N46)/((C46+C47)/2))</f>
        <v>-9.400000000000075E-2</v>
      </c>
      <c r="Q46" s="185" t="str">
        <f t="shared" ref="Q46" si="9">IF(E46="","",IF(OR((O46&gt;50%),(P46&lt;-50%)),"Measure More","OK"))</f>
        <v>OK</v>
      </c>
      <c r="R46" s="185">
        <f>IF(E46="","",MAXA(E46:I47))</f>
        <v>1.5946</v>
      </c>
      <c r="S46" s="185">
        <f>IF(E46="","",MINA(E46:I47))</f>
        <v>1.5906</v>
      </c>
      <c r="T46" s="185">
        <f t="shared" ref="T46" si="10">IF(E46="","",(R46-S46))</f>
        <v>4.0000000000000036E-3</v>
      </c>
      <c r="U46" s="185">
        <f>IF(E46="","",ROUND(AVERAGEA(E46:I47),4))</f>
        <v>1.5926</v>
      </c>
      <c r="V46" s="185">
        <f>IF(E46="","",ROUND(SQRT(COUNTA(E46:I47)/(COUNTA(E46:I47)-1))*STDEVPA(E46:I47),4))</f>
        <v>1.6999999999999999E-3</v>
      </c>
      <c r="W46" s="184">
        <f t="shared" ref="W46" si="11">IF(E46="","",ROUND((((B46+C46)-(B46-C47))/(6*V46)),4))</f>
        <v>19.607800000000001</v>
      </c>
      <c r="X46" s="184">
        <f t="shared" ref="X46" si="12">IF(E46="","",ROUND((1-(ABS((((B46+C46)+(B46-C47))/2)-U46)/((C46+C47)/2)))*W46,4))</f>
        <v>18.1568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1.5907</v>
      </c>
      <c r="F48" s="176">
        <v>1.5908</v>
      </c>
      <c r="G48" s="176">
        <v>1.5898000000000001</v>
      </c>
      <c r="H48" s="176">
        <v>1.5896999999999999</v>
      </c>
      <c r="I48" s="176">
        <v>1.5899000000000001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-9.200000000000097E-2</v>
      </c>
      <c r="P48" s="193">
        <f>IF(E48="","",((MINA(E48,F48,G48,H48,I48))-N48)/((C48+C49)/2))</f>
        <v>-0.10300000000000198</v>
      </c>
      <c r="Q48" s="185" t="str">
        <f t="shared" ref="Q48" si="17">IF(E48="","",IF(OR((O48&gt;50%),(P48&lt;-50%)),"Measure More","OK"))</f>
        <v>OK</v>
      </c>
      <c r="R48" s="185">
        <f>IF(E48="","",MAXA(E48:I49))</f>
        <v>1.5908</v>
      </c>
      <c r="S48" s="185">
        <f>IF(E48="","",MINA(E48:I49))</f>
        <v>1.5896999999999999</v>
      </c>
      <c r="T48" s="185">
        <f t="shared" ref="T48" si="18">IF(E48="","",(R48-S48))</f>
        <v>1.1000000000001009E-3</v>
      </c>
      <c r="U48" s="185">
        <f>IF(E48="","",ROUND(AVERAGEA(E48:I49),4))</f>
        <v>1.5902000000000001</v>
      </c>
      <c r="V48" s="185">
        <f>IF(E48="","",ROUND(SQRT(COUNTA(E48:I49)/(COUNTA(E48:I49)-1))*STDEVPA(E48:I49),4))</f>
        <v>5.0000000000000001E-4</v>
      </c>
      <c r="W48" s="184">
        <f t="shared" ref="W48" si="19">IF(E48="","",ROUND((((B48+C48)-(B48-C49))/(6*V48)),4))</f>
        <v>66.666700000000006</v>
      </c>
      <c r="X48" s="184">
        <f t="shared" ref="X48" si="20">IF(E48="","",ROUND((1-(ABS((((B48+C48)+(B48-C49))/2)-U48)/((C48+C49)/2)))*W48,4))</f>
        <v>60.133400000000002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1.5972</v>
      </c>
      <c r="F50" s="176">
        <v>1.5972999999999999</v>
      </c>
      <c r="G50" s="176">
        <v>1.5993999999999999</v>
      </c>
      <c r="H50" s="176">
        <v>1.6019000000000001</v>
      </c>
      <c r="I50" s="176">
        <v>1.6028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2.7999999999999137E-2</v>
      </c>
      <c r="P50" s="193">
        <f>IF(E50="","",((MINA(E50,F50,G50,H50,I50))-N50)/((C50+C51)/2))</f>
        <v>-2.8000000000001357E-2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1.6028</v>
      </c>
      <c r="S50" s="185">
        <f>IF(E50="","",MINA(E50:I51))</f>
        <v>1.5972</v>
      </c>
      <c r="T50" s="185">
        <f t="shared" ref="T50" si="26">IF(E50="","",(R50-S50))</f>
        <v>5.6000000000000494E-3</v>
      </c>
      <c r="U50" s="185">
        <f>IF(E50="","",ROUND(AVERAGEA(E50:I51),4))</f>
        <v>1.5996999999999999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12.782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1.5981000000000001</v>
      </c>
      <c r="F52" s="176">
        <v>1.5974999999999999</v>
      </c>
      <c r="G52" s="176">
        <v>1.6024</v>
      </c>
      <c r="H52" s="176">
        <v>1.6028</v>
      </c>
      <c r="I52" s="176">
        <v>1.6016999999999999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2.7999999999999137E-2</v>
      </c>
      <c r="P52" s="193">
        <f>IF(E52="","",((MINA(E52,F52,G52,H52,I52))-N52)/((C52+C53)/2))</f>
        <v>-2.5000000000001688E-2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1.6028</v>
      </c>
      <c r="S52" s="185">
        <f>IF(E52="","",MINA(E52:I53))</f>
        <v>1.5974999999999999</v>
      </c>
      <c r="T52" s="185">
        <f t="shared" ref="T52" si="34">IF(E52="","",(R52-S52))</f>
        <v>5.3000000000000824E-3</v>
      </c>
      <c r="U52" s="185">
        <f>IF(E52="","",ROUND(AVERAGEA(E52:I53),4))</f>
        <v>1.6005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13.2666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24.593900000000001</v>
      </c>
      <c r="F54" s="176">
        <v>24.593599999999999</v>
      </c>
      <c r="G54" s="176">
        <v>24.604900000000001</v>
      </c>
      <c r="H54" s="176">
        <v>24.596800000000002</v>
      </c>
      <c r="I54" s="176">
        <v>24.604800000000001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2.4499999999996191E-2</v>
      </c>
      <c r="P54" s="193">
        <f>IF(E54="","",((MINA(E54,F54,G54,H54,I54))-N54)/((C54+C55)/2))</f>
        <v>-3.2000000000014239E-2</v>
      </c>
      <c r="Q54" s="185" t="str">
        <f t="shared" ref="Q54" si="41">IF(E54="","",IF(OR((O54&gt;50%),(P54&lt;-50%)),"Measure More","OK"))</f>
        <v>OK</v>
      </c>
      <c r="R54" s="185">
        <f>IF(E54="","",MAXA(E54:I55))</f>
        <v>24.604900000000001</v>
      </c>
      <c r="S54" s="185">
        <f>IF(E54="","",MINA(E54:I55))</f>
        <v>24.593599999999999</v>
      </c>
      <c r="T54" s="185">
        <f t="shared" ref="T54" si="42">IF(E54="","",(R54-S54))</f>
        <v>1.1300000000002086E-2</v>
      </c>
      <c r="U54" s="185">
        <f>IF(E54="","",ROUND(AVERAGEA(E54:I55),4))</f>
        <v>24.598800000000001</v>
      </c>
      <c r="V54" s="185">
        <f>IF(E54="","",ROUND(SQRT(COUNTA(E54:I55)/(COUNTA(E54:I55)-1))*STDEVPA(E54:I55),4))</f>
        <v>5.7000000000000002E-3</v>
      </c>
      <c r="W54" s="184">
        <f t="shared" ref="W54" si="43">IF(E54="","",ROUND((((B54+C54)-(B54-C55))/(6*V54)),4))</f>
        <v>11.6959</v>
      </c>
      <c r="X54" s="184">
        <f t="shared" ref="X54" si="44">IF(E54="","",ROUND((1-(ABS((((B54+C54)+(B54-C55))/2)-U54)/((C54+C55)/2)))*W54,4))</f>
        <v>11.6257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4.8399000000000001</v>
      </c>
      <c r="F56" s="176">
        <v>4.8384</v>
      </c>
      <c r="G56" s="176">
        <v>4.8369999999999997</v>
      </c>
      <c r="H56" s="176">
        <v>4.8323999999999998</v>
      </c>
      <c r="I56" s="176">
        <v>4.8360000000000003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0.39900000000000269</v>
      </c>
      <c r="P56" s="193">
        <f>IF(E56="","",((MINA(E56,F56,G56,H56,I56))-N56)/((C56+C57)/2))</f>
        <v>0.32399999999999984</v>
      </c>
      <c r="Q56" s="185" t="str">
        <f t="shared" ref="Q56" si="49">IF(E56="","",IF(OR((O56&gt;50%),(P56&lt;-50%)),"Measure More","OK"))</f>
        <v>OK</v>
      </c>
      <c r="R56" s="185">
        <f>IF(E56="","",MAXA(E56:I57))</f>
        <v>4.8399000000000001</v>
      </c>
      <c r="S56" s="185">
        <f>IF(E56="","",MINA(E56:I57))</f>
        <v>4.8323999999999998</v>
      </c>
      <c r="T56" s="185">
        <f t="shared" ref="T56" si="50">IF(E56="","",(R56-S56))</f>
        <v>7.5000000000002842E-3</v>
      </c>
      <c r="U56" s="185">
        <f>IF(E56="","",ROUND(AVERAGEA(E56:I57),4))</f>
        <v>4.8367000000000004</v>
      </c>
      <c r="V56" s="185">
        <f>IF(E56="","",ROUND(SQRT(COUNTA(E56:I57)/(COUNTA(E56:I57)-1))*STDEVPA(E56:I57),4))</f>
        <v>2.8E-3</v>
      </c>
      <c r="W56" s="184">
        <f t="shared" ref="W56" si="51">IF(E56="","",ROUND((((B56+C56)-(B56-C57))/(6*V56)),4))</f>
        <v>11.9048</v>
      </c>
      <c r="X56" s="184">
        <f t="shared" ref="X56" si="52">IF(E56="","",ROUND((1-(ABS((((B56+C56)+(B56-C57))/2)-U56)/((C56+C57)/2)))*W56,4))</f>
        <v>7.5357000000000003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4.8385999999999996</v>
      </c>
      <c r="F58" s="176">
        <v>4.8361999999999998</v>
      </c>
      <c r="G58" s="176">
        <v>4.8269000000000002</v>
      </c>
      <c r="H58" s="176">
        <v>4.8197999999999999</v>
      </c>
      <c r="I58" s="176">
        <v>4.8212999999999999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0.38599999999999746</v>
      </c>
      <c r="P58" s="193">
        <f>IF(E58="","",((MINA(E58,F58,G58,H58,I58))-N58)/((C58+C59)/2))</f>
        <v>0.1980000000000004</v>
      </c>
      <c r="Q58" s="185" t="str">
        <f t="shared" ref="Q58" si="57">IF(E58="","",IF(OR((O58&gt;50%),(P58&lt;-50%)),"Measure More","OK"))</f>
        <v>OK</v>
      </c>
      <c r="R58" s="185">
        <f>IF(E58="","",MAXA(E58:I59))</f>
        <v>4.8385999999999996</v>
      </c>
      <c r="S58" s="185">
        <f>IF(E58="","",MINA(E58:I59))</f>
        <v>4.8197999999999999</v>
      </c>
      <c r="T58" s="185">
        <f t="shared" ref="T58" si="58">IF(E58="","",(R58-S58))</f>
        <v>1.8799999999999706E-2</v>
      </c>
      <c r="U58" s="185">
        <f>IF(E58="","",ROUND(AVERAGEA(E58:I59),4))</f>
        <v>4.8285999999999998</v>
      </c>
      <c r="V58" s="185">
        <f>IF(E58="","",ROUND(SQRT(COUNTA(E58:I59)/(COUNTA(E58:I59)-1))*STDEVPA(E58:I59),4))</f>
        <v>8.5000000000000006E-3</v>
      </c>
      <c r="W58" s="184">
        <f t="shared" ref="W58" si="59">IF(E58="","",ROUND((((B58+C58)-(B58-C59))/(6*V58)),4))</f>
        <v>3.9216000000000002</v>
      </c>
      <c r="X58" s="184">
        <f t="shared" ref="X58" si="60">IF(E58="","",ROUND((1-(ABS((((B58+C58)+(B58-C59))/2)-U58)/((C58+C59)/2)))*W58,4))</f>
        <v>2.8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16.1114</v>
      </c>
      <c r="F60" s="176">
        <v>16.120999999999999</v>
      </c>
      <c r="G60" s="176">
        <v>16.079899999999999</v>
      </c>
      <c r="H60" s="176">
        <v>16.082699999999999</v>
      </c>
      <c r="I60" s="176">
        <v>16.087800000000001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0.20999999999997243</v>
      </c>
      <c r="P60" s="193">
        <f>IF(E60="","",((MINA(E60,F60,G60,H60,I60))-N60)/((C60+C61)/2))</f>
        <v>-0.20100000000002893</v>
      </c>
      <c r="Q60" s="194" t="str">
        <f t="shared" ref="Q60" si="65">IF(E60="","",IF(OR((O60&gt;50%),(P60&lt;-50%)),"Measure More","OK"))</f>
        <v>OK</v>
      </c>
      <c r="R60" s="185">
        <f>IF(E60="","",MAXA(E60:I61))</f>
        <v>16.120999999999999</v>
      </c>
      <c r="S60" s="185">
        <f>IF(E60="","",MINA(E60:I61))</f>
        <v>16.079899999999999</v>
      </c>
      <c r="T60" s="185">
        <f t="shared" ref="T60" si="66">IF(E60="","",(R60-S60))</f>
        <v>4.1100000000000136E-2</v>
      </c>
      <c r="U60" s="185">
        <f>IF(E60="","",ROUND(AVERAGEA(E60:I61),4))</f>
        <v>16.096599999999999</v>
      </c>
      <c r="V60" s="185">
        <f>IF(E60="","",ROUND(SQRT(COUNTA(E60:I61)/(COUNTA(E60:I61)-1))*STDEVPA(E60:I61),4))</f>
        <v>1.8499999999999999E-2</v>
      </c>
      <c r="W60" s="184">
        <f t="shared" ref="W60" si="67">IF(E60="","",ROUND((((B60+C60)-(B60-C61))/(6*V60)),4))</f>
        <v>1.8018000000000001</v>
      </c>
      <c r="X60" s="184">
        <f t="shared" ref="X60" si="68">IF(E60="","",ROUND((1-(ABS((((B60+C60)+(B60-C61))/2)-U60)/((C60+C61)/2)))*W60,4))</f>
        <v>1.7404999999999999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16.101500000000001</v>
      </c>
      <c r="F62" s="176">
        <v>16.111899999999999</v>
      </c>
      <c r="G62" s="176">
        <v>16.0853</v>
      </c>
      <c r="H62" s="176">
        <v>16.096</v>
      </c>
      <c r="I62" s="176">
        <v>16.099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0.11899999999997135</v>
      </c>
      <c r="P62" s="193">
        <f>IF(E62="","",((MINA(E62,F62,G62,H62,I62))-N62)/((C62+C63)/2))</f>
        <v>-0.14700000000001268</v>
      </c>
      <c r="Q62" s="194" t="str">
        <f t="shared" ref="Q62" si="73">IF(E62="","",IF(OR((O62&gt;50%),(P62&lt;-50%)),"Measure More","OK"))</f>
        <v>OK</v>
      </c>
      <c r="R62" s="185">
        <f>IF(E62="","",MAXA(E62:I63))</f>
        <v>16.111899999999999</v>
      </c>
      <c r="S62" s="185">
        <f>IF(E62="","",MINA(E62:I63))</f>
        <v>16.0853</v>
      </c>
      <c r="T62" s="185">
        <f t="shared" ref="T62" si="74">IF(E62="","",(R62-S62))</f>
        <v>2.6599999999998403E-2</v>
      </c>
      <c r="U62" s="185">
        <f>IF(E62="","",ROUND(AVERAGEA(E62:I63),4))</f>
        <v>16.098700000000001</v>
      </c>
      <c r="V62" s="185">
        <f>IF(E62="","",ROUND(SQRT(COUNTA(E62:I63)/(COUNTA(E62:I63)-1))*STDEVPA(E62:I63),4))</f>
        <v>9.5999999999999992E-3</v>
      </c>
      <c r="W62" s="184">
        <f t="shared" ref="W62" si="75">IF(E62="","",ROUND((((B62+C62)-(B62-C63))/(6*V62)),4))</f>
        <v>3.4722</v>
      </c>
      <c r="X62" s="184">
        <f t="shared" ref="X62" si="76">IF(E62="","",ROUND((1-(ABS((((B62+C62)+(B62-C63))/2)-U62)/((C62+C63)/2)))*W62,4))</f>
        <v>3.4270999999999998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6.532</v>
      </c>
      <c r="F64" s="176">
        <v>6.5331000000000001</v>
      </c>
      <c r="G64" s="176">
        <v>6.5263</v>
      </c>
      <c r="H64" s="176">
        <v>6.524</v>
      </c>
      <c r="I64" s="176">
        <v>6.5265000000000004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0.33100000000000129</v>
      </c>
      <c r="P64" s="193">
        <f>IF(E64="","",((MINA(E64,F64,G64,H64,I64))-N64)/((C64+C65)/2))</f>
        <v>0.24000000000000021</v>
      </c>
      <c r="Q64" s="185" t="str">
        <f t="shared" ref="Q64" si="81">IF(E64="","",IF(OR((O64&gt;50%),(P64&lt;-50%)),"Measure More","OK"))</f>
        <v>OK</v>
      </c>
      <c r="R64" s="185">
        <f>IF(E64="","",MAXA(E64:I65))</f>
        <v>6.5331000000000001</v>
      </c>
      <c r="S64" s="185">
        <f>IF(E64="","",MINA(E64:I65))</f>
        <v>6.524</v>
      </c>
      <c r="T64" s="185">
        <f t="shared" ref="T64" si="82">IF(E64="","",(R64-S64))</f>
        <v>9.100000000000108E-3</v>
      </c>
      <c r="U64" s="185">
        <f>IF(E64="","",ROUND(AVERAGEA(E64:I65),4))</f>
        <v>6.5284000000000004</v>
      </c>
      <c r="V64" s="185">
        <f>IF(E64="","",ROUND(SQRT(COUNTA(E64:I65)/(COUNTA(E64:I65)-1))*STDEVPA(E64:I65),4))</f>
        <v>4.0000000000000001E-3</v>
      </c>
      <c r="W64" s="184">
        <f t="shared" ref="W64" si="83">IF(E64="","",ROUND((((B64+C64)-(B64-C65))/(6*V64)),4))</f>
        <v>8.3332999999999995</v>
      </c>
      <c r="X64" s="184">
        <f t="shared" ref="X64" si="84">IF(E64="","",ROUND((1-(ABS((((B64+C64)+(B64-C65))/2)-U64)/((C64+C65)/2)))*W64,4))</f>
        <v>5.9665999999999997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6.5095000000000001</v>
      </c>
      <c r="F66" s="176">
        <v>6.5099</v>
      </c>
      <c r="G66" s="176">
        <v>6.5133999999999999</v>
      </c>
      <c r="H66" s="176">
        <v>6.5145999999999997</v>
      </c>
      <c r="I66" s="176">
        <v>6.5183999999999997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0.1839999999999975</v>
      </c>
      <c r="P66" s="193">
        <f>IF(E66="","",((MINA(E66,F66,G66,H66,I66))-N66)/((C66+C67)/2))</f>
        <v>9.5000000000000639E-2</v>
      </c>
      <c r="Q66" s="185" t="str">
        <f t="shared" ref="Q66" si="89">IF(E66="","",IF(OR((O66&gt;50%),(P66&lt;-50%)),"Measure More","OK"))</f>
        <v>OK</v>
      </c>
      <c r="R66" s="185">
        <f>IF(E66="","",MAXA(E66:I67))</f>
        <v>6.5183999999999997</v>
      </c>
      <c r="S66" s="185">
        <f>IF(E66="","",MINA(E66:I67))</f>
        <v>6.5095000000000001</v>
      </c>
      <c r="T66" s="185">
        <f t="shared" ref="T66" si="90">IF(E66="","",(R66-S66))</f>
        <v>8.8999999999996859E-3</v>
      </c>
      <c r="U66" s="185">
        <f>IF(E66="","",ROUND(AVERAGEA(E66:I67),4))</f>
        <v>6.5132000000000003</v>
      </c>
      <c r="V66" s="185">
        <f>IF(E66="","",ROUND(SQRT(COUNTA(E66:I67)/(COUNTA(E66:I67)-1))*STDEVPA(E66:I67),4))</f>
        <v>3.7000000000000002E-3</v>
      </c>
      <c r="W66" s="184">
        <f t="shared" ref="W66" si="91">IF(E66="","",ROUND((((B66+C66)-(B66-C67))/(6*V66)),4))</f>
        <v>9.0090000000000003</v>
      </c>
      <c r="X66" s="184">
        <f t="shared" ref="X66" si="92">IF(E66="","",ROUND((1-(ABS((((B66+C66)+(B66-C67))/2)-U66)/((C66+C67)/2)))*W66,4))</f>
        <v>7.8197999999999999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0.80700000000000005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0.11666666666666678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0.80700000000000005</v>
      </c>
      <c r="S68" s="185">
        <f>IF(E68="","",MINA(E68:I69))</f>
        <v>0.80700000000000005</v>
      </c>
      <c r="T68" s="185">
        <f t="shared" ref="T68" si="98">IF(E68="","",(R68-S68))</f>
        <v>0</v>
      </c>
      <c r="U68" s="185">
        <f>IF(E68="","",ROUND(AVERAGEA(E68:I69),4))</f>
        <v>0.80700000000000005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0.80700000000000005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0.11666666666666678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0.80700000000000005</v>
      </c>
      <c r="S70" s="185">
        <f>IF(E70="","",MINA(E70:I71))</f>
        <v>0.80700000000000005</v>
      </c>
      <c r="T70" s="185">
        <f t="shared" ref="T70" si="106">IF(E70="","",(R70-S70))</f>
        <v>0</v>
      </c>
      <c r="U70" s="185">
        <f>IF(E70="","",ROUND(AVERAGEA(E70:I71),4))</f>
        <v>0.80700000000000005</v>
      </c>
      <c r="V70" s="185">
        <f>IF(E70="","",ROUND(SQRT(COUNTA(E70:I71)/(COUNTA(E70:I71)-1))*STDEVPA(E70:I71),4))</f>
        <v>0</v>
      </c>
      <c r="W70" s="184" t="e">
        <f t="shared" ref="W70" si="107">IF(E70="","",ROUND((((B70+C70)-(B70-C71))/(6*V70)),4))</f>
        <v>#DIV/0!</v>
      </c>
      <c r="X70" s="184" t="e">
        <f t="shared" ref="X70" si="108">IF(E70="","",ROUND((1-(ABS((((B70+C70)+(B70-C71))/2)-U70)/((C70+C71)/2)))*W70,4))</f>
        <v>#DIV/0!</v>
      </c>
      <c r="Y70" s="184" t="str">
        <f>IF(E70="","",IF(OR(((MAXA(E70:I71))&gt;(B70+C70)),((MINA(E70:I71))&lt;(B70-C71))),"NG","OK"))</f>
        <v>OK</v>
      </c>
      <c r="Z70" s="184" t="e">
        <f t="shared" ref="Z70" si="109">IF(X70="","",IF(OR(((MINA(X70))&lt;(1.67))),"NG","OK"))</f>
        <v>#DIV/0!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0.58399999999999996</v>
      </c>
      <c r="F72" s="176">
        <v>0.58499999999999996</v>
      </c>
      <c r="G72" s="176">
        <v>0.58499999999999996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-6.6666666666666735E-2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0.58399999999999996</v>
      </c>
      <c r="T72" s="185">
        <f t="shared" ref="T72" si="114">IF(E72="","",(R72-S72))</f>
        <v>2.0000000000000018E-3</v>
      </c>
      <c r="U72" s="185">
        <f>IF(E72="","",ROUND(AVERAGEA(E72:I73),4))</f>
        <v>0.58520000000000005</v>
      </c>
      <c r="V72" s="185">
        <f>IF(E72="","",ROUND(SQRT(COUNTA(E72:I73)/(COUNTA(E72:I73)-1))*STDEVPA(E72:I73),4))</f>
        <v>8.0000000000000004E-4</v>
      </c>
      <c r="W72" s="184">
        <f>IF(E72="","",ROUND((((U72)-(B72-C73))/(3*V72)),4))</f>
        <v>6.3333000000000004</v>
      </c>
      <c r="X72" s="184">
        <f>IF(E72="","",ROUND((((U72)-(B72-C73))/(3*V72)),4))</f>
        <v>6.3333000000000004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0.59199999999999997</v>
      </c>
      <c r="F74" s="176">
        <v>0.59</v>
      </c>
      <c r="G74" s="176">
        <v>0.59</v>
      </c>
      <c r="H74" s="176">
        <v>0.59199999999999997</v>
      </c>
      <c r="I74" s="176">
        <v>0.59099999999999997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0.59099999999999997</v>
      </c>
      <c r="V74" s="185">
        <f>IF(E74="","",ROUND(SQRT(COUNTA(E74:I75)/(COUNTA(E74:I75)-1))*STDEVPA(E74:I75),4))</f>
        <v>1E-3</v>
      </c>
      <c r="W74" s="184">
        <f>IF(E74="","",ROUND((((U74)-(B74-C75))/(3*V74)),4))</f>
        <v>7</v>
      </c>
      <c r="X74" s="184">
        <f>IF(E74="","",ROUND((((U74)-(B74-C75))/(3*V74)),4))</f>
        <v>7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7.5898000000000003</v>
      </c>
      <c r="F76" s="176">
        <v>7.5827</v>
      </c>
      <c r="G76" s="176">
        <v>7.5664999999999996</v>
      </c>
      <c r="H76" s="176">
        <v>7.5709</v>
      </c>
      <c r="I76" s="176">
        <v>7.5727000000000002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0.44900000000000162</v>
      </c>
      <c r="P76" s="193">
        <f>IF(E76="","",((MINA(E76,F76,G76,H76,I76))-N76)/((C76+C77)/2))</f>
        <v>0.3324999999999978</v>
      </c>
      <c r="Q76" s="185" t="str">
        <f t="shared" ref="Q76" si="121">IF(E76="","",IF(OR((O76&gt;50%),(P76&lt;-50%)),"Measure More","OK"))</f>
        <v>OK</v>
      </c>
      <c r="R76" s="185">
        <f>IF(E76="","",MAXA(E76:I77))</f>
        <v>7.5898000000000003</v>
      </c>
      <c r="S76" s="185">
        <f>IF(E76="","",MINA(E76:I77))</f>
        <v>7.5664999999999996</v>
      </c>
      <c r="T76" s="185">
        <f t="shared" ref="T76" si="122">IF(E76="","",(R76-S76))</f>
        <v>2.3300000000000765E-2</v>
      </c>
      <c r="U76" s="185">
        <f>IF(E76="","",ROUND(AVERAGEA(E76:I77),4))</f>
        <v>7.5765000000000002</v>
      </c>
      <c r="V76" s="185">
        <f>IF(E76="","",ROUND(SQRT(COUNTA(E76:I77)/(COUNTA(E76:I77)-1))*STDEVPA(E76:I77),4))</f>
        <v>9.4999999999999998E-3</v>
      </c>
      <c r="W76" s="184">
        <f t="shared" ref="W76" si="123">IF(E76="","",ROUND((((B76+C76)-(B76-C77))/(6*V76)),4))</f>
        <v>7.0175000000000001</v>
      </c>
      <c r="X76" s="184">
        <f t="shared" ref="X76" si="124">IF(E76="","",ROUND((1-(ABS((((B76+C76)+(B76-C77))/2)-U76)/((C76+C77)/2)))*W76,4))</f>
        <v>4.3333000000000004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7.5651000000000002</v>
      </c>
      <c r="F78" s="176">
        <v>7.5693999999999999</v>
      </c>
      <c r="G78" s="176">
        <v>7.5705</v>
      </c>
      <c r="H78" s="176">
        <v>7.5678999999999998</v>
      </c>
      <c r="I78" s="176">
        <v>7.5761000000000003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0.38050000000000139</v>
      </c>
      <c r="P78" s="193">
        <f>IF(E78="","",((MINA(E78,F78,G78,H78,I78))-N78)/((C78+C79)/2))</f>
        <v>0.32550000000000079</v>
      </c>
      <c r="Q78" s="185" t="str">
        <f t="shared" ref="Q78" si="127">IF(E78="","",IF(OR((O78&gt;50%),(P78&lt;-50%)),"Measure More","OK"))</f>
        <v>OK</v>
      </c>
      <c r="R78" s="185">
        <f>IF(E78="","",MAXA(E78:I79))</f>
        <v>7.5761000000000003</v>
      </c>
      <c r="S78" s="185">
        <f>IF(E78="","",MINA(E78:I79))</f>
        <v>7.5651000000000002</v>
      </c>
      <c r="T78" s="185">
        <f t="shared" ref="T78" si="128">IF(E78="","",(R78-S78))</f>
        <v>1.1000000000000121E-2</v>
      </c>
      <c r="U78" s="185">
        <f>IF(E78="","",ROUND(AVERAGEA(E78:I79),4))</f>
        <v>7.5697999999999999</v>
      </c>
      <c r="V78" s="185">
        <f>IF(E78="","",ROUND(SQRT(COUNTA(E78:I79)/(COUNTA(E78:I79)-1))*STDEVPA(E78:I79),4))</f>
        <v>4.1000000000000003E-3</v>
      </c>
      <c r="W78" s="184">
        <f t="shared" ref="W78" si="129">IF(E78="","",ROUND((((B78+C78)-(B78-C79))/(6*V78)),4))</f>
        <v>16.260200000000001</v>
      </c>
      <c r="X78" s="184">
        <f t="shared" ref="X78" si="130">IF(E78="","",ROUND((1-(ABS((((B78+C78)+(B78-C79))/2)-U78)/((C78+C79)/2)))*W78,4))</f>
        <v>10.5854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6.2149999999999999</v>
      </c>
      <c r="F80" s="176">
        <v>6.2138999999999998</v>
      </c>
      <c r="G80" s="176">
        <v>6.2100999999999997</v>
      </c>
      <c r="H80" s="176">
        <v>6.2118000000000002</v>
      </c>
      <c r="I80" s="176">
        <v>6.2107000000000001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0.29999999999999361</v>
      </c>
      <c r="P80" s="193">
        <f>IF(E80="","",((MINA(E80,F80,G80,H80,I80))-N80)/((C80+C81)/2))</f>
        <v>0.20199999999999108</v>
      </c>
      <c r="Q80" s="185" t="str">
        <f t="shared" ref="Q80" si="133">IF(E80="","",IF(OR((O80&gt;50%),(P80&lt;-50%)),"Measure More","OK"))</f>
        <v>OK</v>
      </c>
      <c r="R80" s="185">
        <f>IF(E80="","",MAXA(E80:I81))</f>
        <v>6.2149999999999999</v>
      </c>
      <c r="S80" s="185">
        <f>IF(E80="","",MINA(E80:I81))</f>
        <v>6.2100999999999997</v>
      </c>
      <c r="T80" s="185">
        <f t="shared" ref="T80" si="134">IF(E80="","",(R80-S80))</f>
        <v>4.9000000000001265E-3</v>
      </c>
      <c r="U80" s="185">
        <f>IF(E80="","",ROUND(AVERAGEA(E80:I81),4))</f>
        <v>6.2122999999999999</v>
      </c>
      <c r="V80" s="185">
        <f>IF(E80="","",ROUND(SQRT(COUNTA(E80:I81)/(COUNTA(E80:I81)-1))*STDEVPA(E80:I81),4))</f>
        <v>2.0999999999999999E-3</v>
      </c>
      <c r="W80" s="184">
        <f t="shared" ref="W80" si="135">IF(E80="","",ROUND((((B80+C80)-(B80-C81))/(6*V80)),4))</f>
        <v>7.9364999999999997</v>
      </c>
      <c r="X80" s="184">
        <f t="shared" ref="X80" si="136">IF(E80="","",ROUND((1-(ABS((((B80+C80)+(B80-C81))/2)-U80)/((C80+C81)/2)))*W80,4))</f>
        <v>5.9840999999999998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6.2217000000000002</v>
      </c>
      <c r="F82" s="176">
        <v>6.2213000000000003</v>
      </c>
      <c r="G82" s="176">
        <v>6.2218999999999998</v>
      </c>
      <c r="H82" s="176">
        <v>6.2229999999999999</v>
      </c>
      <c r="I82" s="176">
        <v>6.2218999999999998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0.45999999999999375</v>
      </c>
      <c r="P82" s="193">
        <f>IF(E82="","",((MINA(E82,F82,G82,H82,I82))-N82)/((C82+C83)/2))</f>
        <v>0.42600000000000193</v>
      </c>
      <c r="Q82" s="185" t="str">
        <f t="shared" ref="Q82" si="139">IF(E82="","",IF(OR((O82&gt;50%),(P82&lt;-50%)),"Measure More","OK"))</f>
        <v>OK</v>
      </c>
      <c r="R82" s="185">
        <f>IF(E82="","",MAXA(E82:I83))</f>
        <v>6.2229999999999999</v>
      </c>
      <c r="S82" s="185">
        <f>IF(E82="","",MINA(E82:I83))</f>
        <v>6.2213000000000003</v>
      </c>
      <c r="T82" s="185">
        <f t="shared" ref="T82" si="140">IF(E82="","",(R82-S82))</f>
        <v>1.6999999999995907E-3</v>
      </c>
      <c r="U82" s="185">
        <f>IF(E82="","",ROUND(AVERAGEA(E82:I83),4))</f>
        <v>6.2220000000000004</v>
      </c>
      <c r="V82" s="185">
        <f>IF(E82="","",ROUND(SQRT(COUNTA(E82:I83)/(COUNTA(E82:I83)-1))*STDEVPA(E82:I83),4))</f>
        <v>5.9999999999999995E-4</v>
      </c>
      <c r="W82" s="184">
        <f t="shared" ref="W82" si="141">IF(E82="","",ROUND((((B82+C82)-(B82-C83))/(6*V82)),4))</f>
        <v>27.777799999999999</v>
      </c>
      <c r="X82" s="184">
        <f t="shared" ref="X82" si="142">IF(E82="","",ROUND((1-(ABS((((B82+C82)+(B82-C83))/2)-U82)/((C82+C83)/2)))*W82,4))</f>
        <v>15.5556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5.758</v>
      </c>
      <c r="F84" s="176">
        <v>5.7546999999999997</v>
      </c>
      <c r="G84" s="176">
        <v>5.7065999999999999</v>
      </c>
      <c r="H84" s="176">
        <v>5.6959999999999997</v>
      </c>
      <c r="I84" s="176">
        <v>5.6978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0.57999999999999829</v>
      </c>
      <c r="P84" s="193">
        <f>IF(E84="","",((MINA(E84,F84,G84,H84,I84))-N84)/((C84+C85)/2))</f>
        <v>-4.0000000000004476E-2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5.758</v>
      </c>
      <c r="S84" s="185">
        <f>IF(E84="","",MINA(E84:I85))</f>
        <v>5.6959999999999997</v>
      </c>
      <c r="T84" s="185">
        <f t="shared" ref="T84" si="146">IF(E84="","",(R84-S84))</f>
        <v>6.2000000000000277E-2</v>
      </c>
      <c r="U84" s="185">
        <f>IF(E84="","",ROUND(AVERAGEA(E84:I85),4))</f>
        <v>5.7225999999999999</v>
      </c>
      <c r="V84" s="185">
        <f>IF(E84="","",ROUND(SQRT(COUNTA(E84:I85)/(COUNTA(E84:I85)-1))*STDEVPA(E84:I85),4))</f>
        <v>3.1099999999999999E-2</v>
      </c>
      <c r="W84" s="184">
        <f t="shared" ref="W84" si="147">IF(E84="","",ROUND((((B84+C84)-(B84-C85))/(6*V84)),4))</f>
        <v>1.0718000000000001</v>
      </c>
      <c r="X84" s="184">
        <f t="shared" ref="X84" si="148">IF(E84="","",ROUND((1-(ABS((((B84+C84)+(B84-C85))/2)-U84)/((C84+C85)/2)))*W84,4))</f>
        <v>0.8296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5.7275</v>
      </c>
      <c r="F86" s="176">
        <v>5.7276999999999996</v>
      </c>
      <c r="G86" s="176">
        <v>5.7618</v>
      </c>
      <c r="H86" s="176">
        <v>5.7519999999999998</v>
      </c>
      <c r="I86" s="176">
        <v>5.7544000000000004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0.61799999999999855</v>
      </c>
      <c r="P86" s="193">
        <f>IF(E86="","",((MINA(E86,F86,G86,H86,I86))-N86)/((C86+C87)/2))</f>
        <v>0.27499999999999858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5.7618</v>
      </c>
      <c r="S86" s="185">
        <f>IF(E86="","",MINA(E86:I87))</f>
        <v>5.7275</v>
      </c>
      <c r="T86" s="185">
        <f t="shared" ref="T86" si="152">IF(E86="","",(R86-S86))</f>
        <v>3.4299999999999997E-2</v>
      </c>
      <c r="U86" s="185">
        <f>IF(E86="","",ROUND(AVERAGEA(E86:I87),4))</f>
        <v>5.7446999999999999</v>
      </c>
      <c r="V86" s="185">
        <f>IF(E86="","",ROUND(SQRT(COUNTA(E86:I87)/(COUNTA(E86:I87)-1))*STDEVPA(E86:I87),4))</f>
        <v>1.6E-2</v>
      </c>
      <c r="W86" s="184">
        <f t="shared" ref="W86" si="153">IF(E86="","",ROUND((((B86+C86)-(B86-C87))/(6*V86)),4))</f>
        <v>2.0832999999999999</v>
      </c>
      <c r="X86" s="184">
        <f t="shared" ref="X86" si="154">IF(E86="","",ROUND((1-(ABS((((B86+C86)+(B86-C87))/2)-U86)/((C86+C87)/2)))*W86,4))</f>
        <v>1.1520999999999999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7.9325000000000001</v>
      </c>
      <c r="F88" s="176">
        <v>7.9345999999999997</v>
      </c>
      <c r="G88" s="176">
        <v>7.899</v>
      </c>
      <c r="H88" s="176">
        <v>7.8989000000000003</v>
      </c>
      <c r="I88" s="176">
        <v>7.9020000000000001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0.34599999999999298</v>
      </c>
      <c r="P88" s="193">
        <f>IF(E88="","",((MINA(E88,F88,G88,H88,I88))-N88)/((C88+C89)/2))</f>
        <v>-1.1000000000001009E-2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7.9345999999999997</v>
      </c>
      <c r="S88" s="185">
        <f>IF(E88="","",MINA(E88:I89))</f>
        <v>7.8989000000000003</v>
      </c>
      <c r="T88" s="185">
        <f t="shared" ref="T88" si="158">IF(E88="","",(R88-S88))</f>
        <v>3.5699999999999399E-2</v>
      </c>
      <c r="U88" s="185">
        <f>IF(E88="","",ROUND(AVERAGEA(E88:I89),4))</f>
        <v>7.9134000000000002</v>
      </c>
      <c r="V88" s="185">
        <f>IF(E88="","",ROUND(SQRT(COUNTA(E88:I89)/(COUNTA(E88:I89)-1))*STDEVPA(E88:I89),4))</f>
        <v>1.8499999999999999E-2</v>
      </c>
      <c r="W88" s="184">
        <f t="shared" ref="W88" si="159">IF(E88="","",ROUND((((B88+C88)-(B88-C89))/(6*V88)),4))</f>
        <v>1.8018000000000001</v>
      </c>
      <c r="X88" s="184">
        <f t="shared" ref="X88" si="160">IF(E88="","",ROUND((1-(ABS((((B88+C88)+(B88-C89))/2)-U88)/((C88+C89)/2)))*W88,4))</f>
        <v>1.5604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7.9108000000000001</v>
      </c>
      <c r="F90" s="176">
        <v>7.9187000000000003</v>
      </c>
      <c r="G90" s="176">
        <v>7.9090999999999996</v>
      </c>
      <c r="H90" s="176">
        <v>7.9142000000000001</v>
      </c>
      <c r="I90" s="176">
        <v>7.9168000000000003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0.18699999999999939</v>
      </c>
      <c r="P90" s="193">
        <f>IF(E90="","",((MINA(E90,F90,G90,H90,I90))-N90)/((C90+C91)/2))</f>
        <v>9.0999999999992198E-2</v>
      </c>
      <c r="Q90" s="194" t="str">
        <f t="shared" ref="Q90" si="163">IF(E90="","",IF(OR((O90&gt;50%),(P90&lt;-50%)),"Measure More","OK"))</f>
        <v>OK</v>
      </c>
      <c r="R90" s="185">
        <f>IF(E90="","",MAXA(E90:I91))</f>
        <v>7.9187000000000003</v>
      </c>
      <c r="S90" s="185">
        <f>IF(E90="","",MINA(E90:I91))</f>
        <v>7.9090999999999996</v>
      </c>
      <c r="T90" s="185">
        <f t="shared" ref="T90" si="164">IF(E90="","",(R90-S90))</f>
        <v>9.6000000000007191E-3</v>
      </c>
      <c r="U90" s="185">
        <f>IF(E90="","",ROUND(AVERAGEA(E90:I91),4))</f>
        <v>7.9138999999999999</v>
      </c>
      <c r="V90" s="185">
        <f>IF(E90="","",ROUND(SQRT(COUNTA(E90:I91)/(COUNTA(E90:I91)-1))*STDEVPA(E90:I91),4))</f>
        <v>4.0000000000000001E-3</v>
      </c>
      <c r="W90" s="184">
        <f t="shared" ref="W90" si="165">IF(E90="","",ROUND((((B90+C90)-(B90-C91))/(6*V90)),4))</f>
        <v>8.3332999999999995</v>
      </c>
      <c r="X90" s="184">
        <f t="shared" ref="X90" si="166">IF(E90="","",ROUND((1-(ABS((((B90+C90)+(B90-C91))/2)-U90)/((C90+C91)/2)))*W90,4))</f>
        <v>7.1749999999999998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3.1112000000000002</v>
      </c>
      <c r="F92" s="176">
        <v>3.1118000000000001</v>
      </c>
      <c r="G92" s="176">
        <v>3.0962000000000001</v>
      </c>
      <c r="H92" s="176">
        <v>3.0977999999999999</v>
      </c>
      <c r="I92" s="176">
        <v>3.0949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0.11800000000000033</v>
      </c>
      <c r="P92" s="193">
        <f>IF(E92="","",((MINA(E92,F92,G92,H92,I92))-N92)/((C92+C93)/2))</f>
        <v>-5.1000000000001044E-2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3.1118000000000001</v>
      </c>
      <c r="S92" s="185">
        <f>IF(E92="","",MINA(E92:I93))</f>
        <v>3.0949</v>
      </c>
      <c r="T92" s="185">
        <f t="shared" ref="T92" si="170">IF(E92="","",(R92-S92))</f>
        <v>1.6900000000000137E-2</v>
      </c>
      <c r="U92" s="185">
        <f>IF(E92="","",ROUND(AVERAGEA(E92:I93),4))</f>
        <v>3.1023999999999998</v>
      </c>
      <c r="V92" s="185">
        <f>IF(E92="","",ROUND(SQRT(COUNTA(E92:I93)/(COUNTA(E92:I93)-1))*STDEVPA(E92:I93),4))</f>
        <v>8.3999999999999995E-3</v>
      </c>
      <c r="W92" s="184">
        <f t="shared" ref="W92" si="171">IF(E92="","",ROUND((((B92+C92)-(B92-C93))/(6*V92)),4))</f>
        <v>3.9683000000000002</v>
      </c>
      <c r="X92" s="184">
        <f t="shared" ref="X92" si="172">IF(E92="","",ROUND((1-(ABS((((B92+C92)+(B92-C93))/2)-U92)/((C92+C93)/2)))*W92,4))</f>
        <v>3.8731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3.1113</v>
      </c>
      <c r="F94" s="176">
        <v>3.1107</v>
      </c>
      <c r="G94" s="176">
        <v>3.0981999999999998</v>
      </c>
      <c r="H94" s="176">
        <v>3.109</v>
      </c>
      <c r="I94" s="176">
        <v>3.0964999999999998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0.11299999999999866</v>
      </c>
      <c r="P94" s="193">
        <f>IF(E94="","",((MINA(E94,F94,G94,H94,I94))-N94)/((C94+C95)/2))</f>
        <v>-3.5000000000002807E-2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3.1113</v>
      </c>
      <c r="S94" s="185">
        <f>IF(E94="","",MINA(E94:I95))</f>
        <v>3.0964999999999998</v>
      </c>
      <c r="T94" s="185">
        <f t="shared" ref="T94" si="176">IF(E94="","",(R94-S94))</f>
        <v>1.4800000000000146E-2</v>
      </c>
      <c r="U94" s="185">
        <f>IF(E94="","",ROUND(AVERAGEA(E94:I95),4))</f>
        <v>3.1051000000000002</v>
      </c>
      <c r="V94" s="185">
        <f>IF(E94="","",ROUND(SQRT(COUNTA(E94:I95)/(COUNTA(E94:I95)-1))*STDEVPA(E94:I95),4))</f>
        <v>7.1999999999999998E-3</v>
      </c>
      <c r="W94" s="184">
        <f t="shared" ref="W94" si="177">IF(E94="","",ROUND((((B94+C94)-(B94-C95))/(6*V94)),4))</f>
        <v>4.6295999999999999</v>
      </c>
      <c r="X94" s="184">
        <f t="shared" ref="X94" si="178">IF(E94="","",ROUND((1-(ABS((((B94+C94)+(B94-C95))/2)-U94)/((C94+C95)/2)))*W94,4))</f>
        <v>4.3935000000000004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7.7126999999999999</v>
      </c>
      <c r="F96" s="176">
        <v>7.7129000000000003</v>
      </c>
      <c r="G96" s="176">
        <v>7.7195</v>
      </c>
      <c r="H96" s="176">
        <v>7.7201000000000004</v>
      </c>
      <c r="I96" s="176">
        <v>7.7202000000000002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0.20199999999999996</v>
      </c>
      <c r="P96" s="193">
        <f>IF(E96="","",((MINA(E96,F96,G96,H96,I96))-N96)/((C96+C97)/2))</f>
        <v>0.12699999999999712</v>
      </c>
      <c r="Q96" s="185" t="str">
        <f t="shared" ref="Q96" si="181">IF(E96="","",IF(OR((O96&gt;50%),(P96&lt;-50%)),"Measure More","OK"))</f>
        <v>OK</v>
      </c>
      <c r="R96" s="185">
        <f>IF(E96="","",MAXA(E96:I97))</f>
        <v>7.7202000000000002</v>
      </c>
      <c r="S96" s="185">
        <f>IF(E96="","",MINA(E96:I97))</f>
        <v>7.7126999999999999</v>
      </c>
      <c r="T96" s="185">
        <f t="shared" ref="T96" si="182">IF(E96="","",(R96-S96))</f>
        <v>7.5000000000002842E-3</v>
      </c>
      <c r="U96" s="185">
        <f>IF(E96="","",ROUND(AVERAGEA(E96:I97),4))</f>
        <v>7.7171000000000003</v>
      </c>
      <c r="V96" s="185">
        <f>IF(E96="","",ROUND(SQRT(COUNTA(E96:I97)/(COUNTA(E96:I97)-1))*STDEVPA(E96:I97),4))</f>
        <v>3.8999999999999998E-3</v>
      </c>
      <c r="W96" s="184">
        <f t="shared" ref="W96" si="183">IF(E96="","",ROUND((((B96+C96)-(B96-C97))/(6*V96)),4))</f>
        <v>8.5470000000000006</v>
      </c>
      <c r="X96" s="184">
        <f t="shared" ref="X96" si="184">IF(E96="","",ROUND((1-(ABS((((B96+C96)+(B96-C97))/2)-U96)/((C96+C97)/2)))*W96,4))</f>
        <v>7.0854999999999997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7.7068000000000003</v>
      </c>
      <c r="F98" s="176">
        <v>7.7077999999999998</v>
      </c>
      <c r="G98" s="176">
        <v>7.7103999999999999</v>
      </c>
      <c r="H98" s="176">
        <v>7.7087000000000003</v>
      </c>
      <c r="I98" s="176">
        <v>7.7107000000000001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0.10699999999999932</v>
      </c>
      <c r="P98" s="193">
        <f>IF(E98="","",((MINA(E98,F98,G98,H98,I98))-N98)/((C98+C99)/2))</f>
        <v>6.8000000000001393E-2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7.7107000000000001</v>
      </c>
      <c r="S98" s="185">
        <f>IF(E98="","",MINA(E98:I99))</f>
        <v>7.7068000000000003</v>
      </c>
      <c r="T98" s="185">
        <f t="shared" ref="T98" si="188">IF(E98="","",(R98-S98))</f>
        <v>3.8999999999997925E-3</v>
      </c>
      <c r="U98" s="185">
        <f>IF(E98="","",ROUND(AVERAGEA(E98:I99),4))</f>
        <v>7.7088999999999999</v>
      </c>
      <c r="V98" s="185">
        <f>IF(E98="","",ROUND(SQRT(COUNTA(E98:I99)/(COUNTA(E98:I99)-1))*STDEVPA(E98:I99),4))</f>
        <v>1.6999999999999999E-3</v>
      </c>
      <c r="W98" s="184">
        <f t="shared" ref="W98" si="189">IF(E98="","",ROUND((((B98+C98)-(B98-C99))/(6*V98)),4))</f>
        <v>19.607800000000001</v>
      </c>
      <c r="X98" s="184">
        <f t="shared" ref="X98" si="190">IF(E98="","",ROUND((1-(ABS((((B98+C98)+(B98-C99))/2)-U98)/((C98+C99)/2)))*W98,4))</f>
        <v>17.8627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3.1046</v>
      </c>
      <c r="F100" s="176">
        <v>3.1021000000000001</v>
      </c>
      <c r="G100" s="176">
        <v>3.1179999999999999</v>
      </c>
      <c r="H100" s="176">
        <v>3.1151</v>
      </c>
      <c r="I100" s="176">
        <v>3.1164000000000001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0.17999999999999794</v>
      </c>
      <c r="P100" s="193">
        <f>IF(E100="","",((MINA(E100,F100,G100,H100,I100))-N100)/((C100+C101)/2))</f>
        <v>2.0999999999999908E-2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3.1179999999999999</v>
      </c>
      <c r="S100" s="185">
        <f>IF(E100="","",MINA(E100:I101))</f>
        <v>3.1021000000000001</v>
      </c>
      <c r="T100" s="185">
        <f t="shared" ref="T100" si="194">IF(E100="","",(R100-S100))</f>
        <v>1.5899999999999803E-2</v>
      </c>
      <c r="U100" s="185">
        <f>IF(E100="","",ROUND(AVERAGEA(E100:I101),4))</f>
        <v>3.1112000000000002</v>
      </c>
      <c r="V100" s="185">
        <f>IF(E100="","",ROUND(SQRT(COUNTA(E100:I101)/(COUNTA(E100:I101)-1))*STDEVPA(E100:I101),4))</f>
        <v>7.3000000000000001E-3</v>
      </c>
      <c r="W100" s="184">
        <f t="shared" ref="W100" si="195">IF(E100="","",ROUND((((B100+C100)-(B100-C101))/(6*V100)),4))</f>
        <v>4.5662000000000003</v>
      </c>
      <c r="X100" s="184">
        <f t="shared" ref="X100" si="196">IF(E100="","",ROUND((1-(ABS((((B100+C100)+(B100-C101))/2)-U100)/((C100+C101)/2)))*W100,4))</f>
        <v>4.0548000000000002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3.0983000000000001</v>
      </c>
      <c r="F102" s="176">
        <v>3.0981000000000001</v>
      </c>
      <c r="G102" s="176">
        <v>3.1175999999999999</v>
      </c>
      <c r="H102" s="176">
        <v>3.1063999999999998</v>
      </c>
      <c r="I102" s="176">
        <v>3.1189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0.18899999999999917</v>
      </c>
      <c r="P102" s="193">
        <f>IF(E102="","",((MINA(E102,F102,G102,H102,I102))-N102)/((C102+C103)/2))</f>
        <v>-1.9000000000000128E-2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3.1189</v>
      </c>
      <c r="S102" s="185">
        <f>IF(E102="","",MINA(E102:I103))</f>
        <v>3.0981000000000001</v>
      </c>
      <c r="T102" s="185">
        <f t="shared" ref="T102" si="200">IF(E102="","",(R102-S102))</f>
        <v>2.079999999999993E-2</v>
      </c>
      <c r="U102" s="185">
        <f>IF(E102="","",ROUND(AVERAGEA(E102:I103),4))</f>
        <v>3.1078999999999999</v>
      </c>
      <c r="V102" s="185">
        <f>IF(E102="","",ROUND(SQRT(COUNTA(E102:I103)/(COUNTA(E102:I103)-1))*STDEVPA(E102:I103),4))</f>
        <v>1.01E-2</v>
      </c>
      <c r="W102" s="184">
        <f t="shared" ref="W102" si="201">IF(E102="","",ROUND((((B102+C102)-(B102-C103))/(6*V102)),4))</f>
        <v>3.3003</v>
      </c>
      <c r="X102" s="184">
        <f t="shared" ref="X102" si="202">IF(E102="","",ROUND((1-(ABS((((B102+C102)+(B102-C103))/2)-U102)/((C102+C103)/2)))*W102,4))</f>
        <v>3.0396000000000001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2.0199999999999999E-2</v>
      </c>
      <c r="F104" s="176">
        <v>1.49E-2</v>
      </c>
      <c r="G104" s="176">
        <v>2.29E-2</v>
      </c>
      <c r="H104" s="176">
        <v>2.0400000000000001E-2</v>
      </c>
      <c r="I104" s="176">
        <v>2.0400000000000001E-2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-8.4000000000000047E-2</v>
      </c>
      <c r="P104" s="193">
        <f>IF(E104="","",((MINA(E104,F104,G104,H104,I104))-N104)/((C104+C105)/2))</f>
        <v>-0.40400000000000003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2.29E-2</v>
      </c>
      <c r="S104" s="185">
        <f>IF(E104="","",MINA(E104:I105))</f>
        <v>1.49E-2</v>
      </c>
      <c r="T104" s="185">
        <f t="shared" ref="T104" si="206">IF(E104="","",(R104-S104))</f>
        <v>8.0000000000000002E-3</v>
      </c>
      <c r="U104" s="185">
        <f>IF(E104="","",ROUND(AVERAGEA(E104:I105),4))</f>
        <v>1.9800000000000002E-2</v>
      </c>
      <c r="V104" s="185">
        <f>IF(E104="","",ROUND(SQRT(COUNTA(E104:I105)/(COUNTA(E104:I105)-1))*STDEVPA(E104:I105),4))</f>
        <v>2.8999999999999998E-3</v>
      </c>
      <c r="W104" s="184">
        <f>IF(E104="","",ROUND((((B104+C104)-(U104))/(3*V104)),4))</f>
        <v>3.4712999999999998</v>
      </c>
      <c r="X104" s="184">
        <f>IF(E104="","",ROUND((((B104+C104)-(U104))/(3*V104)),4))</f>
        <v>3.4712999999999998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2.4E-2</v>
      </c>
      <c r="F106" s="176">
        <v>2.5999999999999999E-2</v>
      </c>
      <c r="G106" s="176">
        <v>1.95E-2</v>
      </c>
      <c r="H106" s="176">
        <v>2.12E-2</v>
      </c>
      <c r="I106" s="176">
        <v>2.1700000000000001E-2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3.9999999999999897E-2</v>
      </c>
      <c r="P106" s="193">
        <f>IF(E106="","",((MINA(E106,F106,G106,H106,I106))-N106)/((C106+C107)/2))</f>
        <v>-0.22000000000000006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2.5999999999999999E-2</v>
      </c>
      <c r="S106" s="185">
        <f>IF(E106="","",MINA(E106:I107))</f>
        <v>1.95E-2</v>
      </c>
      <c r="T106" s="185">
        <f t="shared" ref="T106" si="210">IF(E106="","",(R106-S106))</f>
        <v>6.4999999999999988E-3</v>
      </c>
      <c r="U106" s="185">
        <f>IF(E106="","",ROUND(AVERAGEA(E106:I107),4))</f>
        <v>2.2499999999999999E-2</v>
      </c>
      <c r="V106" s="185">
        <f>IF(E106="","",ROUND(SQRT(COUNTA(E106:I107)/(COUNTA(E106:I107)-1))*STDEVPA(E106:I107),4))</f>
        <v>2.5000000000000001E-3</v>
      </c>
      <c r="W106" s="184">
        <f>IF(E106="","",ROUND((((B106+C106)-(U106))/(3*V106)),4))</f>
        <v>3.6667000000000001</v>
      </c>
      <c r="X106" s="184">
        <f>IF(E106="","",ROUND((((B106+C106)-(U106))/(3*V106)),4))</f>
        <v>3.6667000000000001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24120201</v>
      </c>
      <c r="D113" s="183"/>
      <c r="E113" s="15"/>
      <c r="F113" s="16" t="str">
        <f>H8</f>
        <v>K1212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24120201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97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9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9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9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9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98" t="s">
        <v>53</v>
      </c>
      <c r="P157" s="9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3.3973</v>
      </c>
      <c r="F158" s="176">
        <v>3.3969999999999998</v>
      </c>
      <c r="G158" s="176">
        <v>3.3973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-2.6999999999999247E-2</v>
      </c>
      <c r="P158" s="193">
        <f>IF(E158="","",((MINA(E158,F158,G158,H158,I158))-N158)/((C158+C159)/2))</f>
        <v>-3.0000000000001137E-2</v>
      </c>
      <c r="Q158" s="185" t="str">
        <f>IF(E158="","",IF(OR((O158&gt;50%),(P158&lt;-50%)),"Measure More","OK"))</f>
        <v>OK</v>
      </c>
      <c r="R158" s="185">
        <f>IF(E158="","",MAXA(E158:I159))</f>
        <v>3.3973</v>
      </c>
      <c r="S158" s="185">
        <f>IF(E158="","",MINA(E158:I159))</f>
        <v>3.3969999999999998</v>
      </c>
      <c r="T158" s="185">
        <f>IF(E158="","",(R158-S158))</f>
        <v>3.00000000000189E-4</v>
      </c>
      <c r="U158" s="185">
        <f>IF(E158="","",ROUND(AVERAGEA(E158:I159),4))</f>
        <v>3.3972000000000002</v>
      </c>
      <c r="V158" s="185">
        <f>IF(E158="","",ROUND(SQRT(COUNTA(E158:I159)/(COUNTA(E158:I159)-1))*STDEVPA(E158:I159),4))</f>
        <v>2.0000000000000001E-4</v>
      </c>
      <c r="W158" s="184">
        <f>IF(E158="","",ROUND((((B158+C158)-(B158-C159))/(6*V158)),4))</f>
        <v>166.66669999999999</v>
      </c>
      <c r="X158" s="184">
        <f>IF(E158="","",ROUND((1-(ABS((((B158+C158)+(B158-C159))/2)-U158)/((C158+C159)/2)))*W158,4))</f>
        <v>162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3.3973</v>
      </c>
      <c r="AB158" s="92">
        <v>3.3969999999999998</v>
      </c>
      <c r="AC158">
        <v>3.3973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3.4001000000000001</v>
      </c>
      <c r="F160" s="176">
        <v>3.4001000000000001</v>
      </c>
      <c r="G160" s="176">
        <v>3.3997999999999999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1.0000000000021103E-3</v>
      </c>
      <c r="P160" s="193">
        <f>IF(E160="","",((MINA(E160,F160,G160,H160,I160))-N160)/((C160+C161)/2))</f>
        <v>-1.9999999999997797E-3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3.4001000000000001</v>
      </c>
      <c r="S160" s="185">
        <f t="shared" ref="S160" si="217">IF(E160="","",MINA(E160:I161))</f>
        <v>3.3997999999999999</v>
      </c>
      <c r="T160" s="185">
        <f t="shared" ref="T160" si="218">IF(E160="","",(R160-S160))</f>
        <v>3.00000000000189E-4</v>
      </c>
      <c r="U160" s="185">
        <f t="shared" ref="U160" si="219">IF(E160="","",ROUND(AVERAGEA(E160:I161),4))</f>
        <v>3.4</v>
      </c>
      <c r="V160" s="185">
        <f t="shared" ref="V160" si="220">IF(E160="","",ROUND(SQRT(COUNTA(E160:I161)/(COUNTA(E160:I161)-1))*STDEVPA(E160:I161),4))</f>
        <v>2.0000000000000001E-4</v>
      </c>
      <c r="W160" s="184">
        <f t="shared" ref="W160" si="221">IF(E160="","",ROUND((((B160+C160)-(B160-C161))/(6*V160)),4))</f>
        <v>166.66669999999999</v>
      </c>
      <c r="X160" s="184">
        <f t="shared" ref="X160" si="222">IF(E160="","",ROUND((1-(ABS((((B160+C160)+(B160-C161))/2)-U160)/((C160+C161)/2)))*W160,4))</f>
        <v>166.66669999999999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3.4001000000000001</v>
      </c>
      <c r="AB160" s="92">
        <v>3.4001000000000001</v>
      </c>
      <c r="AC160">
        <v>3.3997999999999999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1.5946</v>
      </c>
      <c r="F162" s="176">
        <v>1.5942000000000001</v>
      </c>
      <c r="G162" s="176">
        <v>1.5932999999999999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-5.4000000000000714E-2</v>
      </c>
      <c r="P162" s="193">
        <f>IF(E162="","",((MINA(E162,F162,G162,H162,I162))-N162)/((C162+C163)/2))</f>
        <v>-6.7000000000001503E-2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1.5946</v>
      </c>
      <c r="S162" s="185">
        <f t="shared" ref="S162" si="232">IF(E162="","",MINA(E162:I163))</f>
        <v>1.5932999999999999</v>
      </c>
      <c r="T162" s="185">
        <f t="shared" ref="T162" si="233">IF(E162="","",(R162-S162))</f>
        <v>1.3000000000000789E-3</v>
      </c>
      <c r="U162" s="185">
        <f t="shared" ref="U162" si="234">IF(E162="","",ROUND(AVERAGEA(E162:I163),4))</f>
        <v>1.5940000000000001</v>
      </c>
      <c r="V162" s="185">
        <f t="shared" ref="V162" si="235">IF(E162="","",ROUND(SQRT(COUNTA(E162:I163)/(COUNTA(E162:I163)-1))*STDEVPA(E162:I163),4))</f>
        <v>6.9999999999999999E-4</v>
      </c>
      <c r="W162" s="184">
        <f t="shared" ref="W162" si="236">IF(E162="","",ROUND((((B162+C162)-(B162-C163))/(6*V162)),4))</f>
        <v>47.619</v>
      </c>
      <c r="X162" s="184">
        <f t="shared" ref="X162" si="237">IF(E162="","",ROUND((1-(ABS((((B162+C162)+(B162-C163))/2)-U162)/((C162+C163)/2)))*W162,4))</f>
        <v>44.761899999999997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1.5946</v>
      </c>
      <c r="AB162" s="92">
        <v>1.5942000000000001</v>
      </c>
      <c r="AC162">
        <v>1.5932999999999999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1.5907</v>
      </c>
      <c r="F164" s="176">
        <v>1.5908</v>
      </c>
      <c r="G164" s="176">
        <v>1.5894999999999999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-9.200000000000097E-2</v>
      </c>
      <c r="P164" s="193">
        <f>IF(E164="","",((MINA(E164,F164,G164,H164,I164))-N164)/((C164+C165)/2))</f>
        <v>-0.10500000000000176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1.5908</v>
      </c>
      <c r="S164" s="185">
        <f t="shared" ref="S164" si="247">IF(E164="","",MINA(E164:I165))</f>
        <v>1.5894999999999999</v>
      </c>
      <c r="T164" s="185">
        <f t="shared" ref="T164" si="248">IF(E164="","",(R164-S164))</f>
        <v>1.3000000000000789E-3</v>
      </c>
      <c r="U164" s="185">
        <f t="shared" ref="U164" si="249">IF(E164="","",ROUND(AVERAGEA(E164:I165),4))</f>
        <v>1.5903</v>
      </c>
      <c r="V164" s="185">
        <f t="shared" ref="V164" si="250">IF(E164="","",ROUND(SQRT(COUNTA(E164:I165)/(COUNTA(E164:I165)-1))*STDEVPA(E164:I165),4))</f>
        <v>6.9999999999999999E-4</v>
      </c>
      <c r="W164" s="184">
        <f t="shared" ref="W164" si="251">IF(E164="","",ROUND((((B164+C164)-(B164-C165))/(6*V164)),4))</f>
        <v>47.619</v>
      </c>
      <c r="X164" s="184">
        <f t="shared" ref="X164" si="252">IF(E164="","",ROUND((1-(ABS((((B164+C164)+(B164-C165))/2)-U164)/((C164+C165)/2)))*W164,4))</f>
        <v>43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1.5907</v>
      </c>
      <c r="AB164" s="92">
        <v>1.5908</v>
      </c>
      <c r="AC164">
        <v>1.5894999999999999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1.5972</v>
      </c>
      <c r="F166" s="176">
        <v>1.5972999999999999</v>
      </c>
      <c r="G166" s="176">
        <v>1.5973999999999999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-2.6000000000001577E-2</v>
      </c>
      <c r="P166" s="193">
        <f>IF(E166="","",((MINA(E166,F166,G166,H166,I166))-N166)/((C166+C167)/2))</f>
        <v>-2.8000000000001357E-2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1.5973999999999999</v>
      </c>
      <c r="S166" s="185">
        <f t="shared" ref="S166" si="262">IF(E166="","",MINA(E166:I167))</f>
        <v>1.5972</v>
      </c>
      <c r="T166" s="185">
        <f t="shared" ref="T166" si="263">IF(E166="","",(R166-S166))</f>
        <v>1.9999999999997797E-4</v>
      </c>
      <c r="U166" s="185">
        <f t="shared" ref="U166" si="264">IF(E166="","",ROUND(AVERAGEA(E166:I167),4))</f>
        <v>1.5972999999999999</v>
      </c>
      <c r="V166" s="185">
        <f t="shared" ref="V166" si="265">IF(E166="","",ROUND(SQRT(COUNTA(E166:I167)/(COUNTA(E166:I167)-1))*STDEVPA(E166:I167),4))</f>
        <v>1E-4</v>
      </c>
      <c r="W166" s="184">
        <f t="shared" ref="W166" si="266">IF(E166="","",ROUND((((B166+C166)-(B166-C167))/(6*V166)),4))</f>
        <v>333.33330000000001</v>
      </c>
      <c r="X166" s="184">
        <f t="shared" ref="X166" si="267">IF(E166="","",ROUND((1-(ABS((((B166+C166)+(B166-C167))/2)-U166)/((C166+C167)/2)))*W166,4))</f>
        <v>324.33330000000001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1.5972</v>
      </c>
      <c r="AB166" s="92">
        <v>1.5972999999999999</v>
      </c>
      <c r="AC166">
        <v>1.5973999999999999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1.5981000000000001</v>
      </c>
      <c r="F168" s="176">
        <v>1.5974999999999999</v>
      </c>
      <c r="G168" s="176">
        <v>1.5984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-1.6000000000000458E-2</v>
      </c>
      <c r="P168" s="193">
        <f>IF(E168="","",((MINA(E168,F168,G168,H168,I168))-N168)/((C168+C169)/2))</f>
        <v>-2.5000000000001688E-2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1.5984</v>
      </c>
      <c r="S168" s="185">
        <f t="shared" ref="S168" si="277">IF(E168="","",MINA(E168:I169))</f>
        <v>1.5974999999999999</v>
      </c>
      <c r="T168" s="185">
        <f t="shared" ref="T168" si="278">IF(E168="","",(R168-S168))</f>
        <v>9.0000000000012292E-4</v>
      </c>
      <c r="U168" s="185">
        <f t="shared" ref="U168" si="279">IF(E168="","",ROUND(AVERAGEA(E168:I169),4))</f>
        <v>1.5980000000000001</v>
      </c>
      <c r="V168" s="185">
        <f t="shared" ref="V168" si="280">IF(E168="","",ROUND(SQRT(COUNTA(E168:I169)/(COUNTA(E168:I169)-1))*STDEVPA(E168:I169),4))</f>
        <v>5.0000000000000001E-4</v>
      </c>
      <c r="W168" s="184">
        <f t="shared" ref="W168" si="281">IF(E168="","",ROUND((((B168+C168)-(B168-C169))/(6*V168)),4))</f>
        <v>66.666700000000006</v>
      </c>
      <c r="X168" s="184">
        <f t="shared" ref="X168" si="282">IF(E168="","",ROUND((1-(ABS((((B168+C168)+(B168-C169))/2)-U168)/((C168+C169)/2)))*W168,4))</f>
        <v>65.333399999999997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1.5981000000000001</v>
      </c>
      <c r="AB168" s="92">
        <v>1.5974999999999999</v>
      </c>
      <c r="AC168">
        <v>1.5984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24.593900000000001</v>
      </c>
      <c r="F170" s="176">
        <v>24.593599999999999</v>
      </c>
      <c r="G170" s="176">
        <v>24.5944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-2.8000000000005798E-2</v>
      </c>
      <c r="P170" s="193">
        <f>IF(E170="","",((MINA(E170,F170,G170,H170,I170))-N170)/((C170+C171)/2))</f>
        <v>-3.2000000000014239E-2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24.5944</v>
      </c>
      <c r="S170" s="185">
        <f t="shared" ref="S170" si="292">IF(E170="","",MINA(E170:I171))</f>
        <v>24.593599999999999</v>
      </c>
      <c r="T170" s="185">
        <f t="shared" ref="T170" si="293">IF(E170="","",(R170-S170))</f>
        <v>8.0000000000168825E-4</v>
      </c>
      <c r="U170" s="185">
        <f t="shared" ref="U170" si="294">IF(E170="","",ROUND(AVERAGEA(E170:I171),4))</f>
        <v>24.594000000000001</v>
      </c>
      <c r="V170" s="185">
        <f t="shared" ref="V170" si="295">IF(E170="","",ROUND(SQRT(COUNTA(E170:I171)/(COUNTA(E170:I171)-1))*STDEVPA(E170:I171),4))</f>
        <v>4.0000000000000002E-4</v>
      </c>
      <c r="W170" s="184">
        <f t="shared" ref="W170" si="296">IF(E170="","",ROUND((((B170+C170)-(B170-C171))/(6*V170)),4))</f>
        <v>166.66669999999999</v>
      </c>
      <c r="X170" s="184">
        <f t="shared" ref="X170" si="297">IF(E170="","",ROUND((1-(ABS((((B170+C170)+(B170-C171))/2)-U170)/((C170+C171)/2)))*W170,4))</f>
        <v>161.66669999999999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24.593900000000001</v>
      </c>
      <c r="AB170" s="92">
        <v>24.593599999999999</v>
      </c>
      <c r="AC170">
        <v>24.5944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4.8399000000000001</v>
      </c>
      <c r="F172" s="176">
        <v>4.8384</v>
      </c>
      <c r="G172" s="176">
        <v>4.8342999999999998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0.39900000000000269</v>
      </c>
      <c r="P172" s="193">
        <f>IF(E172="","",((MINA(E172,F172,G172,H172,I172))-N172)/((C172+C173)/2))</f>
        <v>0.34299999999999997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4.8399000000000001</v>
      </c>
      <c r="S172" s="185">
        <f t="shared" ref="S172" si="307">IF(E172="","",MINA(E172:I173))</f>
        <v>4.8342999999999998</v>
      </c>
      <c r="T172" s="185">
        <f t="shared" ref="T172" si="308">IF(E172="","",(R172-S172))</f>
        <v>5.6000000000002714E-3</v>
      </c>
      <c r="U172" s="185">
        <f t="shared" ref="U172" si="309">IF(E172="","",ROUND(AVERAGEA(E172:I173),4))</f>
        <v>4.8375000000000004</v>
      </c>
      <c r="V172" s="185">
        <f t="shared" ref="V172" si="310">IF(E172="","",ROUND(SQRT(COUNTA(E172:I173)/(COUNTA(E172:I173)-1))*STDEVPA(E172:I173),4))</f>
        <v>2.8999999999999998E-3</v>
      </c>
      <c r="W172" s="184">
        <f t="shared" ref="W172" si="311">IF(E172="","",ROUND((((B172+C172)-(B172-C173))/(6*V172)),4))</f>
        <v>11.494300000000001</v>
      </c>
      <c r="X172" s="184">
        <f t="shared" ref="X172" si="312">IF(E172="","",ROUND((1-(ABS((((B172+C172)+(B172-C173))/2)-U172)/((C172+C173)/2)))*W172,4))</f>
        <v>7.1839000000000004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4.8399000000000001</v>
      </c>
      <c r="AB172" s="92">
        <v>4.8384</v>
      </c>
      <c r="AC172">
        <v>4.8342999999999998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4.8385999999999996</v>
      </c>
      <c r="F174" s="176">
        <v>4.8361999999999998</v>
      </c>
      <c r="G174" s="176">
        <v>4.8493000000000004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0.49300000000000566</v>
      </c>
      <c r="P174" s="193">
        <f>IF(E174="","",((MINA(E174,F174,G174,H174,I174))-N174)/((C174+C175)/2))</f>
        <v>0.3620000000000001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4.8493000000000004</v>
      </c>
      <c r="S174" s="185">
        <f t="shared" ref="S174" si="322">IF(E174="","",MINA(E174:I175))</f>
        <v>4.8361999999999998</v>
      </c>
      <c r="T174" s="185">
        <f t="shared" ref="T174" si="323">IF(E174="","",(R174-S174))</f>
        <v>1.3100000000000556E-2</v>
      </c>
      <c r="U174" s="185">
        <f t="shared" ref="U174" si="324">IF(E174="","",ROUND(AVERAGEA(E174:I175),4))</f>
        <v>4.8414000000000001</v>
      </c>
      <c r="V174" s="185">
        <f t="shared" ref="V174" si="325">IF(E174="","",ROUND(SQRT(COUNTA(E174:I175)/(COUNTA(E174:I175)-1))*STDEVPA(E174:I175),4))</f>
        <v>7.0000000000000001E-3</v>
      </c>
      <c r="W174" s="184">
        <f t="shared" ref="W174" si="326">IF(E174="","",ROUND((((B174+C174)-(B174-C175))/(6*V174)),4))</f>
        <v>4.7618999999999998</v>
      </c>
      <c r="X174" s="184">
        <f t="shared" ref="X174" si="327">IF(E174="","",ROUND((1-(ABS((((B174+C174)+(B174-C175))/2)-U174)/((C174+C175)/2)))*W174,4))</f>
        <v>2.7905000000000002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4.8385999999999996</v>
      </c>
      <c r="AB174" s="92">
        <v>4.8361999999999998</v>
      </c>
      <c r="AC174">
        <v>4.8493000000000004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16.1114</v>
      </c>
      <c r="F176" s="176">
        <v>16.120999999999999</v>
      </c>
      <c r="G176" s="176">
        <v>16.1142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0.20999999999997243</v>
      </c>
      <c r="P176" s="193">
        <f>IF(E176="","",((MINA(E176,F176,G176,H176,I176))-N176)/((C176+C177)/2))</f>
        <v>0.113999999999983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16.120999999999999</v>
      </c>
      <c r="S176" s="185">
        <f t="shared" ref="S176" si="337">IF(E176="","",MINA(E176:I177))</f>
        <v>16.1114</v>
      </c>
      <c r="T176" s="185">
        <f t="shared" ref="T176" si="338">IF(E176="","",(R176-S176))</f>
        <v>9.5999999999989427E-3</v>
      </c>
      <c r="U176" s="185">
        <f t="shared" ref="U176" si="339">IF(E176="","",ROUND(AVERAGEA(E176:I177),4))</f>
        <v>16.115500000000001</v>
      </c>
      <c r="V176" s="185">
        <f t="shared" ref="V176" si="340">IF(E176="","",ROUND(SQRT(COUNTA(E176:I177)/(COUNTA(E176:I177)-1))*STDEVPA(E176:I177),4))</f>
        <v>4.8999999999999998E-3</v>
      </c>
      <c r="W176" s="184">
        <f t="shared" ref="W176" si="341">IF(E176="","",ROUND((((B176+C176)-(B176-C177))/(6*V176)),4))</f>
        <v>6.8026999999999997</v>
      </c>
      <c r="X176" s="184">
        <f t="shared" ref="X176" si="342">IF(E176="","",ROUND((1-(ABS((((B176+C176)+(B176-C177))/2)-U176)/((C176+C177)/2)))*W176,4))</f>
        <v>5.7483000000000004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16.1114</v>
      </c>
      <c r="AB176" s="92">
        <v>16.120999999999999</v>
      </c>
      <c r="AC176">
        <v>16.1142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16.101500000000001</v>
      </c>
      <c r="F178" s="176">
        <v>16.111899999999999</v>
      </c>
      <c r="G178" s="176">
        <v>16.1065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0.11899999999997135</v>
      </c>
      <c r="P178" s="193">
        <f>IF(E178="","",((MINA(E178,F178,G178,H178,I178))-N178)/((C178+C179)/2))</f>
        <v>1.5000000000000568E-2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16.111899999999999</v>
      </c>
      <c r="S178" s="185">
        <f t="shared" ref="S178" si="352">IF(E178="","",MINA(E178:I179))</f>
        <v>16.101500000000001</v>
      </c>
      <c r="T178" s="185">
        <f t="shared" ref="T178" si="353">IF(E178="","",(R178-S178))</f>
        <v>1.0399999999997078E-2</v>
      </c>
      <c r="U178" s="185">
        <f t="shared" ref="U178" si="354">IF(E178="","",ROUND(AVERAGEA(E178:I179),4))</f>
        <v>16.1066</v>
      </c>
      <c r="V178" s="185">
        <f t="shared" ref="V178" si="355">IF(E178="","",ROUND(SQRT(COUNTA(E178:I179)/(COUNTA(E178:I179)-1))*STDEVPA(E178:I179),4))</f>
        <v>5.1999999999999998E-3</v>
      </c>
      <c r="W178" s="184">
        <f t="shared" ref="W178" si="356">IF(E178="","",ROUND((((B178+C178)-(B178-C179))/(6*V178)),4))</f>
        <v>6.4103000000000003</v>
      </c>
      <c r="X178" s="184">
        <f t="shared" ref="X178" si="357">IF(E178="","",ROUND((1-(ABS((((B178+C178)+(B178-C179))/2)-U178)/((C178+C179)/2)))*W178,4))</f>
        <v>5.9871999999999996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16.101500000000001</v>
      </c>
      <c r="AB178" s="92">
        <v>16.111899999999999</v>
      </c>
      <c r="AC178">
        <v>16.1065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6.532</v>
      </c>
      <c r="F180" s="176">
        <v>6.5331000000000001</v>
      </c>
      <c r="G180" s="176">
        <v>6.5354000000000001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0.35400000000000098</v>
      </c>
      <c r="P180" s="193">
        <f>IF(E180="","",((MINA(E180,F180,G180,H180,I180))-N180)/((C180+C181)/2))</f>
        <v>0.32000000000000028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6.5354000000000001</v>
      </c>
      <c r="S180" s="185">
        <f t="shared" ref="S180" si="367">IF(E180="","",MINA(E180:I181))</f>
        <v>6.532</v>
      </c>
      <c r="T180" s="185">
        <f t="shared" ref="T180" si="368">IF(E180="","",(R180-S180))</f>
        <v>3.4000000000000696E-3</v>
      </c>
      <c r="U180" s="185">
        <f t="shared" ref="U180" si="369">IF(E180="","",ROUND(AVERAGEA(E180:I181),4))</f>
        <v>6.5335000000000001</v>
      </c>
      <c r="V180" s="185">
        <f t="shared" ref="V180" si="370">IF(E180="","",ROUND(SQRT(COUNTA(E180:I181)/(COUNTA(E180:I181)-1))*STDEVPA(E180:I181),4))</f>
        <v>1.6999999999999999E-3</v>
      </c>
      <c r="W180" s="184">
        <f t="shared" ref="W180" si="371">IF(E180="","",ROUND((((B180+C180)-(B180-C181))/(6*V180)),4))</f>
        <v>19.607800000000001</v>
      </c>
      <c r="X180" s="184">
        <f t="shared" ref="X180" si="372">IF(E180="","",ROUND((1-(ABS((((B180+C180)+(B180-C181))/2)-U180)/((C180+C181)/2)))*W180,4))</f>
        <v>13.039199999999999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6.532</v>
      </c>
      <c r="AB180" s="92">
        <v>6.5331000000000001</v>
      </c>
      <c r="AC180">
        <v>6.5354000000000001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6.5095000000000001</v>
      </c>
      <c r="F182" s="176">
        <v>6.5099</v>
      </c>
      <c r="G182" s="176">
        <v>6.5145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0.14499999999999957</v>
      </c>
      <c r="P182" s="193">
        <f>IF(E182="","",((MINA(E182,F182,G182,H182,I182))-N182)/((C182+C183)/2))</f>
        <v>9.5000000000000639E-2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6.5145</v>
      </c>
      <c r="S182" s="185">
        <f t="shared" ref="S182" si="382">IF(E182="","",MINA(E182:I183))</f>
        <v>6.5095000000000001</v>
      </c>
      <c r="T182" s="185">
        <f t="shared" ref="T182" si="383">IF(E182="","",(R182-S182))</f>
        <v>4.9999999999998934E-3</v>
      </c>
      <c r="U182" s="185">
        <f t="shared" ref="U182" si="384">IF(E182="","",ROUND(AVERAGEA(E182:I183),4))</f>
        <v>6.5113000000000003</v>
      </c>
      <c r="V182" s="185">
        <f t="shared" ref="V182" si="385">IF(E182="","",ROUND(SQRT(COUNTA(E182:I183)/(COUNTA(E182:I183)-1))*STDEVPA(E182:I183),4))</f>
        <v>2.8E-3</v>
      </c>
      <c r="W182" s="184">
        <f t="shared" ref="W182" si="386">IF(E182="","",ROUND((((B182+C182)-(B182-C183))/(6*V182)),4))</f>
        <v>11.9048</v>
      </c>
      <c r="X182" s="184">
        <f t="shared" ref="X182" si="387">IF(E182="","",ROUND((1-(ABS((((B182+C182)+(B182-C183))/2)-U182)/((C182+C183)/2)))*W182,4))</f>
        <v>10.5596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6.5095000000000001</v>
      </c>
      <c r="AB182" s="92">
        <v>6.5099</v>
      </c>
      <c r="AC182">
        <v>6.5145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0.80700000000000005</v>
      </c>
      <c r="F184" s="176">
        <v>0.80700000000000005</v>
      </c>
      <c r="G184" s="176">
        <v>0.80700000000000005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0.11666666666666678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0.80700000000000005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0.80700000000000005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0.80700000000000005</v>
      </c>
      <c r="AB184" s="92">
        <v>0.80700000000000005</v>
      </c>
      <c r="AC184">
        <v>0.80700000000000005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0.80700000000000005</v>
      </c>
      <c r="G186" s="176">
        <v>0.80700000000000005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0.80700000000000005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0.80700000000000005</v>
      </c>
      <c r="AB186" s="92">
        <v>0.80700000000000005</v>
      </c>
      <c r="AC186">
        <v>0.80700000000000005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0.58399999999999996</v>
      </c>
      <c r="F188" s="176">
        <v>0.58499999999999996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0.5847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8.1667000000000005</v>
      </c>
      <c r="X188" s="184">
        <f>IF(E188="","",ROUND((((U188)-(B188-C189))/(3*V188)),4))</f>
        <v>8.1667000000000005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0.58399999999999996</v>
      </c>
      <c r="AB188" s="92">
        <v>0.58499999999999996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0.59199999999999997</v>
      </c>
      <c r="F190" s="176">
        <v>0.59</v>
      </c>
      <c r="G190" s="176">
        <v>0.58899999999999997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0.46666666666666712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0.59199999999999997</v>
      </c>
      <c r="S190" s="185">
        <f t="shared" ref="S190" si="438">IF(E190="","",MINA(E190:I191))</f>
        <v>0.58899999999999997</v>
      </c>
      <c r="T190" s="185">
        <f t="shared" ref="T190" si="439">IF(E190="","",(R190-S190))</f>
        <v>3.0000000000000027E-3</v>
      </c>
      <c r="U190" s="185">
        <f t="shared" ref="U190" si="440">IF(E190="","",ROUND(AVERAGEA(E190:I191),4))</f>
        <v>0.59030000000000005</v>
      </c>
      <c r="V190" s="185">
        <f t="shared" ref="V190" si="441">IF(E190="","",ROUND(SQRT(COUNTA(E190:I191)/(COUNTA(E190:I191)-1))*STDEVPA(E190:I191),4))</f>
        <v>1.5E-3</v>
      </c>
      <c r="W190" s="184">
        <f>IF(E190="","",ROUND((((U190)-(B190-C191))/(3*V190)),4))</f>
        <v>4.5110999999999999</v>
      </c>
      <c r="X190" s="184">
        <f>IF(E190="","",ROUND((((U190)-(B190-C191))/(3*V190)),4))</f>
        <v>4.5110999999999999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0.59199999999999997</v>
      </c>
      <c r="AB190" s="92">
        <v>0.59</v>
      </c>
      <c r="AC190">
        <v>0.58899999999999997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7.5898000000000003</v>
      </c>
      <c r="F192" s="176">
        <v>7.5827</v>
      </c>
      <c r="G192" s="176">
        <v>7.5881999999999996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0.44900000000000162</v>
      </c>
      <c r="P192" s="193">
        <f>IF(E192="","",((MINA(E192,F192,G192,H192,I192))-N192)/((C192+C193)/2))</f>
        <v>0.41349999999999998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7.5898000000000003</v>
      </c>
      <c r="S192" s="185">
        <f t="shared" ref="S192" si="449">IF(E192="","",MINA(E192:I193))</f>
        <v>7.5827</v>
      </c>
      <c r="T192" s="185">
        <f t="shared" ref="T192" si="450">IF(E192="","",(R192-S192))</f>
        <v>7.1000000000003283E-3</v>
      </c>
      <c r="U192" s="185">
        <f t="shared" ref="U192" si="451">IF(E192="","",ROUND(AVERAGEA(E192:I193),4))</f>
        <v>7.5869</v>
      </c>
      <c r="V192" s="185">
        <f t="shared" ref="V192" si="452">IF(E192="","",ROUND(SQRT(COUNTA(E192:I193)/(COUNTA(E192:I193)-1))*STDEVPA(E192:I193),4))</f>
        <v>3.7000000000000002E-3</v>
      </c>
      <c r="W192" s="184">
        <f t="shared" ref="W192" si="453">IF(E192="","",ROUND((((B192+C192)-(B192-C193))/(6*V192)),4))</f>
        <v>18.018000000000001</v>
      </c>
      <c r="X192" s="184">
        <f t="shared" ref="X192" si="454">IF(E192="","",ROUND((1-(ABS((((B192+C192)+(B192-C193))/2)-U192)/((C192+C193)/2)))*W192,4))</f>
        <v>10.1892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7.5898000000000003</v>
      </c>
      <c r="AB192" s="92">
        <v>7.5827</v>
      </c>
      <c r="AC192">
        <v>7.5881999999999996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7.5651000000000002</v>
      </c>
      <c r="F194" s="176">
        <v>7.5693999999999999</v>
      </c>
      <c r="G194" s="176">
        <v>7.5629999999999997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0.34699999999999953</v>
      </c>
      <c r="P194" s="193">
        <f>IF(E194="","",((MINA(E194,F194,G194,H194,I194))-N194)/((C194+C195)/2))</f>
        <v>0.31499999999999861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7.5693999999999999</v>
      </c>
      <c r="S194" s="185">
        <f t="shared" ref="S194" si="462">IF(E194="","",MINA(E194:I195))</f>
        <v>7.5629999999999997</v>
      </c>
      <c r="T194" s="185">
        <f t="shared" ref="T194" si="463">IF(E194="","",(R194-S194))</f>
        <v>6.4000000000001833E-3</v>
      </c>
      <c r="U194" s="185">
        <f t="shared" ref="U194" si="464">IF(E194="","",ROUND(AVERAGEA(E194:I195),4))</f>
        <v>7.5658000000000003</v>
      </c>
      <c r="V194" s="185">
        <f t="shared" ref="V194" si="465">IF(E194="","",ROUND(SQRT(COUNTA(E194:I195)/(COUNTA(E194:I195)-1))*STDEVPA(E194:I195),4))</f>
        <v>3.3E-3</v>
      </c>
      <c r="W194" s="184">
        <f t="shared" ref="W194" si="466">IF(E194="","",ROUND((((B194+C194)-(B194-C195))/(6*V194)),4))</f>
        <v>20.202000000000002</v>
      </c>
      <c r="X194" s="184">
        <f t="shared" ref="X194" si="467">IF(E194="","",ROUND((1-(ABS((((B194+C194)+(B194-C195))/2)-U194)/((C194+C195)/2)))*W194,4))</f>
        <v>13.5555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7.5651000000000002</v>
      </c>
      <c r="AB194" s="92">
        <v>7.5693999999999999</v>
      </c>
      <c r="AC194">
        <v>7.5629999999999997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6.2149999999999999</v>
      </c>
      <c r="F196" s="176">
        <v>6.2138999999999998</v>
      </c>
      <c r="G196" s="176">
        <v>6.2133000000000003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0.29999999999999361</v>
      </c>
      <c r="P196" s="193">
        <f>IF(E196="","",((MINA(E196,F196,G196,H196,I196))-N196)/((C196+C197)/2))</f>
        <v>0.26600000000000179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6.2149999999999999</v>
      </c>
      <c r="S196" s="185">
        <f t="shared" ref="S196" si="475">IF(E196="","",MINA(E196:I197))</f>
        <v>6.2133000000000003</v>
      </c>
      <c r="T196" s="185">
        <f t="shared" ref="T196" si="476">IF(E196="","",(R196-S196))</f>
        <v>1.6999999999995907E-3</v>
      </c>
      <c r="U196" s="185">
        <f t="shared" ref="U196" si="477">IF(E196="","",ROUND(AVERAGEA(E196:I197),4))</f>
        <v>6.2141000000000002</v>
      </c>
      <c r="V196" s="185">
        <f t="shared" ref="V196" si="478">IF(E196="","",ROUND(SQRT(COUNTA(E196:I197)/(COUNTA(E196:I197)-1))*STDEVPA(E196:I197),4))</f>
        <v>8.9999999999999998E-4</v>
      </c>
      <c r="W196" s="184">
        <f t="shared" ref="W196" si="479">IF(E196="","",ROUND((((B196+C196)-(B196-C197))/(6*V196)),4))</f>
        <v>18.5185</v>
      </c>
      <c r="X196" s="184">
        <f t="shared" ref="X196" si="480">IF(E196="","",ROUND((1-(ABS((((B196+C196)+(B196-C197))/2)-U196)/((C196+C197)/2)))*W196,4))</f>
        <v>13.2963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6.2149999999999999</v>
      </c>
      <c r="AB196" s="92">
        <v>6.2138999999999998</v>
      </c>
      <c r="AC196">
        <v>6.2133000000000003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6.2217000000000002</v>
      </c>
      <c r="F198" s="176">
        <v>6.2213000000000003</v>
      </c>
      <c r="G198" s="176">
        <v>6.2214999999999998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0.43400000000000105</v>
      </c>
      <c r="P198" s="193">
        <f>IF(E198="","",((MINA(E198,F198,G198,H198,I198))-N198)/((C198+C199)/2))</f>
        <v>0.42600000000000193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6.2217000000000002</v>
      </c>
      <c r="S198" s="185">
        <f t="shared" ref="S198" si="488">IF(E198="","",MINA(E198:I199))</f>
        <v>6.2213000000000003</v>
      </c>
      <c r="T198" s="185">
        <f t="shared" ref="T198" si="489">IF(E198="","",(R198-S198))</f>
        <v>3.9999999999995595E-4</v>
      </c>
      <c r="U198" s="185">
        <f t="shared" ref="U198" si="490">IF(E198="","",ROUND(AVERAGEA(E198:I199),4))</f>
        <v>6.2214999999999998</v>
      </c>
      <c r="V198" s="185">
        <f t="shared" ref="V198" si="491">IF(E198="","",ROUND(SQRT(COUNTA(E198:I199)/(COUNTA(E198:I199)-1))*STDEVPA(E198:I199),4))</f>
        <v>2.0000000000000001E-4</v>
      </c>
      <c r="W198" s="184">
        <f t="shared" ref="W198" si="492">IF(E198="","",ROUND((((B198+C198)-(B198-C199))/(6*V198)),4))</f>
        <v>83.333299999999994</v>
      </c>
      <c r="X198" s="184">
        <f t="shared" ref="X198" si="493">IF(E198="","",ROUND((1-(ABS((((B198+C198)+(B198-C199))/2)-U198)/((C198+C199)/2)))*W198,4))</f>
        <v>47.5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6.2217000000000002</v>
      </c>
      <c r="AB198" s="92">
        <v>6.2213000000000003</v>
      </c>
      <c r="AC198">
        <v>6.2214999999999998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5.758</v>
      </c>
      <c r="F200" s="176">
        <v>5.7546999999999997</v>
      </c>
      <c r="G200" s="176">
        <v>5.7554999999999996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0.57999999999999829</v>
      </c>
      <c r="P200" s="193">
        <f>IF(E200="","",((MINA(E200,F200,G200,H200,I200))-N200)/((C200+C201)/2))</f>
        <v>0.54699999999999527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5.758</v>
      </c>
      <c r="S200" s="185">
        <f t="shared" ref="S200" si="501">IF(E200="","",MINA(E200:I201))</f>
        <v>5.7546999999999997</v>
      </c>
      <c r="T200" s="185">
        <f t="shared" ref="T200" si="502">IF(E200="","",(R200-S200))</f>
        <v>3.3000000000003027E-3</v>
      </c>
      <c r="U200" s="185">
        <f t="shared" ref="U200" si="503">IF(E200="","",ROUND(AVERAGEA(E200:I201),4))</f>
        <v>5.7561</v>
      </c>
      <c r="V200" s="185">
        <f t="shared" ref="V200" si="504">IF(E200="","",ROUND(SQRT(COUNTA(E200:I201)/(COUNTA(E200:I201)-1))*STDEVPA(E200:I201),4))</f>
        <v>1.6999999999999999E-3</v>
      </c>
      <c r="W200" s="184">
        <f t="shared" ref="W200" si="505">IF(E200="","",ROUND((((B200+C200)-(B200-C201))/(6*V200)),4))</f>
        <v>19.607800000000001</v>
      </c>
      <c r="X200" s="184">
        <f t="shared" ref="X200" si="506">IF(E200="","",ROUND((1-(ABS((((B200+C200)+(B200-C201))/2)-U200)/((C200+C201)/2)))*W200,4))</f>
        <v>8.6077999999999992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5.758</v>
      </c>
      <c r="AB200" s="92">
        <v>5.7546999999999997</v>
      </c>
      <c r="AC200">
        <v>5.7554999999999996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5.7275</v>
      </c>
      <c r="F202" s="176">
        <v>5.7276999999999996</v>
      </c>
      <c r="G202" s="176">
        <v>5.7217000000000002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0.27699999999999392</v>
      </c>
      <c r="P202" s="193">
        <f>IF(E202="","",((MINA(E202,F202,G202,H202,I202))-N202)/((C202+C203)/2))</f>
        <v>0.21700000000000053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5.7276999999999996</v>
      </c>
      <c r="S202" s="185">
        <f t="shared" ref="S202" si="514">IF(E202="","",MINA(E202:I203))</f>
        <v>5.7217000000000002</v>
      </c>
      <c r="T202" s="185">
        <f t="shared" ref="T202" si="515">IF(E202="","",(R202-S202))</f>
        <v>5.9999999999993392E-3</v>
      </c>
      <c r="U202" s="185">
        <f t="shared" ref="U202" si="516">IF(E202="","",ROUND(AVERAGEA(E202:I203),4))</f>
        <v>5.7256</v>
      </c>
      <c r="V202" s="185">
        <f t="shared" ref="V202" si="517">IF(E202="","",ROUND(SQRT(COUNTA(E202:I203)/(COUNTA(E202:I203)-1))*STDEVPA(E202:I203),4))</f>
        <v>3.3999999999999998E-3</v>
      </c>
      <c r="W202" s="184">
        <f t="shared" ref="W202" si="518">IF(E202="","",ROUND((((B202+C202)-(B202-C203))/(6*V202)),4))</f>
        <v>9.8039000000000005</v>
      </c>
      <c r="X202" s="184">
        <f t="shared" ref="X202" si="519">IF(E202="","",ROUND((1-(ABS((((B202+C202)+(B202-C203))/2)-U202)/((C202+C203)/2)))*W202,4))</f>
        <v>7.2941000000000003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5.7275</v>
      </c>
      <c r="AB202" s="92">
        <v>5.7276999999999996</v>
      </c>
      <c r="AC202">
        <v>5.7217000000000002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7.9325000000000001</v>
      </c>
      <c r="F204" s="176">
        <v>7.9345999999999997</v>
      </c>
      <c r="G204" s="176">
        <v>7.9316000000000004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0.34599999999999298</v>
      </c>
      <c r="P204" s="193">
        <f>IF(E204="","",((MINA(E204,F204,G204,H204,I204))-N204)/((C204+C205)/2))</f>
        <v>0.31600000000000072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7.9345999999999997</v>
      </c>
      <c r="S204" s="185">
        <f t="shared" ref="S204" si="527">IF(E204="","",MINA(E204:I205))</f>
        <v>7.9316000000000004</v>
      </c>
      <c r="T204" s="185">
        <f t="shared" ref="T204" si="528">IF(E204="","",(R204-S204))</f>
        <v>2.9999999999992255E-3</v>
      </c>
      <c r="U204" s="185">
        <f t="shared" ref="U204" si="529">IF(E204="","",ROUND(AVERAGEA(E204:I205),4))</f>
        <v>7.9329000000000001</v>
      </c>
      <c r="V204" s="185">
        <f t="shared" ref="V204" si="530">IF(E204="","",ROUND(SQRT(COUNTA(E204:I205)/(COUNTA(E204:I205)-1))*STDEVPA(E204:I205),4))</f>
        <v>1.5E-3</v>
      </c>
      <c r="W204" s="184">
        <f t="shared" ref="W204" si="531">IF(E204="","",ROUND((((B204+C204)-(B204-C205))/(6*V204)),4))</f>
        <v>22.222200000000001</v>
      </c>
      <c r="X204" s="184">
        <f t="shared" ref="X204" si="532">IF(E204="","",ROUND((1-(ABS((((B204+C204)+(B204-C205))/2)-U204)/((C204+C205)/2)))*W204,4))</f>
        <v>14.911099999999999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7.9325000000000001</v>
      </c>
      <c r="AB204" s="92">
        <v>7.9345999999999997</v>
      </c>
      <c r="AC204">
        <v>7.9316000000000004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7.9108000000000001</v>
      </c>
      <c r="F206" s="176">
        <v>7.9187000000000003</v>
      </c>
      <c r="G206" s="176">
        <v>7.9150999999999998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0.18699999999999939</v>
      </c>
      <c r="P206" s="193">
        <f>IF(E206="","",((MINA(E206,F206,G206,H206,I206))-N206)/((C206+C207)/2))</f>
        <v>0.10799999999999699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7.9187000000000003</v>
      </c>
      <c r="S206" s="185">
        <f t="shared" ref="S206" si="540">IF(E206="","",MINA(E206:I207))</f>
        <v>7.9108000000000001</v>
      </c>
      <c r="T206" s="185">
        <f t="shared" ref="T206" si="541">IF(E206="","",(R206-S206))</f>
        <v>7.9000000000002402E-3</v>
      </c>
      <c r="U206" s="185">
        <f t="shared" ref="U206" si="542">IF(E206="","",ROUND(AVERAGEA(E206:I207),4))</f>
        <v>7.9149000000000003</v>
      </c>
      <c r="V206" s="185">
        <f t="shared" ref="V206" si="543">IF(E206="","",ROUND(SQRT(COUNTA(E206:I207)/(COUNTA(E206:I207)-1))*STDEVPA(E206:I207),4))</f>
        <v>4.0000000000000001E-3</v>
      </c>
      <c r="W206" s="184">
        <f t="shared" ref="W206" si="544">IF(E206="","",ROUND((((B206+C206)-(B206-C207))/(6*V206)),4))</f>
        <v>8.3332999999999995</v>
      </c>
      <c r="X206" s="184">
        <f t="shared" ref="X206" si="545">IF(E206="","",ROUND((1-(ABS((((B206+C206)+(B206-C207))/2)-U206)/((C206+C207)/2)))*W206,4))</f>
        <v>7.0915999999999997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7.9108000000000001</v>
      </c>
      <c r="AB206" s="92">
        <v>7.9187000000000003</v>
      </c>
      <c r="AC206">
        <v>7.9150999999999998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3.1112000000000002</v>
      </c>
      <c r="F208" s="176">
        <v>3.1118000000000001</v>
      </c>
      <c r="G208" s="176">
        <v>3.1114000000000002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0.11800000000000033</v>
      </c>
      <c r="P208" s="193">
        <f>IF(E208="","",((MINA(E208,F208,G208,H208,I208))-N208)/((C208+C209)/2))</f>
        <v>0.11200000000000099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3.1118000000000001</v>
      </c>
      <c r="S208" s="185">
        <f t="shared" ref="S208" si="553">IF(E208="","",MINA(E208:I209))</f>
        <v>3.1112000000000002</v>
      </c>
      <c r="T208" s="185">
        <f t="shared" ref="T208" si="554">IF(E208="","",(R208-S208))</f>
        <v>5.9999999999993392E-4</v>
      </c>
      <c r="U208" s="185">
        <f t="shared" ref="U208" si="555">IF(E208="","",ROUND(AVERAGEA(E208:I209),4))</f>
        <v>3.1114999999999999</v>
      </c>
      <c r="V208" s="185">
        <f t="shared" ref="V208" si="556">IF(E208="","",ROUND(SQRT(COUNTA(E208:I209)/(COUNTA(E208:I209)-1))*STDEVPA(E208:I209),4))</f>
        <v>2.9999999999999997E-4</v>
      </c>
      <c r="W208" s="184">
        <f t="shared" ref="W208" si="557">IF(E208="","",ROUND((((B208+C208)-(B208-C209))/(6*V208)),4))</f>
        <v>111.11109999999999</v>
      </c>
      <c r="X208" s="184">
        <f t="shared" ref="X208" si="558">IF(E208="","",ROUND((1-(ABS((((B208+C208)+(B208-C209))/2)-U208)/((C208+C209)/2)))*W208,4))</f>
        <v>98.333299999999994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3.1112000000000002</v>
      </c>
      <c r="AB208" s="92">
        <v>3.1118000000000001</v>
      </c>
      <c r="AC208">
        <v>3.1114000000000002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3.1113</v>
      </c>
      <c r="F210" s="176">
        <v>3.1107</v>
      </c>
      <c r="G210" s="176">
        <v>3.1114999999999999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0.11499999999999844</v>
      </c>
      <c r="P210" s="193">
        <f>IF(E210="","",((MINA(E210,F210,G210,H210,I210))-N210)/((C210+C211)/2))</f>
        <v>0.10699999999999932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3.1114999999999999</v>
      </c>
      <c r="S210" s="185">
        <f t="shared" ref="S210" si="566">IF(E210="","",MINA(E210:I211))</f>
        <v>3.1107</v>
      </c>
      <c r="T210" s="185">
        <f t="shared" ref="T210" si="567">IF(E210="","",(R210-S210))</f>
        <v>7.9999999999991189E-4</v>
      </c>
      <c r="U210" s="185">
        <f t="shared" ref="U210" si="568">IF(E210="","",ROUND(AVERAGEA(E210:I211),4))</f>
        <v>3.1112000000000002</v>
      </c>
      <c r="V210" s="185">
        <f t="shared" ref="V210" si="569">IF(E210="","",ROUND(SQRT(COUNTA(E210:I211)/(COUNTA(E210:I211)-1))*STDEVPA(E210:I211),4))</f>
        <v>4.0000000000000002E-4</v>
      </c>
      <c r="W210" s="184">
        <f t="shared" ref="W210" si="570">IF(E210="","",ROUND((((B210+C210)-(B210-C211))/(6*V210)),4))</f>
        <v>83.333299999999994</v>
      </c>
      <c r="X210" s="184">
        <f t="shared" ref="X210" si="571">IF(E210="","",ROUND((1-(ABS((((B210+C210)+(B210-C211))/2)-U210)/((C210+C211)/2)))*W210,4))</f>
        <v>74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3.1113</v>
      </c>
      <c r="AB210" s="92">
        <v>3.1107</v>
      </c>
      <c r="AC210">
        <v>3.1114999999999999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7.7126999999999999</v>
      </c>
      <c r="F212" s="176">
        <v>7.7129000000000003</v>
      </c>
      <c r="G212" s="176">
        <v>7.7111999999999998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0.12900000000000134</v>
      </c>
      <c r="P212" s="193">
        <f>IF(E212="","",((MINA(E212,F212,G212,H212,I212))-N212)/((C212+C213)/2))</f>
        <v>0.11199999999999655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7.7129000000000003</v>
      </c>
      <c r="S212" s="185">
        <f t="shared" ref="S212" si="579">IF(E212="","",MINA(E212:I213))</f>
        <v>7.7111999999999998</v>
      </c>
      <c r="T212" s="185">
        <f t="shared" ref="T212" si="580">IF(E212="","",(R212-S212))</f>
        <v>1.7000000000004789E-3</v>
      </c>
      <c r="U212" s="185">
        <f t="shared" ref="U212" si="581">IF(E212="","",ROUND(AVERAGEA(E212:I213),4))</f>
        <v>7.7122999999999999</v>
      </c>
      <c r="V212" s="185">
        <f t="shared" ref="V212" si="582">IF(E212="","",ROUND(SQRT(COUNTA(E212:I213)/(COUNTA(E212:I213)-1))*STDEVPA(E212:I213),4))</f>
        <v>8.9999999999999998E-4</v>
      </c>
      <c r="W212" s="184">
        <f t="shared" ref="W212" si="583">IF(E212="","",ROUND((((B212+C212)-(B212-C213))/(6*V212)),4))</f>
        <v>37.036999999999999</v>
      </c>
      <c r="X212" s="184">
        <f t="shared" ref="X212" si="584">IF(E212="","",ROUND((1-(ABS((((B212+C212)+(B212-C213))/2)-U212)/((C212+C213)/2)))*W212,4))</f>
        <v>32.481400000000001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7.7126999999999999</v>
      </c>
      <c r="AB212" s="92">
        <v>7.7129000000000003</v>
      </c>
      <c r="AC212">
        <v>7.7111999999999998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7.7068000000000003</v>
      </c>
      <c r="F214" s="176">
        <v>7.7077999999999998</v>
      </c>
      <c r="G214" s="176">
        <v>7.7039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7.799999999999585E-2</v>
      </c>
      <c r="P214" s="193">
        <f>IF(E214="","",((MINA(E214,F214,G214,H214,I214))-N214)/((C214+C215)/2))</f>
        <v>3.8999999999997925E-2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7.7077999999999998</v>
      </c>
      <c r="S214" s="185">
        <f t="shared" ref="S214" si="592">IF(E214="","",MINA(E214:I215))</f>
        <v>7.7039</v>
      </c>
      <c r="T214" s="185">
        <f t="shared" ref="T214" si="593">IF(E214="","",(R214-S214))</f>
        <v>3.8999999999997925E-3</v>
      </c>
      <c r="U214" s="185">
        <f t="shared" ref="U214" si="594">IF(E214="","",ROUND(AVERAGEA(E214:I215),4))</f>
        <v>7.7061999999999999</v>
      </c>
      <c r="V214" s="185">
        <f t="shared" ref="V214" si="595">IF(E214="","",ROUND(SQRT(COUNTA(E214:I215)/(COUNTA(E214:I215)-1))*STDEVPA(E214:I215),4))</f>
        <v>2E-3</v>
      </c>
      <c r="W214" s="184">
        <f t="shared" ref="W214" si="596">IF(E214="","",ROUND((((B214+C214)-(B214-C215))/(6*V214)),4))</f>
        <v>16.666699999999999</v>
      </c>
      <c r="X214" s="184">
        <f t="shared" ref="X214" si="597">IF(E214="","",ROUND((1-(ABS((((B214+C214)+(B214-C215))/2)-U214)/((C214+C215)/2)))*W214,4))</f>
        <v>15.6334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7.7068000000000003</v>
      </c>
      <c r="AB214" s="92">
        <v>7.7077999999999998</v>
      </c>
      <c r="AC214">
        <v>7.7039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3.1046</v>
      </c>
      <c r="F216" s="176">
        <v>3.1021000000000001</v>
      </c>
      <c r="G216" s="176">
        <v>3.1023999999999998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4.5999999999999375E-2</v>
      </c>
      <c r="P216" s="193">
        <f>IF(E216="","",((MINA(E216,F216,G216,H216,I216))-N216)/((C216+C217)/2))</f>
        <v>2.0999999999999908E-2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3.1046</v>
      </c>
      <c r="S216" s="185">
        <f t="shared" ref="S216" si="605">IF(E216="","",MINA(E216:I217))</f>
        <v>3.1021000000000001</v>
      </c>
      <c r="T216" s="185">
        <f t="shared" ref="T216" si="606">IF(E216="","",(R216-S216))</f>
        <v>2.4999999999999467E-3</v>
      </c>
      <c r="U216" s="185">
        <f t="shared" ref="U216" si="607">IF(E216="","",ROUND(AVERAGEA(E216:I217),4))</f>
        <v>3.1030000000000002</v>
      </c>
      <c r="V216" s="185">
        <f t="shared" ref="V216" si="608">IF(E216="","",ROUND(SQRT(COUNTA(E216:I217)/(COUNTA(E216:I217)-1))*STDEVPA(E216:I217),4))</f>
        <v>1.4E-3</v>
      </c>
      <c r="W216" s="184">
        <f t="shared" ref="W216" si="609">IF(E216="","",ROUND((((B216+C216)-(B216-C217))/(6*V216)),4))</f>
        <v>23.8095</v>
      </c>
      <c r="X216" s="184">
        <f t="shared" ref="X216" si="610">IF(E216="","",ROUND((1-(ABS((((B216+C216)+(B216-C217))/2)-U216)/((C216+C217)/2)))*W216,4))</f>
        <v>23.095199999999998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3.1046</v>
      </c>
      <c r="AB216" s="92">
        <v>3.1021000000000001</v>
      </c>
      <c r="AC216">
        <v>3.1023999999999998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3.0983000000000001</v>
      </c>
      <c r="F218" s="176">
        <v>3.0981000000000001</v>
      </c>
      <c r="G218" s="176">
        <v>3.0981999999999998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-1.7000000000000348E-2</v>
      </c>
      <c r="P218" s="193">
        <f>IF(E218="","",((MINA(E218,F218,G218,H218,I218))-N218)/((C218+C219)/2))</f>
        <v>-1.9000000000000128E-2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3.0983000000000001</v>
      </c>
      <c r="S218" s="185">
        <f t="shared" ref="S218" si="618">IF(E218="","",MINA(E218:I219))</f>
        <v>3.0981000000000001</v>
      </c>
      <c r="T218" s="185">
        <f t="shared" ref="T218" si="619">IF(E218="","",(R218-S218))</f>
        <v>1.9999999999997797E-4</v>
      </c>
      <c r="U218" s="185">
        <f t="shared" ref="U218" si="620">IF(E218="","",ROUND(AVERAGEA(E218:I219),4))</f>
        <v>3.0981999999999998</v>
      </c>
      <c r="V218" s="185">
        <f t="shared" ref="V218" si="621">IF(E218="","",ROUND(SQRT(COUNTA(E218:I219)/(COUNTA(E218:I219)-1))*STDEVPA(E218:I219),4))</f>
        <v>1E-4</v>
      </c>
      <c r="W218" s="184">
        <f t="shared" ref="W218" si="622">IF(E218="","",ROUND((((B218+C218)-(B218-C219))/(6*V218)),4))</f>
        <v>333.33330000000001</v>
      </c>
      <c r="X218" s="184">
        <f t="shared" ref="X218" si="623">IF(E218="","",ROUND((1-(ABS((((B218+C218)+(B218-C219))/2)-U218)/((C218+C219)/2)))*W218,4))</f>
        <v>327.33330000000001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3.0983000000000001</v>
      </c>
      <c r="AB218" s="92">
        <v>3.0981000000000001</v>
      </c>
      <c r="AC218">
        <v>3.0981999999999998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2.0199999999999999E-2</v>
      </c>
      <c r="F220" s="176">
        <v>1.49E-2</v>
      </c>
      <c r="G220" s="176">
        <v>1.77E-2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-0.19200000000000009</v>
      </c>
      <c r="P220" s="193">
        <f>IF(E220="","",((MINA(E220,F220,G220,H220,I220))-N220)/((C220+C221)/2))</f>
        <v>-0.40400000000000003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2.0199999999999999E-2</v>
      </c>
      <c r="S220" s="185">
        <f t="shared" ref="S220" si="631">IF(E220="","",MINA(E220:I221))</f>
        <v>1.49E-2</v>
      </c>
      <c r="T220" s="185">
        <f t="shared" ref="T220" si="632">IF(E220="","",(R220-S220))</f>
        <v>5.2999999999999992E-3</v>
      </c>
      <c r="U220" s="185">
        <f t="shared" ref="U220" si="633">IF(E220="","",ROUND(AVERAGEA(E220:I221),4))</f>
        <v>1.7600000000000001E-2</v>
      </c>
      <c r="V220" s="185">
        <f t="shared" ref="V220" si="634">IF(E220="","",ROUND(SQRT(COUNTA(E220:I221)/(COUNTA(E220:I221)-1))*STDEVPA(E220:I221),4))</f>
        <v>2.7000000000000001E-3</v>
      </c>
      <c r="W220" s="184">
        <f>IF(E220="","",ROUND((((B220+C220)-(U220))/(3*V220)),4))</f>
        <v>4</v>
      </c>
      <c r="X220" s="184">
        <f>IF(E220="","",ROUND((((B220+C220)-(U220))/(3*V220)),4))</f>
        <v>4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2.0199999999999999E-2</v>
      </c>
      <c r="AB220" s="92">
        <v>1.49E-2</v>
      </c>
      <c r="AC220">
        <v>1.77E-2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2.4E-2</v>
      </c>
      <c r="F222" s="176">
        <v>2.5999999999999999E-2</v>
      </c>
      <c r="G222" s="176">
        <v>2.3800000000000002E-2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3.9999999999999897E-2</v>
      </c>
      <c r="P222" s="193">
        <f>IF(E222="","",((MINA(E222,F222,G222,H222,I222))-N222)/((C222+C223)/2))</f>
        <v>-4.7999999999999987E-2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2.5999999999999999E-2</v>
      </c>
      <c r="S222" s="185">
        <f t="shared" ref="S222" si="642">IF(E222="","",MINA(E222:I223))</f>
        <v>2.3800000000000002E-2</v>
      </c>
      <c r="T222" s="185">
        <f t="shared" ref="T222" si="643">IF(E222="","",(R222-S222))</f>
        <v>2.1999999999999971E-3</v>
      </c>
      <c r="U222" s="185">
        <f t="shared" ref="U222" si="644">IF(E222="","",ROUND(AVERAGEA(E222:I223),4))</f>
        <v>2.46E-2</v>
      </c>
      <c r="V222" s="185">
        <f t="shared" ref="V222" si="645">IF(E222="","",ROUND(SQRT(COUNTA(E222:I223)/(COUNTA(E222:I223)-1))*STDEVPA(E222:I223),4))</f>
        <v>1.1999999999999999E-3</v>
      </c>
      <c r="W222" s="184">
        <f>IF(E222="","",ROUND((((B222+C222)-(U222))/(3*V222)),4))</f>
        <v>7.0556000000000001</v>
      </c>
      <c r="X222" s="184">
        <f>IF(E222="","",ROUND((((B222+C222)-(U222))/(3*V222)),4))</f>
        <v>7.0556000000000001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2.4E-2</v>
      </c>
      <c r="AB222" s="92">
        <v>2.5999999999999999E-2</v>
      </c>
      <c r="AC222">
        <v>2.3800000000000002E-2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0.1143</v>
      </c>
      <c r="AB224" s="92">
        <v>0.12570000000000001</v>
      </c>
      <c r="AC224" s="29">
        <v>0.12720000000000001</v>
      </c>
      <c r="AD224" s="29">
        <v>0.14000000000000001</v>
      </c>
      <c r="AE224" s="29">
        <v>0.121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7.3400000000000007E-2</v>
      </c>
      <c r="AB226">
        <v>8.6999999999999994E-2</v>
      </c>
      <c r="AC226">
        <v>8.4900000000000003E-2</v>
      </c>
      <c r="AD226">
        <v>9.7000000000000003E-2</v>
      </c>
      <c r="AE226">
        <v>0.08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24120201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24120201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97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9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9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9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9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98" t="s">
        <v>53</v>
      </c>
      <c r="P272" s="9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3.3953000000000002</v>
      </c>
      <c r="F273" s="176">
        <v>3.3936999999999999</v>
      </c>
      <c r="G273" s="176">
        <v>3.3956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-6.2999999999999723E-2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3.3936999999999999</v>
      </c>
      <c r="T273" s="185">
        <f>IF(E273="","",(R273-S273))</f>
        <v>1.9000000000000128E-3</v>
      </c>
      <c r="U273" s="185">
        <f>IF(E273="","",ROUND(AVERAGEA(E273:I274),4))</f>
        <v>3.3948999999999998</v>
      </c>
      <c r="V273" s="185">
        <f>IF(E273="","",ROUND(SQRT(COUNTA(E273:I274)/(COUNTA(E273:I274)-1))*STDEVPA(E273:I274),4))</f>
        <v>1E-3</v>
      </c>
      <c r="W273" s="184">
        <f>IF(E273="","",ROUND((((B273+C273)-(B273-C274))/(6*V273)),4))</f>
        <v>33.333300000000001</v>
      </c>
      <c r="X273" s="184">
        <f>IF(E273="","",ROUND((1-(ABS((((B273+C273)+(B273-C274))/2)-U273)/((C273+C274)/2)))*W273,4))</f>
        <v>31.633299999999998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3.3953000000000002</v>
      </c>
      <c r="AB273">
        <v>3.3936999999999999</v>
      </c>
      <c r="AC273">
        <v>3.3956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3.4036</v>
      </c>
      <c r="F275" s="176">
        <v>3.4047999999999998</v>
      </c>
      <c r="G275" s="176">
        <v>3.4047000000000001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4.7999999999999154E-2</v>
      </c>
      <c r="P275" s="193">
        <f t="shared" ref="P275" si="652">IF(E275="","",((MINA(E275,F275,G275,H275,I275))-N275)/((C275+C276)/2))</f>
        <v>3.6000000000000476E-2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3.4047999999999998</v>
      </c>
      <c r="S275" s="185">
        <f t="shared" ref="S275" si="655">IF(E275="","",MINA(E275:I276))</f>
        <v>3.4036</v>
      </c>
      <c r="T275" s="185">
        <f t="shared" ref="T275" si="656">IF(E275="","",(R275-S275))</f>
        <v>1.1999999999998678E-3</v>
      </c>
      <c r="U275" s="185">
        <f t="shared" ref="U275" si="657">IF(E275="","",ROUND(AVERAGEA(E275:I276),4))</f>
        <v>3.4043999999999999</v>
      </c>
      <c r="V275" s="185">
        <f t="shared" ref="V275" si="658">IF(E275="","",ROUND(SQRT(COUNTA(E275:I276)/(COUNTA(E275:I276)-1))*STDEVPA(E275:I276),4))</f>
        <v>6.9999999999999999E-4</v>
      </c>
      <c r="W275" s="184">
        <f t="shared" ref="W275" si="659">IF(E275="","",ROUND((((B275+C275)-(B275-C276))/(6*V275)),4))</f>
        <v>47.619</v>
      </c>
      <c r="X275" s="184">
        <f t="shared" ref="X275" si="660">IF(E275="","",ROUND((1-(ABS((((B275+C275)+(B275-C276))/2)-U275)/((C275+C276)/2)))*W275,4))</f>
        <v>45.523800000000001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3.4036</v>
      </c>
      <c r="AB275">
        <v>3.4047999999999998</v>
      </c>
      <c r="AC275">
        <v>3.4047000000000001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1.5923</v>
      </c>
      <c r="F277" s="176">
        <v>1.5906</v>
      </c>
      <c r="G277" s="176">
        <v>1.5913999999999999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-7.7000000000000401E-2</v>
      </c>
      <c r="P277" s="193">
        <f t="shared" ref="P277" si="669">IF(E277="","",((MINA(E277,F277,G277,H277,I277))-N277)/((C277+C278)/2))</f>
        <v>-9.400000000000075E-2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1.5923</v>
      </c>
      <c r="S277" s="185">
        <f t="shared" ref="S277" si="672">IF(E277="","",MINA(E277:I278))</f>
        <v>1.5906</v>
      </c>
      <c r="T277" s="185">
        <f t="shared" ref="T277" si="673">IF(E277="","",(R277-S277))</f>
        <v>1.7000000000000348E-3</v>
      </c>
      <c r="U277" s="185">
        <f t="shared" ref="U277" si="674">IF(E277="","",ROUND(AVERAGEA(E277:I278),4))</f>
        <v>1.5913999999999999</v>
      </c>
      <c r="V277" s="185">
        <f t="shared" ref="V277" si="675">IF(E277="","",ROUND(SQRT(COUNTA(E277:I278)/(COUNTA(E277:I278)-1))*STDEVPA(E277:I278),4))</f>
        <v>8.9999999999999998E-4</v>
      </c>
      <c r="W277" s="184">
        <f t="shared" ref="W277" si="676">IF(E277="","",ROUND((((B277+C277)-(B277-C278))/(6*V277)),4))</f>
        <v>37.036999999999999</v>
      </c>
      <c r="X277" s="184">
        <f t="shared" ref="X277" si="677">IF(E277="","",ROUND((1-(ABS((((B277+C277)+(B277-C278))/2)-U277)/((C277+C278)/2)))*W277,4))</f>
        <v>33.851799999999997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1.5923</v>
      </c>
      <c r="AB277">
        <v>1.5906</v>
      </c>
      <c r="AC277">
        <v>1.5913999999999999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1.5898000000000001</v>
      </c>
      <c r="F279" s="176">
        <v>1.5896999999999999</v>
      </c>
      <c r="G279" s="176">
        <v>1.5899000000000001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-0.10099999999999998</v>
      </c>
      <c r="P279" s="193">
        <f t="shared" ref="P279" si="686">IF(E279="","",((MINA(E279,F279,G279,H279,I279))-N279)/((C279+C280)/2))</f>
        <v>-0.10300000000000198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1.5899000000000001</v>
      </c>
      <c r="S279" s="185">
        <f t="shared" ref="S279" si="689">IF(E279="","",MINA(E279:I280))</f>
        <v>1.5896999999999999</v>
      </c>
      <c r="T279" s="185">
        <f t="shared" ref="T279" si="690">IF(E279="","",(R279-S279))</f>
        <v>2.0000000000020002E-4</v>
      </c>
      <c r="U279" s="185">
        <f t="shared" ref="U279" si="691">IF(E279="","",ROUND(AVERAGEA(E279:I280),4))</f>
        <v>1.5898000000000001</v>
      </c>
      <c r="V279" s="185">
        <f t="shared" ref="V279" si="692">IF(E279="","",ROUND(SQRT(COUNTA(E279:I280)/(COUNTA(E279:I280)-1))*STDEVPA(E279:I280),4))</f>
        <v>1E-4</v>
      </c>
      <c r="W279" s="184">
        <f t="shared" ref="W279" si="693">IF(E279="","",ROUND((((B279+C279)-(B279-C280))/(6*V279)),4))</f>
        <v>333.33330000000001</v>
      </c>
      <c r="X279" s="184">
        <f t="shared" ref="X279" si="694">IF(E279="","",ROUND((1-(ABS((((B279+C279)+(B279-C280))/2)-U279)/((C279+C280)/2)))*W279,4))</f>
        <v>299.33330000000001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1.5898000000000001</v>
      </c>
      <c r="AB279">
        <v>1.5896999999999999</v>
      </c>
      <c r="AC279">
        <v>1.5899000000000001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1.5993999999999999</v>
      </c>
      <c r="F281" s="176">
        <v>1.6019000000000001</v>
      </c>
      <c r="G281" s="176">
        <v>1.6028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2.7999999999999137E-2</v>
      </c>
      <c r="P281" s="193">
        <f t="shared" ref="P281" si="703">IF(E281="","",((MINA(E281,F281,G281,H281,I281))-N281)/((C281+C282)/2))</f>
        <v>-6.0000000000015596E-3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1.6028</v>
      </c>
      <c r="S281" s="185">
        <f t="shared" ref="S281" si="706">IF(E281="","",MINA(E281:I282))</f>
        <v>1.5993999999999999</v>
      </c>
      <c r="T281" s="185">
        <f t="shared" ref="T281" si="707">IF(E281="","",(R281-S281))</f>
        <v>3.4000000000000696E-3</v>
      </c>
      <c r="U281" s="185">
        <f t="shared" ref="U281" si="708">IF(E281="","",ROUND(AVERAGEA(E281:I282),4))</f>
        <v>1.6013999999999999</v>
      </c>
      <c r="V281" s="185">
        <f t="shared" ref="V281" si="709">IF(E281="","",ROUND(SQRT(COUNTA(E281:I282)/(COUNTA(E281:I282)-1))*STDEVPA(E281:I282),4))</f>
        <v>1.8E-3</v>
      </c>
      <c r="W281" s="184">
        <f t="shared" ref="W281" si="710">IF(E281="","",ROUND((((B281+C281)-(B281-C282))/(6*V281)),4))</f>
        <v>18.5185</v>
      </c>
      <c r="X281" s="184">
        <f t="shared" ref="X281" si="711">IF(E281="","",ROUND((1-(ABS((((B281+C281)+(B281-C282))/2)-U281)/((C281+C282)/2)))*W281,4))</f>
        <v>18.2592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1.5993999999999999</v>
      </c>
      <c r="AB281">
        <v>1.6019000000000001</v>
      </c>
      <c r="AC281">
        <v>1.6028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1.6024</v>
      </c>
      <c r="F283" s="176">
        <v>1.6028</v>
      </c>
      <c r="G283" s="176">
        <v>1.6016999999999999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2.7999999999999137E-2</v>
      </c>
      <c r="P283" s="193">
        <f t="shared" ref="P283" si="720">IF(E283="","",((MINA(E283,F283,G283,H283,I283))-N283)/((C283+C284)/2))</f>
        <v>1.6999999999998128E-2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1.6028</v>
      </c>
      <c r="S283" s="185">
        <f t="shared" ref="S283" si="723">IF(E283="","",MINA(E283:I284))</f>
        <v>1.6016999999999999</v>
      </c>
      <c r="T283" s="185">
        <f t="shared" ref="T283" si="724">IF(E283="","",(R283-S283))</f>
        <v>1.1000000000001009E-3</v>
      </c>
      <c r="U283" s="185">
        <f t="shared" ref="U283" si="725">IF(E283="","",ROUND(AVERAGEA(E283:I284),4))</f>
        <v>1.6023000000000001</v>
      </c>
      <c r="V283" s="185">
        <f t="shared" ref="V283" si="726">IF(E283="","",ROUND(SQRT(COUNTA(E283:I284)/(COUNTA(E283:I284)-1))*STDEVPA(E283:I284),4))</f>
        <v>5.9999999999999995E-4</v>
      </c>
      <c r="W283" s="184">
        <f t="shared" ref="W283" si="727">IF(E283="","",ROUND((((B283+C283)-(B283-C284))/(6*V283)),4))</f>
        <v>55.555599999999998</v>
      </c>
      <c r="X283" s="184">
        <f t="shared" ref="X283" si="728">IF(E283="","",ROUND((1-(ABS((((B283+C283)+(B283-C284))/2)-U283)/((C283+C284)/2)))*W283,4))</f>
        <v>54.277799999999999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1.6024</v>
      </c>
      <c r="AB283">
        <v>1.6028</v>
      </c>
      <c r="AC283">
        <v>1.6016999999999999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24.604900000000001</v>
      </c>
      <c r="F285" s="176">
        <v>24.596800000000002</v>
      </c>
      <c r="G285" s="176">
        <v>24.604800000000001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2.4499999999996191E-2</v>
      </c>
      <c r="P285" s="193">
        <f t="shared" ref="P285" si="737">IF(E285="","",((MINA(E285,F285,G285,H285,I285))-N285)/((C285+C286)/2))</f>
        <v>-1.5999999999998238E-2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24.604900000000001</v>
      </c>
      <c r="S285" s="185">
        <f t="shared" ref="S285" si="740">IF(E285="","",MINA(E285:I286))</f>
        <v>24.596800000000002</v>
      </c>
      <c r="T285" s="185">
        <f t="shared" ref="T285" si="741">IF(E285="","",(R285-S285))</f>
        <v>8.0999999999988859E-3</v>
      </c>
      <c r="U285" s="185">
        <f t="shared" ref="U285" si="742">IF(E285="","",ROUND(AVERAGEA(E285:I286),4))</f>
        <v>24.6022</v>
      </c>
      <c r="V285" s="185">
        <f t="shared" ref="V285" si="743">IF(E285="","",ROUND(SQRT(COUNTA(E285:I286)/(COUNTA(E285:I286)-1))*STDEVPA(E285:I286),4))</f>
        <v>4.5999999999999999E-3</v>
      </c>
      <c r="W285" s="184">
        <f t="shared" ref="W285" si="744">IF(E285="","",ROUND((((B285+C285)-(B285-C286))/(6*V285)),4))</f>
        <v>14.492800000000001</v>
      </c>
      <c r="X285" s="184">
        <f t="shared" ref="X285" si="745">IF(E285="","",ROUND((1-(ABS((((B285+C285)+(B285-C286))/2)-U285)/((C285+C286)/2)))*W285,4))</f>
        <v>14.333399999999999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24.604900000000001</v>
      </c>
      <c r="AB285">
        <v>24.596800000000002</v>
      </c>
      <c r="AC285">
        <v>24.604800000000001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4.8369999999999997</v>
      </c>
      <c r="F287" s="176">
        <v>4.8323999999999998</v>
      </c>
      <c r="G287" s="176">
        <v>4.8360000000000003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0.36999999999999922</v>
      </c>
      <c r="P287" s="193">
        <f t="shared" ref="P287" si="754">IF(E287="","",((MINA(E287,F287,G287,H287,I287))-N287)/((C287+C288)/2))</f>
        <v>0.32399999999999984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4.8369999999999997</v>
      </c>
      <c r="S287" s="185">
        <f t="shared" ref="S287" si="757">IF(E287="","",MINA(E287:I288))</f>
        <v>4.8323999999999998</v>
      </c>
      <c r="T287" s="185">
        <f t="shared" ref="T287" si="758">IF(E287="","",(R287-S287))</f>
        <v>4.5999999999999375E-3</v>
      </c>
      <c r="U287" s="185">
        <f t="shared" ref="U287" si="759">IF(E287="","",ROUND(AVERAGEA(E287:I288),4))</f>
        <v>4.8350999999999997</v>
      </c>
      <c r="V287" s="185">
        <f t="shared" ref="V287" si="760">IF(E287="","",ROUND(SQRT(COUNTA(E287:I288)/(COUNTA(E287:I288)-1))*STDEVPA(E287:I288),4))</f>
        <v>2.3999999999999998E-3</v>
      </c>
      <c r="W287" s="184">
        <f t="shared" ref="W287" si="761">IF(E287="","",ROUND((((B287+C287)-(B287-C288))/(6*V287)),4))</f>
        <v>13.8889</v>
      </c>
      <c r="X287" s="184">
        <f t="shared" ref="X287" si="762">IF(E287="","",ROUND((1-(ABS((((B287+C287)+(B287-C288))/2)-U287)/((C287+C288)/2)))*W287,4))</f>
        <v>9.0138999999999996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4.8369999999999997</v>
      </c>
      <c r="AB287">
        <v>4.8323999999999998</v>
      </c>
      <c r="AC287">
        <v>4.8360000000000003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4.8269000000000002</v>
      </c>
      <c r="F289" s="176">
        <v>4.8197999999999999</v>
      </c>
      <c r="G289" s="176">
        <v>4.8212999999999999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0.26900000000000368</v>
      </c>
      <c r="P289" s="193">
        <f t="shared" ref="P289" si="771">IF(E289="","",((MINA(E289,F289,G289,H289,I289))-N289)/((C289+C290)/2))</f>
        <v>0.1980000000000004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4.8269000000000002</v>
      </c>
      <c r="S289" s="185">
        <f t="shared" ref="S289" si="774">IF(E289="","",MINA(E289:I290))</f>
        <v>4.8197999999999999</v>
      </c>
      <c r="T289" s="185">
        <f t="shared" ref="T289" si="775">IF(E289="","",(R289-S289))</f>
        <v>7.1000000000003283E-3</v>
      </c>
      <c r="U289" s="185">
        <f t="shared" ref="U289" si="776">IF(E289="","",ROUND(AVERAGEA(E289:I290),4))</f>
        <v>4.8227000000000002</v>
      </c>
      <c r="V289" s="185">
        <f t="shared" ref="V289" si="777">IF(E289="","",ROUND(SQRT(COUNTA(E289:I290)/(COUNTA(E289:I290)-1))*STDEVPA(E289:I290),4))</f>
        <v>3.7000000000000002E-3</v>
      </c>
      <c r="W289" s="184">
        <f t="shared" ref="W289" si="778">IF(E289="","",ROUND((((B289+C289)-(B289-C290))/(6*V289)),4))</f>
        <v>9.0090000000000003</v>
      </c>
      <c r="X289" s="184">
        <f t="shared" ref="X289" si="779">IF(E289="","",ROUND((1-(ABS((((B289+C289)+(B289-C290))/2)-U289)/((C289+C290)/2)))*W289,4))</f>
        <v>6.9640000000000004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4.8269000000000002</v>
      </c>
      <c r="AB289">
        <v>4.8197999999999999</v>
      </c>
      <c r="AC289">
        <v>4.8212999999999999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16.079899999999999</v>
      </c>
      <c r="F291" s="176">
        <v>16.082699999999999</v>
      </c>
      <c r="G291" s="176">
        <v>16.087800000000001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-0.12199999999999989</v>
      </c>
      <c r="P291" s="193">
        <f t="shared" ref="P291" si="788">IF(E291="","",((MINA(E291,F291,G291,H291,I291))-N291)/((C291+C292)/2))</f>
        <v>-0.20100000000002893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16.087800000000001</v>
      </c>
      <c r="S291" s="185">
        <f t="shared" ref="S291" si="791">IF(E291="","",MINA(E291:I292))</f>
        <v>16.079899999999999</v>
      </c>
      <c r="T291" s="185">
        <f t="shared" ref="T291" si="792">IF(E291="","",(R291-S291))</f>
        <v>7.9000000000029047E-3</v>
      </c>
      <c r="U291" s="185">
        <f t="shared" ref="U291" si="793">IF(E291="","",ROUND(AVERAGEA(E291:I292),4))</f>
        <v>16.083500000000001</v>
      </c>
      <c r="V291" s="185">
        <f t="shared" ref="V291" si="794">IF(E291="","",ROUND(SQRT(COUNTA(E291:I292)/(COUNTA(E291:I292)-1))*STDEVPA(E291:I292),4))</f>
        <v>4.0000000000000001E-3</v>
      </c>
      <c r="W291" s="184">
        <f t="shared" ref="W291" si="795">IF(E291="","",ROUND((((B291+C291)-(B291-C292))/(6*V291)),4))</f>
        <v>8.3332999999999995</v>
      </c>
      <c r="X291" s="184">
        <f t="shared" ref="X291" si="796">IF(E291="","",ROUND((1-(ABS((((B291+C291)+(B291-C292))/2)-U291)/((C291+C292)/2)))*W291,4))</f>
        <v>6.9583000000000004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16.079899999999999</v>
      </c>
      <c r="AB291">
        <v>16.082699999999999</v>
      </c>
      <c r="AC291">
        <v>16.087800000000001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16.0853</v>
      </c>
      <c r="F293" s="176">
        <v>16.096</v>
      </c>
      <c r="G293" s="176">
        <v>16.099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-1.0000000000012221E-2</v>
      </c>
      <c r="P293" s="193">
        <f t="shared" ref="P293" si="805">IF(E293="","",((MINA(E293,F293,G293,H293,I293))-N293)/((C293+C294)/2))</f>
        <v>-0.14700000000001268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16.099</v>
      </c>
      <c r="S293" s="185">
        <f t="shared" ref="S293" si="808">IF(E293="","",MINA(E293:I294))</f>
        <v>16.0853</v>
      </c>
      <c r="T293" s="185">
        <f t="shared" ref="T293" si="809">IF(E293="","",(R293-S293))</f>
        <v>1.3700000000000045E-2</v>
      </c>
      <c r="U293" s="185">
        <f t="shared" ref="U293" si="810">IF(E293="","",ROUND(AVERAGEA(E293:I294),4))</f>
        <v>16.093399999999999</v>
      </c>
      <c r="V293" s="185">
        <f t="shared" ref="V293" si="811">IF(E293="","",ROUND(SQRT(COUNTA(E293:I294)/(COUNTA(E293:I294)-1))*STDEVPA(E293:I294),4))</f>
        <v>7.1999999999999998E-3</v>
      </c>
      <c r="W293" s="184">
        <f t="shared" ref="W293" si="812">IF(E293="","",ROUND((((B293+C293)-(B293-C294))/(6*V293)),4))</f>
        <v>4.6295999999999999</v>
      </c>
      <c r="X293" s="184">
        <f t="shared" ref="X293" si="813">IF(E293="","",ROUND((1-(ABS((((B293+C293)+(B293-C294))/2)-U293)/((C293+C294)/2)))*W293,4))</f>
        <v>4.3239999999999998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16.0853</v>
      </c>
      <c r="AB293">
        <v>16.096</v>
      </c>
      <c r="AC293">
        <v>16.099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6.5263</v>
      </c>
      <c r="F295" s="176">
        <v>6.524</v>
      </c>
      <c r="G295" s="176">
        <v>6.5265000000000004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0.26500000000000412</v>
      </c>
      <c r="P295" s="193">
        <f t="shared" ref="P295" si="822">IF(E295="","",((MINA(E295,F295,G295,H295,I295))-N295)/((C295+C296)/2))</f>
        <v>0.24000000000000021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6.5265000000000004</v>
      </c>
      <c r="S295" s="185">
        <f t="shared" ref="S295" si="825">IF(E295="","",MINA(E295:I296))</f>
        <v>6.524</v>
      </c>
      <c r="T295" s="185">
        <f t="shared" ref="T295" si="826">IF(E295="","",(R295-S295))</f>
        <v>2.5000000000003908E-3</v>
      </c>
      <c r="U295" s="185">
        <f t="shared" ref="U295" si="827">IF(E295="","",ROUND(AVERAGEA(E295:I296),4))</f>
        <v>6.5255999999999998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17.714300000000001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6.5263</v>
      </c>
      <c r="AB295">
        <v>6.524</v>
      </c>
      <c r="AC295">
        <v>6.5265000000000004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6.5133999999999999</v>
      </c>
      <c r="F297" s="176">
        <v>6.5145999999999997</v>
      </c>
      <c r="G297" s="176">
        <v>6.5183999999999997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0.1839999999999975</v>
      </c>
      <c r="P297" s="193">
        <f t="shared" ref="P297" si="839">IF(E297="","",((MINA(E297,F297,G297,H297,I297))-N297)/((C297+C298)/2))</f>
        <v>0.13399999999999856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6.5183999999999997</v>
      </c>
      <c r="S297" s="185">
        <f t="shared" ref="S297" si="842">IF(E297="","",MINA(E297:I298))</f>
        <v>6.5133999999999999</v>
      </c>
      <c r="T297" s="185">
        <f t="shared" ref="T297" si="843">IF(E297="","",(R297-S297))</f>
        <v>4.9999999999998934E-3</v>
      </c>
      <c r="U297" s="185">
        <f t="shared" ref="U297" si="844">IF(E297="","",ROUND(AVERAGEA(E297:I298),4))</f>
        <v>6.5155000000000003</v>
      </c>
      <c r="V297" s="185">
        <f t="shared" ref="V297" si="845">IF(E297="","",ROUND(SQRT(COUNTA(E297:I298)/(COUNTA(E297:I298)-1))*STDEVPA(E297:I298),4))</f>
        <v>2.5999999999999999E-3</v>
      </c>
      <c r="W297" s="184">
        <f t="shared" ref="W297" si="846">IF(E297="","",ROUND((((B297+C297)-(B297-C298))/(6*V297)),4))</f>
        <v>12.820499999999999</v>
      </c>
      <c r="X297" s="184">
        <f t="shared" ref="X297" si="847">IF(E297="","",ROUND((1-(ABS((((B297+C297)+(B297-C298))/2)-U297)/((C297+C298)/2)))*W297,4))</f>
        <v>10.833299999999999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6.5133999999999999</v>
      </c>
      <c r="AB297">
        <v>6.5145999999999997</v>
      </c>
      <c r="AC297">
        <v>6.5183999999999997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0.80700000000000005</v>
      </c>
      <c r="G299" s="176">
        <v>0.80700000000000005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0.11666666666666678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0.80700000000000005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0.80700000000000005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0.80700000000000005</v>
      </c>
      <c r="AB299">
        <v>0.80700000000000005</v>
      </c>
      <c r="AC299">
        <v>0.80700000000000005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0.58499999999999996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0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0.58499999999999996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0.5857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8.7222000000000008</v>
      </c>
      <c r="X303" s="184">
        <f>IF(E303="","",ROUND((((U303)-(B303-C304))/(3*V303)),4))</f>
        <v>8.7222000000000008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0.58499999999999996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</v>
      </c>
      <c r="F305" s="176">
        <v>0.59199999999999997</v>
      </c>
      <c r="G305" s="176">
        <v>0.59099999999999997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0.33333333333333365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</v>
      </c>
      <c r="T305" s="185">
        <f t="shared" ref="T305" si="907">IF(E305="","",(R305-S305))</f>
        <v>2.0000000000000018E-3</v>
      </c>
      <c r="U305" s="185">
        <f t="shared" ref="U305" si="908">IF(E305="","",ROUND(AVERAGEA(E305:I306),4))</f>
        <v>0.59099999999999997</v>
      </c>
      <c r="V305" s="185">
        <f t="shared" ref="V305" si="909">IF(E305="","",ROUND(SQRT(COUNTA(E305:I306)/(COUNTA(E305:I306)-1))*STDEVPA(E305:I306),4))</f>
        <v>1E-3</v>
      </c>
      <c r="W305" s="184">
        <f>IF(E305="","",ROUND((((U305)-(B305-C306))/(3*V305)),4))</f>
        <v>7</v>
      </c>
      <c r="X305" s="184">
        <f>IF(E305="","",ROUND((((U305)-(B305-C306))/(3*V305)),4))</f>
        <v>7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</v>
      </c>
      <c r="AB305">
        <v>0.59199999999999997</v>
      </c>
      <c r="AC305">
        <v>0.59099999999999997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7.5664999999999996</v>
      </c>
      <c r="F307" s="176">
        <v>7.5709</v>
      </c>
      <c r="G307" s="176">
        <v>7.5727000000000002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0.36350000000000104</v>
      </c>
      <c r="P307" s="193">
        <f t="shared" ref="P307" si="916">IF(E307="","",((MINA(E307,F307,G307,H307,I307))-N307)/((C307+C308)/2))</f>
        <v>0.3324999999999978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7.5727000000000002</v>
      </c>
      <c r="S307" s="185">
        <f t="shared" ref="S307" si="919">IF(E307="","",MINA(E307:I308))</f>
        <v>7.5664999999999996</v>
      </c>
      <c r="T307" s="185">
        <f t="shared" ref="T307" si="920">IF(E307="","",(R307-S307))</f>
        <v>6.2000000000006494E-3</v>
      </c>
      <c r="U307" s="185">
        <f t="shared" ref="U307" si="921">IF(E307="","",ROUND(AVERAGEA(E307:I308),4))</f>
        <v>7.57</v>
      </c>
      <c r="V307" s="185">
        <f t="shared" ref="V307" si="922">IF(E307="","",ROUND(SQRT(COUNTA(E307:I308)/(COUNTA(E307:I308)-1))*STDEVPA(E307:I308),4))</f>
        <v>3.2000000000000002E-3</v>
      </c>
      <c r="W307" s="184">
        <f t="shared" ref="W307" si="923">IF(E307="","",ROUND((((B307+C307)-(B307-C308))/(6*V307)),4))</f>
        <v>20.833300000000001</v>
      </c>
      <c r="X307" s="184">
        <f t="shared" ref="X307" si="924">IF(E307="","",ROUND((1-(ABS((((B307+C307)+(B307-C308))/2)-U307)/((C307+C308)/2)))*W307,4))</f>
        <v>13.541600000000001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7.5664999999999996</v>
      </c>
      <c r="AB307">
        <v>7.5709</v>
      </c>
      <c r="AC307">
        <v>7.5727000000000002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7.5705</v>
      </c>
      <c r="F309" s="176">
        <v>7.5678999999999998</v>
      </c>
      <c r="G309" s="176">
        <v>7.5761000000000003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0.38050000000000139</v>
      </c>
      <c r="P309" s="193">
        <f t="shared" ref="P309" si="931">IF(E309="","",((MINA(E309,F309,G309,H309,I309))-N309)/((C309+C310)/2))</f>
        <v>0.33949999999999925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7.5761000000000003</v>
      </c>
      <c r="S309" s="185">
        <f t="shared" ref="S309" si="934">IF(E309="","",MINA(E309:I310))</f>
        <v>7.5678999999999998</v>
      </c>
      <c r="T309" s="185">
        <f t="shared" ref="T309" si="935">IF(E309="","",(R309-S309))</f>
        <v>8.2000000000004292E-3</v>
      </c>
      <c r="U309" s="185">
        <f t="shared" ref="U309" si="936">IF(E309="","",ROUND(AVERAGEA(E309:I310),4))</f>
        <v>7.5715000000000003</v>
      </c>
      <c r="V309" s="185">
        <f t="shared" ref="V309" si="937">IF(E309="","",ROUND(SQRT(COUNTA(E309:I310)/(COUNTA(E309:I310)-1))*STDEVPA(E309:I310),4))</f>
        <v>4.1999999999999997E-3</v>
      </c>
      <c r="W309" s="184">
        <f t="shared" ref="W309" si="938">IF(E309="","",ROUND((((B309+C309)-(B309-C310))/(6*V309)),4))</f>
        <v>15.872999999999999</v>
      </c>
      <c r="X309" s="184">
        <f t="shared" ref="X309" si="939">IF(E309="","",ROUND((1-(ABS((((B309+C309)+(B309-C310))/2)-U309)/((C309+C310)/2)))*W309,4))</f>
        <v>10.198399999999999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7.5705</v>
      </c>
      <c r="AB309">
        <v>7.5678999999999998</v>
      </c>
      <c r="AC309">
        <v>7.5761000000000003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6.2100999999999997</v>
      </c>
      <c r="F311" s="176">
        <v>6.2118000000000002</v>
      </c>
      <c r="G311" s="176">
        <v>6.2107000000000001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0.23600000000000065</v>
      </c>
      <c r="P311" s="193">
        <f t="shared" ref="P311" si="946">IF(E311="","",((MINA(E311,F311,G311,H311,I311))-N311)/((C311+C312)/2))</f>
        <v>0.20199999999999108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6.2118000000000002</v>
      </c>
      <c r="S311" s="185">
        <f t="shared" ref="S311" si="949">IF(E311="","",MINA(E311:I312))</f>
        <v>6.2100999999999997</v>
      </c>
      <c r="T311" s="185">
        <f t="shared" ref="T311" si="950">IF(E311="","",(R311-S311))</f>
        <v>1.7000000000004789E-3</v>
      </c>
      <c r="U311" s="185">
        <f t="shared" ref="U311" si="951">IF(E311="","",ROUND(AVERAGEA(E311:I312),4))</f>
        <v>6.2108999999999996</v>
      </c>
      <c r="V311" s="185">
        <f t="shared" ref="V311" si="952">IF(E311="","",ROUND(SQRT(COUNTA(E311:I312)/(COUNTA(E311:I312)-1))*STDEVPA(E311:I312),4))</f>
        <v>8.9999999999999998E-4</v>
      </c>
      <c r="W311" s="184">
        <f t="shared" ref="W311" si="953">IF(E311="","",ROUND((((B311+C311)-(B311-C312))/(6*V311)),4))</f>
        <v>18.5185</v>
      </c>
      <c r="X311" s="184">
        <f t="shared" ref="X311" si="954">IF(E311="","",ROUND((1-(ABS((((B311+C311)+(B311-C312))/2)-U311)/((C311+C312)/2)))*W311,4))</f>
        <v>14.4815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6.2100999999999997</v>
      </c>
      <c r="AB311">
        <v>6.2118000000000002</v>
      </c>
      <c r="AC311">
        <v>6.2107000000000001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6.2218999999999998</v>
      </c>
      <c r="F313" s="176">
        <v>6.2229999999999999</v>
      </c>
      <c r="G313" s="176">
        <v>6.2218999999999998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0.45999999999999375</v>
      </c>
      <c r="P313" s="193">
        <f t="shared" ref="P313" si="961">IF(E313="","",((MINA(E313,F313,G313,H313,I313))-N313)/((C313+C314)/2))</f>
        <v>0.43799999999999173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6.2229999999999999</v>
      </c>
      <c r="S313" s="185">
        <f t="shared" ref="S313" si="964">IF(E313="","",MINA(E313:I314))</f>
        <v>6.2218999999999998</v>
      </c>
      <c r="T313" s="185">
        <f t="shared" ref="T313" si="965">IF(E313="","",(R313-S313))</f>
        <v>1.1000000000001009E-3</v>
      </c>
      <c r="U313" s="185">
        <f t="shared" ref="U313" si="966">IF(E313="","",ROUND(AVERAGEA(E313:I314),4))</f>
        <v>6.2222999999999997</v>
      </c>
      <c r="V313" s="185">
        <f t="shared" ref="V313" si="967">IF(E313="","",ROUND(SQRT(COUNTA(E313:I314)/(COUNTA(E313:I314)-1))*STDEVPA(E313:I314),4))</f>
        <v>5.9999999999999995E-4</v>
      </c>
      <c r="W313" s="184">
        <f t="shared" ref="W313" si="968">IF(E313="","",ROUND((((B313+C313)-(B313-C314))/(6*V313)),4))</f>
        <v>27.777799999999999</v>
      </c>
      <c r="X313" s="184">
        <f t="shared" ref="X313" si="969">IF(E313="","",ROUND((1-(ABS((((B313+C313)+(B313-C314))/2)-U313)/((C313+C314)/2)))*W313,4))</f>
        <v>15.3889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6.2218999999999998</v>
      </c>
      <c r="AB313">
        <v>6.2229999999999999</v>
      </c>
      <c r="AC313">
        <v>6.2218999999999998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5.7065999999999999</v>
      </c>
      <c r="F315" s="176">
        <v>5.6959999999999997</v>
      </c>
      <c r="G315" s="176">
        <v>5.6978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6.5999999999997172E-2</v>
      </c>
      <c r="P315" s="193">
        <f t="shared" ref="P315" si="976">IF(E315="","",((MINA(E315,F315,G315,H315,I315))-N315)/((C315+C316)/2))</f>
        <v>-4.0000000000004476E-2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5.7065999999999999</v>
      </c>
      <c r="S315" s="185">
        <f t="shared" ref="S315" si="979">IF(E315="","",MINA(E315:I316))</f>
        <v>5.6959999999999997</v>
      </c>
      <c r="T315" s="185">
        <f t="shared" ref="T315" si="980">IF(E315="","",(R315-S315))</f>
        <v>1.0600000000000165E-2</v>
      </c>
      <c r="U315" s="185">
        <f t="shared" ref="U315" si="981">IF(E315="","",ROUND(AVERAGEA(E315:I316),4))</f>
        <v>5.7000999999999999</v>
      </c>
      <c r="V315" s="185">
        <f t="shared" ref="V315" si="982">IF(E315="","",ROUND(SQRT(COUNTA(E315:I316)/(COUNTA(E315:I316)-1))*STDEVPA(E315:I316),4))</f>
        <v>5.7000000000000002E-3</v>
      </c>
      <c r="W315" s="184">
        <f t="shared" ref="W315" si="983">IF(E315="","",ROUND((((B315+C315)-(B315-C316))/(6*V315)),4))</f>
        <v>5.8479999999999999</v>
      </c>
      <c r="X315" s="184">
        <f t="shared" ref="X315" si="984">IF(E315="","",ROUND((1-(ABS((((B315+C315)+(B315-C316))/2)-U315)/((C315+C316)/2)))*W315,4))</f>
        <v>5.8422000000000001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5.7065999999999999</v>
      </c>
      <c r="AB315">
        <v>5.6959999999999997</v>
      </c>
      <c r="AC315">
        <v>5.6978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5.7618</v>
      </c>
      <c r="F317" s="176">
        <v>5.7519999999999998</v>
      </c>
      <c r="G317" s="176">
        <v>5.7544000000000004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0.61799999999999855</v>
      </c>
      <c r="P317" s="193">
        <f t="shared" ref="P317" si="991">IF(E317="","",((MINA(E317,F317,G317,H317,I317))-N317)/((C317+C318)/2))</f>
        <v>0.51999999999999602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5.7618</v>
      </c>
      <c r="S317" s="185">
        <f t="shared" ref="S317" si="994">IF(E317="","",MINA(E317:I318))</f>
        <v>5.7519999999999998</v>
      </c>
      <c r="T317" s="185">
        <f t="shared" ref="T317" si="995">IF(E317="","",(R317-S317))</f>
        <v>9.800000000000253E-3</v>
      </c>
      <c r="U317" s="185">
        <f t="shared" ref="U317" si="996">IF(E317="","",ROUND(AVERAGEA(E317:I318),4))</f>
        <v>5.7561</v>
      </c>
      <c r="V317" s="185">
        <f t="shared" ref="V317" si="997">IF(E317="","",ROUND(SQRT(COUNTA(E317:I318)/(COUNTA(E317:I318)-1))*STDEVPA(E317:I318),4))</f>
        <v>5.1000000000000004E-3</v>
      </c>
      <c r="W317" s="184">
        <f t="shared" ref="W317" si="998">IF(E317="","",ROUND((((B317+C317)-(B317-C318))/(6*V317)),4))</f>
        <v>6.5358999999999998</v>
      </c>
      <c r="X317" s="184">
        <f t="shared" ref="X317" si="999">IF(E317="","",ROUND((1-(ABS((((B317+C317)+(B317-C318))/2)-U317)/((C317+C318)/2)))*W317,4))</f>
        <v>2.8693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5.7618</v>
      </c>
      <c r="AB317">
        <v>5.7519999999999998</v>
      </c>
      <c r="AC317">
        <v>5.7544000000000004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7.899</v>
      </c>
      <c r="F319" s="176">
        <v>7.8989000000000003</v>
      </c>
      <c r="G319" s="176">
        <v>7.9020000000000001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1.9999999999997797E-2</v>
      </c>
      <c r="P319" s="193">
        <f t="shared" ref="P319" si="1006">IF(E319="","",((MINA(E319,F319,G319,H319,I319))-N319)/((C319+C320)/2))</f>
        <v>-1.1000000000001009E-2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7.9020000000000001</v>
      </c>
      <c r="S319" s="185">
        <f t="shared" ref="S319" si="1009">IF(E319="","",MINA(E319:I320))</f>
        <v>7.8989000000000003</v>
      </c>
      <c r="T319" s="185">
        <f t="shared" ref="T319" si="1010">IF(E319="","",(R319-S319))</f>
        <v>3.0999999999998806E-3</v>
      </c>
      <c r="U319" s="185">
        <f t="shared" ref="U319" si="1011">IF(E319="","",ROUND(AVERAGEA(E319:I320),4))</f>
        <v>7.9</v>
      </c>
      <c r="V319" s="185">
        <f t="shared" ref="V319" si="1012">IF(E319="","",ROUND(SQRT(COUNTA(E319:I320)/(COUNTA(E319:I320)-1))*STDEVPA(E319:I320),4))</f>
        <v>1.8E-3</v>
      </c>
      <c r="W319" s="184">
        <f t="shared" ref="W319" si="1013">IF(E319="","",ROUND((((B319+C319)-(B319-C320))/(6*V319)),4))</f>
        <v>18.5185</v>
      </c>
      <c r="X319" s="184">
        <f t="shared" ref="X319" si="1014">IF(E319="","",ROUND((1-(ABS((((B319+C319)+(B319-C320))/2)-U319)/((C319+C320)/2)))*W319,4))</f>
        <v>18.5185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7.899</v>
      </c>
      <c r="AB319">
        <v>7.8989000000000003</v>
      </c>
      <c r="AC319">
        <v>7.9020000000000001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7.9090999999999996</v>
      </c>
      <c r="F321" s="176">
        <v>7.9142000000000001</v>
      </c>
      <c r="G321" s="176">
        <v>7.9168000000000003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0.16799999999999926</v>
      </c>
      <c r="P321" s="193">
        <f t="shared" ref="P321" si="1021">IF(E321="","",((MINA(E321,F321,G321,H321,I321))-N321)/((C321+C322)/2))</f>
        <v>9.0999999999992198E-2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7.9168000000000003</v>
      </c>
      <c r="S321" s="185">
        <f t="shared" ref="S321" si="1024">IF(E321="","",MINA(E321:I322))</f>
        <v>7.9090999999999996</v>
      </c>
      <c r="T321" s="185">
        <f t="shared" ref="T321" si="1025">IF(E321="","",(R321-S321))</f>
        <v>7.7000000000007063E-3</v>
      </c>
      <c r="U321" s="185">
        <f t="shared" ref="U321" si="1026">IF(E321="","",ROUND(AVERAGEA(E321:I322),4))</f>
        <v>7.9134000000000002</v>
      </c>
      <c r="V321" s="185">
        <f t="shared" ref="V321" si="1027">IF(E321="","",ROUND(SQRT(COUNTA(E321:I322)/(COUNTA(E321:I322)-1))*STDEVPA(E321:I322),4))</f>
        <v>3.8999999999999998E-3</v>
      </c>
      <c r="W321" s="184">
        <f t="shared" ref="W321" si="1028">IF(E321="","",ROUND((((B321+C321)-(B321-C322))/(6*V321)),4))</f>
        <v>8.5470000000000006</v>
      </c>
      <c r="X321" s="184">
        <f t="shared" ref="X321" si="1029">IF(E321="","",ROUND((1-(ABS((((B321+C321)+(B321-C322))/2)-U321)/((C321+C322)/2)))*W321,4))</f>
        <v>7.4016999999999999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7.9090999999999996</v>
      </c>
      <c r="AB321">
        <v>7.9142000000000001</v>
      </c>
      <c r="AC321">
        <v>7.9168000000000003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3.0962000000000001</v>
      </c>
      <c r="F323" s="176">
        <v>3.0977999999999999</v>
      </c>
      <c r="G323" s="176">
        <v>3.0949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-2.2000000000002018E-2</v>
      </c>
      <c r="P323" s="193">
        <f t="shared" ref="P323" si="1036">IF(E323="","",((MINA(E323,F323,G323,H323,I323))-N323)/((C323+C324)/2))</f>
        <v>-5.1000000000001044E-2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3.0977999999999999</v>
      </c>
      <c r="S323" s="185">
        <f t="shared" ref="S323" si="1039">IF(E323="","",MINA(E323:I324))</f>
        <v>3.0949</v>
      </c>
      <c r="T323" s="185">
        <f t="shared" ref="T323" si="1040">IF(E323="","",(R323-S323))</f>
        <v>2.8999999999999027E-3</v>
      </c>
      <c r="U323" s="185">
        <f t="shared" ref="U323" si="1041">IF(E323="","",ROUND(AVERAGEA(E323:I324),4))</f>
        <v>3.0962999999999998</v>
      </c>
      <c r="V323" s="185">
        <f t="shared" ref="V323" si="1042">IF(E323="","",ROUND(SQRT(COUNTA(E323:I324)/(COUNTA(E323:I324)-1))*STDEVPA(E323:I324),4))</f>
        <v>1.5E-3</v>
      </c>
      <c r="W323" s="184">
        <f t="shared" ref="W323" si="1043">IF(E323="","",ROUND((((B323+C323)-(B323-C324))/(6*V323)),4))</f>
        <v>22.222200000000001</v>
      </c>
      <c r="X323" s="184">
        <f t="shared" ref="X323" si="1044">IF(E323="","",ROUND((1-(ABS((((B323+C323)+(B323-C324))/2)-U323)/((C323+C324)/2)))*W323,4))</f>
        <v>21.4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3.0962000000000001</v>
      </c>
      <c r="AB323">
        <v>3.0977999999999999</v>
      </c>
      <c r="AC323">
        <v>3.0949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3.0981999999999998</v>
      </c>
      <c r="F325" s="176">
        <v>3.109</v>
      </c>
      <c r="G325" s="176">
        <v>3.0964999999999998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8.999999999999897E-2</v>
      </c>
      <c r="P325" s="193">
        <f t="shared" ref="P325" si="1051">IF(E325="","",((MINA(E325,F325,G325,H325,I325))-N325)/((C325+C326)/2))</f>
        <v>-3.5000000000002807E-2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3.109</v>
      </c>
      <c r="S325" s="185">
        <f t="shared" ref="S325" si="1054">IF(E325="","",MINA(E325:I326))</f>
        <v>3.0964999999999998</v>
      </c>
      <c r="T325" s="185">
        <f t="shared" ref="T325" si="1055">IF(E325="","",(R325-S325))</f>
        <v>1.2500000000000178E-2</v>
      </c>
      <c r="U325" s="185">
        <f t="shared" ref="U325" si="1056">IF(E325="","",ROUND(AVERAGEA(E325:I326),4))</f>
        <v>3.1012</v>
      </c>
      <c r="V325" s="185">
        <f t="shared" ref="V325" si="1057">IF(E325="","",ROUND(SQRT(COUNTA(E325:I326)/(COUNTA(E325:I326)-1))*STDEVPA(E325:I326),4))</f>
        <v>6.7999999999999996E-3</v>
      </c>
      <c r="W325" s="184">
        <f t="shared" ref="W325" si="1058">IF(E325="","",ROUND((((B325+C325)-(B325-C326))/(6*V325)),4))</f>
        <v>4.9020000000000001</v>
      </c>
      <c r="X325" s="184">
        <f t="shared" ref="X325" si="1059">IF(E325="","",ROUND((1-(ABS((((B325+C325)+(B325-C326))/2)-U325)/((C325+C326)/2)))*W325,4))</f>
        <v>4.8432000000000004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3.0981999999999998</v>
      </c>
      <c r="AB325">
        <v>3.109</v>
      </c>
      <c r="AC325">
        <v>3.0964999999999998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7.7195</v>
      </c>
      <c r="F327" s="176">
        <v>7.7201000000000004</v>
      </c>
      <c r="G327" s="176">
        <v>7.7202000000000002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0.20199999999999996</v>
      </c>
      <c r="P327" s="193">
        <f t="shared" ref="P327" si="1066">IF(E327="","",((MINA(E327,F327,G327,H327,I327))-N327)/((C327+C328)/2))</f>
        <v>0.19499999999999851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7.7202000000000002</v>
      </c>
      <c r="S327" s="185">
        <f t="shared" ref="S327" si="1069">IF(E327="","",MINA(E327:I328))</f>
        <v>7.7195</v>
      </c>
      <c r="T327" s="185">
        <f t="shared" ref="T327" si="1070">IF(E327="","",(R327-S327))</f>
        <v>7.0000000000014495E-4</v>
      </c>
      <c r="U327" s="185">
        <f t="shared" ref="U327" si="1071">IF(E327="","",ROUND(AVERAGEA(E327:I328),4))</f>
        <v>7.7199</v>
      </c>
      <c r="V327" s="185">
        <f t="shared" ref="V327" si="1072">IF(E327="","",ROUND(SQRT(COUNTA(E327:I328)/(COUNTA(E327:I328)-1))*STDEVPA(E327:I328),4))</f>
        <v>4.0000000000000002E-4</v>
      </c>
      <c r="W327" s="184">
        <f t="shared" ref="W327" si="1073">IF(E327="","",ROUND((((B327+C327)-(B327-C328))/(6*V327)),4))</f>
        <v>83.333299999999994</v>
      </c>
      <c r="X327" s="184">
        <f t="shared" ref="X327" si="1074">IF(E327="","",ROUND((1-(ABS((((B327+C327)+(B327-C328))/2)-U327)/((C327+C328)/2)))*W327,4))</f>
        <v>66.75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7.7195</v>
      </c>
      <c r="AB327">
        <v>7.7201000000000004</v>
      </c>
      <c r="AC327">
        <v>7.7202000000000002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7.7103999999999999</v>
      </c>
      <c r="F329" s="176">
        <v>7.7087000000000003</v>
      </c>
      <c r="G329" s="176">
        <v>7.7107000000000001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0.10699999999999932</v>
      </c>
      <c r="P329" s="193">
        <f t="shared" ref="P329" si="1081">IF(E329="","",((MINA(E329,F329,G329,H329,I329))-N329)/((C329+C330)/2))</f>
        <v>8.7000000000001521E-2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7.7107000000000001</v>
      </c>
      <c r="S329" s="185">
        <f t="shared" ref="S329" si="1084">IF(E329="","",MINA(E329:I330))</f>
        <v>7.7087000000000003</v>
      </c>
      <c r="T329" s="185">
        <f t="shared" ref="T329" si="1085">IF(E329="","",(R329-S329))</f>
        <v>1.9999999999997797E-3</v>
      </c>
      <c r="U329" s="185">
        <f t="shared" ref="U329" si="1086">IF(E329="","",ROUND(AVERAGEA(E329:I330),4))</f>
        <v>7.7099000000000002</v>
      </c>
      <c r="V329" s="185">
        <f t="shared" ref="V329" si="1087">IF(E329="","",ROUND(SQRT(COUNTA(E329:I330)/(COUNTA(E329:I330)-1))*STDEVPA(E329:I330),4))</f>
        <v>1.1000000000000001E-3</v>
      </c>
      <c r="W329" s="184">
        <f t="shared" ref="W329" si="1088">IF(E329="","",ROUND((((B329+C329)-(B329-C330))/(6*V329)),4))</f>
        <v>30.303000000000001</v>
      </c>
      <c r="X329" s="184">
        <f t="shared" ref="X329" si="1089">IF(E329="","",ROUND((1-(ABS((((B329+C329)+(B329-C330))/2)-U329)/((C329+C330)/2)))*W329,4))</f>
        <v>27.303000000000001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7.7103999999999999</v>
      </c>
      <c r="AB329">
        <v>7.7087000000000003</v>
      </c>
      <c r="AC329">
        <v>7.7107000000000001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3.1179999999999999</v>
      </c>
      <c r="F331" s="176">
        <v>3.1151</v>
      </c>
      <c r="G331" s="176">
        <v>3.1164000000000001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0.17999999999999794</v>
      </c>
      <c r="P331" s="193">
        <f t="shared" ref="P331" si="1096">IF(E331="","",((MINA(E331,F331,G331,H331,I331))-N331)/((C331+C332)/2))</f>
        <v>0.15099999999999891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3.1179999999999999</v>
      </c>
      <c r="S331" s="185">
        <f t="shared" ref="S331" si="1099">IF(E331="","",MINA(E331:I332))</f>
        <v>3.1151</v>
      </c>
      <c r="T331" s="185">
        <f t="shared" ref="T331" si="1100">IF(E331="","",(R331-S331))</f>
        <v>2.8999999999999027E-3</v>
      </c>
      <c r="U331" s="185">
        <f t="shared" ref="U331" si="1101">IF(E331="","",ROUND(AVERAGEA(E331:I332),4))</f>
        <v>3.1164999999999998</v>
      </c>
      <c r="V331" s="185">
        <f t="shared" ref="V331" si="1102">IF(E331="","",ROUND(SQRT(COUNTA(E331:I332)/(COUNTA(E331:I332)-1))*STDEVPA(E331:I332),4))</f>
        <v>1.5E-3</v>
      </c>
      <c r="W331" s="184">
        <f t="shared" ref="W331" si="1103">IF(E331="","",ROUND((((B331+C331)-(B331-C332))/(6*V331)),4))</f>
        <v>22.222200000000001</v>
      </c>
      <c r="X331" s="184">
        <f t="shared" ref="X331" si="1104">IF(E331="","",ROUND((1-(ABS((((B331+C331)+(B331-C332))/2)-U331)/((C331+C332)/2)))*W331,4))</f>
        <v>18.555499999999999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3.1179999999999999</v>
      </c>
      <c r="AB331">
        <v>3.1151</v>
      </c>
      <c r="AC331">
        <v>3.1164000000000001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3.1175999999999999</v>
      </c>
      <c r="F333" s="176">
        <v>3.1063999999999998</v>
      </c>
      <c r="G333" s="176">
        <v>3.1189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0.18899999999999917</v>
      </c>
      <c r="P333" s="193">
        <f t="shared" ref="P333" si="1111">IF(E333="","",((MINA(E333,F333,G333,H333,I333))-N333)/((C333+C334)/2))</f>
        <v>6.3999999999997392E-2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3.1189</v>
      </c>
      <c r="S333" s="185">
        <f t="shared" ref="S333" si="1114">IF(E333="","",MINA(E333:I334))</f>
        <v>3.1063999999999998</v>
      </c>
      <c r="T333" s="185">
        <f t="shared" ref="T333" si="1115">IF(E333="","",(R333-S333))</f>
        <v>1.2500000000000178E-2</v>
      </c>
      <c r="U333" s="185">
        <f t="shared" ref="U333" si="1116">IF(E333="","",ROUND(AVERAGEA(E333:I334),4))</f>
        <v>3.1143000000000001</v>
      </c>
      <c r="V333" s="185">
        <f t="shared" ref="V333" si="1117">IF(E333="","",ROUND(SQRT(COUNTA(E333:I334)/(COUNTA(E333:I334)-1))*STDEVPA(E333:I334),4))</f>
        <v>6.8999999999999999E-3</v>
      </c>
      <c r="W333" s="184">
        <f t="shared" ref="W333" si="1118">IF(E333="","",ROUND((((B333+C333)-(B333-C334))/(6*V333)),4))</f>
        <v>4.8308999999999997</v>
      </c>
      <c r="X333" s="184">
        <f t="shared" ref="X333" si="1119">IF(E333="","",ROUND((1-(ABS((((B333+C333)+(B333-C334))/2)-U333)/((C333+C334)/2)))*W333,4))</f>
        <v>4.1401000000000003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3.1175999999999999</v>
      </c>
      <c r="AB333">
        <v>3.1063999999999998</v>
      </c>
      <c r="AC333">
        <v>3.1189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2.29E-2</v>
      </c>
      <c r="F335" s="176">
        <v>2.0400000000000001E-2</v>
      </c>
      <c r="G335" s="176">
        <v>2.0400000000000001E-2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-8.4000000000000047E-2</v>
      </c>
      <c r="P335" s="193">
        <f t="shared" ref="P335" si="1126">IF(E335="","",((MINA(E335,F335,G335,H335,I335))-N335)/((C335+C336)/2))</f>
        <v>-0.184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2.29E-2</v>
      </c>
      <c r="S335" s="185">
        <f t="shared" ref="S335" si="1129">IF(E335="","",MINA(E335:I336))</f>
        <v>2.0400000000000001E-2</v>
      </c>
      <c r="T335" s="185">
        <f t="shared" ref="T335" si="1130">IF(E335="","",(R335-S335))</f>
        <v>2.4999999999999988E-3</v>
      </c>
      <c r="U335" s="185">
        <f t="shared" ref="U335" si="1131">IF(E335="","",ROUND(AVERAGEA(E335:I336),4))</f>
        <v>2.12E-2</v>
      </c>
      <c r="V335" s="185">
        <f t="shared" ref="V335" si="1132">IF(E335="","",ROUND(SQRT(COUNTA(E335:I336)/(COUNTA(E335:I336)-1))*STDEVPA(E335:I336),4))</f>
        <v>1.4E-3</v>
      </c>
      <c r="W335" s="184">
        <f>IF(E335="","",ROUND((((B335+C335)-(U335))/(3*V335)),4))</f>
        <v>6.8571</v>
      </c>
      <c r="X335" s="184">
        <f>IF(E335="","",ROUND((((B335+C335)-(U335))/(3*V335)),4))</f>
        <v>6.8571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2.29E-2</v>
      </c>
      <c r="AB335">
        <v>2.0400000000000001E-2</v>
      </c>
      <c r="AC335">
        <v>2.0400000000000001E-2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1.95E-2</v>
      </c>
      <c r="F337" s="176">
        <v>2.12E-2</v>
      </c>
      <c r="G337" s="176">
        <v>2.1700000000000001E-2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-0.13200000000000003</v>
      </c>
      <c r="P337" s="193">
        <f t="shared" ref="P337" si="1139">IF(E337="","",((MINA(E337,F337,G337,H337,I337))-N337)/((C337+C338)/2))</f>
        <v>-0.22000000000000006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2.1700000000000001E-2</v>
      </c>
      <c r="S337" s="185">
        <f t="shared" ref="S337" si="1142">IF(E337="","",MINA(E337:I338))</f>
        <v>1.95E-2</v>
      </c>
      <c r="T337" s="185">
        <f t="shared" ref="T337" si="1143">IF(E337="","",(R337-S337))</f>
        <v>2.2000000000000006E-3</v>
      </c>
      <c r="U337" s="185">
        <f t="shared" ref="U337" si="1144">IF(E337="","",ROUND(AVERAGEA(E337:I338),4))</f>
        <v>2.0799999999999999E-2</v>
      </c>
      <c r="V337" s="185">
        <f t="shared" ref="V337" si="1145">IF(E337="","",ROUND(SQRT(COUNTA(E337:I338)/(COUNTA(E337:I338)-1))*STDEVPA(E337:I338),4))</f>
        <v>1.1999999999999999E-3</v>
      </c>
      <c r="W337" s="184">
        <f>IF(E337="","",ROUND((((B337+C337)-(U337))/(3*V337)),4))</f>
        <v>8.1111000000000004</v>
      </c>
      <c r="X337" s="184">
        <f>IF(E337="","",ROUND((((B337+C337)-(U337))/(3*V337)),4))</f>
        <v>8.1111000000000004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1.95E-2</v>
      </c>
      <c r="AB337">
        <v>2.12E-2</v>
      </c>
      <c r="AC337">
        <v>2.1700000000000001E-2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3.6600000000000001E-2</v>
      </c>
      <c r="AB339" s="29">
        <v>6.3200000000000006E-2</v>
      </c>
      <c r="AC339" s="29">
        <v>6.3100000000000003E-2</v>
      </c>
      <c r="AD339" s="29">
        <v>4.9000000000000002E-2</v>
      </c>
      <c r="AE339" s="29">
        <v>4.8000000000000001E-2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6.3799999999999996E-2</v>
      </c>
      <c r="AB341">
        <v>6.8000000000000005E-2</v>
      </c>
      <c r="AC341">
        <v>6.59E-2</v>
      </c>
      <c r="AD341">
        <v>7.1999999999999995E-2</v>
      </c>
      <c r="AE341">
        <v>6.3E-2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24120201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230" priority="11" stopIfTrue="1" operator="equal">
      <formula>"NG"</formula>
    </cfRule>
  </conditionalFormatting>
  <conditionalFormatting sqref="Y42:Z107 L42:L107">
    <cfRule type="containsText" dxfId="229" priority="10" stopIfTrue="1" operator="containsText" text="NG">
      <formula>NOT(ISERROR(SEARCH("NG",L42)))</formula>
    </cfRule>
  </conditionalFormatting>
  <conditionalFormatting sqref="Q42:Q107">
    <cfRule type="containsText" dxfId="228" priority="9" operator="containsText" text="Measure More">
      <formula>NOT(ISERROR(SEARCH("Measure More",Q42)))</formula>
    </cfRule>
  </conditionalFormatting>
  <conditionalFormatting sqref="E127">
    <cfRule type="cellIs" dxfId="227" priority="8" stopIfTrue="1" operator="equal">
      <formula>"NG"</formula>
    </cfRule>
  </conditionalFormatting>
  <conditionalFormatting sqref="Y158:Z223 L158:L223">
    <cfRule type="containsText" dxfId="226" priority="7" stopIfTrue="1" operator="containsText" text="NG">
      <formula>NOT(ISERROR(SEARCH("NG",L158)))</formula>
    </cfRule>
  </conditionalFormatting>
  <conditionalFormatting sqref="Q158:Q223">
    <cfRule type="containsText" dxfId="225" priority="6" operator="containsText" text="Measure More">
      <formula>NOT(ISERROR(SEARCH("Measure More",Q158)))</formula>
    </cfRule>
  </conditionalFormatting>
  <conditionalFormatting sqref="E242">
    <cfRule type="cellIs" dxfId="224" priority="5" stopIfTrue="1" operator="equal">
      <formula>"NG"</formula>
    </cfRule>
  </conditionalFormatting>
  <conditionalFormatting sqref="Y273:Z338 L273:L338">
    <cfRule type="containsText" dxfId="223" priority="4" stopIfTrue="1" operator="containsText" text="NG">
      <formula>NOT(ISERROR(SEARCH("NG",L273)))</formula>
    </cfRule>
  </conditionalFormatting>
  <conditionalFormatting sqref="Q273:Q338">
    <cfRule type="containsText" dxfId="222" priority="3" operator="containsText" text="Measure More">
      <formula>NOT(ISERROR(SEARCH("Measure More",Q273)))</formula>
    </cfRule>
  </conditionalFormatting>
  <conditionalFormatting sqref="D127">
    <cfRule type="cellIs" dxfId="221" priority="2" stopIfTrue="1" operator="equal">
      <formula>"NG"</formula>
    </cfRule>
  </conditionalFormatting>
  <conditionalFormatting sqref="D242">
    <cfRule type="cellIs" dxfId="220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188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24120201</v>
      </c>
      <c r="G8" s="222"/>
      <c r="H8" s="221" t="s">
        <v>188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37" t="str">
        <f>IF(SUM(M42:M107)&lt;&gt;33,"NG","OK")</f>
        <v>OK</v>
      </c>
      <c r="F11" s="207">
        <v>122980</v>
      </c>
      <c r="G11" s="208"/>
      <c r="H11" s="209">
        <v>97020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3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3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3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3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38" t="s">
        <v>53</v>
      </c>
      <c r="P41" s="13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3.3973</v>
      </c>
      <c r="F42" s="176">
        <v>3.3969999999999998</v>
      </c>
      <c r="G42" s="176">
        <v>3.3953000000000002</v>
      </c>
      <c r="H42" s="176">
        <v>3.3936999999999999</v>
      </c>
      <c r="I42" s="176">
        <v>3.3956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-2.6999999999999247E-2</v>
      </c>
      <c r="P42" s="193">
        <f>IF(E42="","",((MINA(E42,F42,G42,H42,I42))-N42)/((C42+C43)/2))</f>
        <v>-6.2999999999999723E-2</v>
      </c>
      <c r="Q42" s="185" t="str">
        <f>IF(E42="","",IF(OR((O42&gt;50%),(P42&lt;-50%)),"Measure More","OK"))</f>
        <v>OK</v>
      </c>
      <c r="R42" s="185">
        <f>IF(E42="","",MAXA(E42:I43))</f>
        <v>3.3973</v>
      </c>
      <c r="S42" s="185">
        <f>IF(E42="","",MINA(E42:I43))</f>
        <v>3.3936999999999999</v>
      </c>
      <c r="T42" s="185">
        <f>IF(E42="","",(R42-S42))</f>
        <v>3.6000000000000476E-3</v>
      </c>
      <c r="U42" s="185">
        <f>IF(E42="","",ROUND(AVERAGEA(E42:I43),4))</f>
        <v>3.3957999999999999</v>
      </c>
      <c r="V42" s="185">
        <f>IF(E42="","",ROUND(SQRT(COUNTA(E42:I43)/(COUNTA(E42:I43)-1))*STDEVPA(E42:I43),4))</f>
        <v>1.4E-3</v>
      </c>
      <c r="W42" s="184">
        <f>IF(E42="","",ROUND((((B42+C42)-(B42-C43))/(6*V42)),4))</f>
        <v>23.8095</v>
      </c>
      <c r="X42" s="184">
        <f>IF(E42="","",ROUND((1-(ABS((((B42+C42)+(B42-C43))/2)-U42)/((C42+C43)/2)))*W42,4))</f>
        <v>22.8095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3.4001000000000001</v>
      </c>
      <c r="F44" s="176">
        <v>3.4001000000000001</v>
      </c>
      <c r="G44" s="176">
        <v>3.4036</v>
      </c>
      <c r="H44" s="176">
        <v>3.4047999999999998</v>
      </c>
      <c r="I44" s="176">
        <v>3.4047000000000001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4.7999999999999154E-2</v>
      </c>
      <c r="P44" s="193">
        <f>IF(E44="","",((MINA(E44,F44,G44,H44,I44))-N44)/((C44+C45)/2))</f>
        <v>1.0000000000021103E-3</v>
      </c>
      <c r="Q44" s="185" t="str">
        <f t="shared" ref="Q44" si="1">IF(E44="","",IF(OR((O44&gt;50%),(P44&lt;-50%)),"Measure More","OK"))</f>
        <v>OK</v>
      </c>
      <c r="R44" s="185">
        <f>IF(E44="","",MAXA(E44:I45))</f>
        <v>3.4047999999999998</v>
      </c>
      <c r="S44" s="185">
        <f>IF(E44="","",MINA(E44:I45))</f>
        <v>3.4001000000000001</v>
      </c>
      <c r="T44" s="185">
        <f t="shared" ref="T44" si="2">IF(E44="","",(R44-S44))</f>
        <v>4.6999999999997044E-3</v>
      </c>
      <c r="U44" s="185">
        <f>IF(E44="","",ROUND(AVERAGEA(E44:I45),4))</f>
        <v>3.4026999999999998</v>
      </c>
      <c r="V44" s="185">
        <f>IF(E44="","",ROUND(SQRT(COUNTA(E44:I45)/(COUNTA(E44:I45)-1))*STDEVPA(E44:I45),4))</f>
        <v>2.3999999999999998E-3</v>
      </c>
      <c r="W44" s="184">
        <f t="shared" ref="W44" si="3">IF(E44="","",ROUND((((B44+C44)-(B44-C45))/(6*V44)),4))</f>
        <v>13.8889</v>
      </c>
      <c r="X44" s="184">
        <f t="shared" ref="X44" si="4">IF(E44="","",ROUND((1-(ABS((((B44+C44)+(B44-C45))/2)-U44)/((C44+C45)/2)))*W44,4))</f>
        <v>13.5139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1.5946</v>
      </c>
      <c r="F46" s="176">
        <v>1.5942000000000001</v>
      </c>
      <c r="G46" s="176">
        <v>1.5923</v>
      </c>
      <c r="H46" s="176">
        <v>1.5906</v>
      </c>
      <c r="I46" s="176">
        <v>1.5913999999999999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-5.4000000000000714E-2</v>
      </c>
      <c r="P46" s="193">
        <f>IF(E46="","",((MINA(E46,F46,G46,H46,I46))-N46)/((C46+C47)/2))</f>
        <v>-9.400000000000075E-2</v>
      </c>
      <c r="Q46" s="185" t="str">
        <f t="shared" ref="Q46" si="9">IF(E46="","",IF(OR((O46&gt;50%),(P46&lt;-50%)),"Measure More","OK"))</f>
        <v>OK</v>
      </c>
      <c r="R46" s="185">
        <f>IF(E46="","",MAXA(E46:I47))</f>
        <v>1.5946</v>
      </c>
      <c r="S46" s="185">
        <f>IF(E46="","",MINA(E46:I47))</f>
        <v>1.5906</v>
      </c>
      <c r="T46" s="185">
        <f t="shared" ref="T46" si="10">IF(E46="","",(R46-S46))</f>
        <v>4.0000000000000036E-3</v>
      </c>
      <c r="U46" s="185">
        <f>IF(E46="","",ROUND(AVERAGEA(E46:I47),4))</f>
        <v>1.5926</v>
      </c>
      <c r="V46" s="185">
        <f>IF(E46="","",ROUND(SQRT(COUNTA(E46:I47)/(COUNTA(E46:I47)-1))*STDEVPA(E46:I47),4))</f>
        <v>1.6999999999999999E-3</v>
      </c>
      <c r="W46" s="184">
        <f t="shared" ref="W46" si="11">IF(E46="","",ROUND((((B46+C46)-(B46-C47))/(6*V46)),4))</f>
        <v>19.607800000000001</v>
      </c>
      <c r="X46" s="184">
        <f t="shared" ref="X46" si="12">IF(E46="","",ROUND((1-(ABS((((B46+C46)+(B46-C47))/2)-U46)/((C46+C47)/2)))*W46,4))</f>
        <v>18.1568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1.5907</v>
      </c>
      <c r="F48" s="176">
        <v>1.5908</v>
      </c>
      <c r="G48" s="176">
        <v>1.5898000000000001</v>
      </c>
      <c r="H48" s="176">
        <v>1.5896999999999999</v>
      </c>
      <c r="I48" s="176">
        <v>1.5899000000000001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-9.200000000000097E-2</v>
      </c>
      <c r="P48" s="193">
        <f>IF(E48="","",((MINA(E48,F48,G48,H48,I48))-N48)/((C48+C49)/2))</f>
        <v>-0.10300000000000198</v>
      </c>
      <c r="Q48" s="185" t="str">
        <f t="shared" ref="Q48" si="17">IF(E48="","",IF(OR((O48&gt;50%),(P48&lt;-50%)),"Measure More","OK"))</f>
        <v>OK</v>
      </c>
      <c r="R48" s="185">
        <f>IF(E48="","",MAXA(E48:I49))</f>
        <v>1.5908</v>
      </c>
      <c r="S48" s="185">
        <f>IF(E48="","",MINA(E48:I49))</f>
        <v>1.5896999999999999</v>
      </c>
      <c r="T48" s="185">
        <f t="shared" ref="T48" si="18">IF(E48="","",(R48-S48))</f>
        <v>1.1000000000001009E-3</v>
      </c>
      <c r="U48" s="185">
        <f>IF(E48="","",ROUND(AVERAGEA(E48:I49),4))</f>
        <v>1.5902000000000001</v>
      </c>
      <c r="V48" s="185">
        <f>IF(E48="","",ROUND(SQRT(COUNTA(E48:I49)/(COUNTA(E48:I49)-1))*STDEVPA(E48:I49),4))</f>
        <v>5.0000000000000001E-4</v>
      </c>
      <c r="W48" s="184">
        <f t="shared" ref="W48" si="19">IF(E48="","",ROUND((((B48+C48)-(B48-C49))/(6*V48)),4))</f>
        <v>66.666700000000006</v>
      </c>
      <c r="X48" s="184">
        <f t="shared" ref="X48" si="20">IF(E48="","",ROUND((1-(ABS((((B48+C48)+(B48-C49))/2)-U48)/((C48+C49)/2)))*W48,4))</f>
        <v>60.133400000000002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1.5972</v>
      </c>
      <c r="F50" s="176">
        <v>1.5972999999999999</v>
      </c>
      <c r="G50" s="176">
        <v>1.5993999999999999</v>
      </c>
      <c r="H50" s="176">
        <v>1.6019000000000001</v>
      </c>
      <c r="I50" s="176">
        <v>1.6028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2.7999999999999137E-2</v>
      </c>
      <c r="P50" s="193">
        <f>IF(E50="","",((MINA(E50,F50,G50,H50,I50))-N50)/((C50+C51)/2))</f>
        <v>-2.8000000000001357E-2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1.6028</v>
      </c>
      <c r="S50" s="185">
        <f>IF(E50="","",MINA(E50:I51))</f>
        <v>1.5972</v>
      </c>
      <c r="T50" s="185">
        <f t="shared" ref="T50" si="26">IF(E50="","",(R50-S50))</f>
        <v>5.6000000000000494E-3</v>
      </c>
      <c r="U50" s="185">
        <f>IF(E50="","",ROUND(AVERAGEA(E50:I51),4))</f>
        <v>1.5996999999999999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12.782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1.5981000000000001</v>
      </c>
      <c r="F52" s="176">
        <v>1.5974999999999999</v>
      </c>
      <c r="G52" s="176">
        <v>1.6024</v>
      </c>
      <c r="H52" s="176">
        <v>1.6028</v>
      </c>
      <c r="I52" s="176">
        <v>1.6016999999999999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2.7999999999999137E-2</v>
      </c>
      <c r="P52" s="193">
        <f>IF(E52="","",((MINA(E52,F52,G52,H52,I52))-N52)/((C52+C53)/2))</f>
        <v>-2.5000000000001688E-2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1.6028</v>
      </c>
      <c r="S52" s="185">
        <f>IF(E52="","",MINA(E52:I53))</f>
        <v>1.5974999999999999</v>
      </c>
      <c r="T52" s="185">
        <f t="shared" ref="T52" si="34">IF(E52="","",(R52-S52))</f>
        <v>5.3000000000000824E-3</v>
      </c>
      <c r="U52" s="185">
        <f>IF(E52="","",ROUND(AVERAGEA(E52:I53),4))</f>
        <v>1.6005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13.2666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24.593900000000001</v>
      </c>
      <c r="F54" s="176">
        <v>24.593599999999999</v>
      </c>
      <c r="G54" s="176">
        <v>24.604900000000001</v>
      </c>
      <c r="H54" s="176">
        <v>24.596800000000002</v>
      </c>
      <c r="I54" s="176">
        <v>24.604800000000001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2.4499999999996191E-2</v>
      </c>
      <c r="P54" s="193">
        <f>IF(E54="","",((MINA(E54,F54,G54,H54,I54))-N54)/((C54+C55)/2))</f>
        <v>-3.2000000000014239E-2</v>
      </c>
      <c r="Q54" s="185" t="str">
        <f t="shared" ref="Q54" si="41">IF(E54="","",IF(OR((O54&gt;50%),(P54&lt;-50%)),"Measure More","OK"))</f>
        <v>OK</v>
      </c>
      <c r="R54" s="185">
        <f>IF(E54="","",MAXA(E54:I55))</f>
        <v>24.604900000000001</v>
      </c>
      <c r="S54" s="185">
        <f>IF(E54="","",MINA(E54:I55))</f>
        <v>24.593599999999999</v>
      </c>
      <c r="T54" s="185">
        <f t="shared" ref="T54" si="42">IF(E54="","",(R54-S54))</f>
        <v>1.1300000000002086E-2</v>
      </c>
      <c r="U54" s="185">
        <f>IF(E54="","",ROUND(AVERAGEA(E54:I55),4))</f>
        <v>24.598800000000001</v>
      </c>
      <c r="V54" s="185">
        <f>IF(E54="","",ROUND(SQRT(COUNTA(E54:I55)/(COUNTA(E54:I55)-1))*STDEVPA(E54:I55),4))</f>
        <v>5.7000000000000002E-3</v>
      </c>
      <c r="W54" s="184">
        <f t="shared" ref="W54" si="43">IF(E54="","",ROUND((((B54+C54)-(B54-C55))/(6*V54)),4))</f>
        <v>11.6959</v>
      </c>
      <c r="X54" s="184">
        <f t="shared" ref="X54" si="44">IF(E54="","",ROUND((1-(ABS((((B54+C54)+(B54-C55))/2)-U54)/((C54+C55)/2)))*W54,4))</f>
        <v>11.6257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4.8399000000000001</v>
      </c>
      <c r="F56" s="176">
        <v>4.8384</v>
      </c>
      <c r="G56" s="176">
        <v>4.8369999999999997</v>
      </c>
      <c r="H56" s="176">
        <v>4.8323999999999998</v>
      </c>
      <c r="I56" s="176">
        <v>4.8360000000000003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0.39900000000000269</v>
      </c>
      <c r="P56" s="193">
        <f>IF(E56="","",((MINA(E56,F56,G56,H56,I56))-N56)/((C56+C57)/2))</f>
        <v>0.32399999999999984</v>
      </c>
      <c r="Q56" s="185" t="str">
        <f t="shared" ref="Q56" si="49">IF(E56="","",IF(OR((O56&gt;50%),(P56&lt;-50%)),"Measure More","OK"))</f>
        <v>OK</v>
      </c>
      <c r="R56" s="185">
        <f>IF(E56="","",MAXA(E56:I57))</f>
        <v>4.8399000000000001</v>
      </c>
      <c r="S56" s="185">
        <f>IF(E56="","",MINA(E56:I57))</f>
        <v>4.8323999999999998</v>
      </c>
      <c r="T56" s="185">
        <f t="shared" ref="T56" si="50">IF(E56="","",(R56-S56))</f>
        <v>7.5000000000002842E-3</v>
      </c>
      <c r="U56" s="185">
        <f>IF(E56="","",ROUND(AVERAGEA(E56:I57),4))</f>
        <v>4.8367000000000004</v>
      </c>
      <c r="V56" s="185">
        <f>IF(E56="","",ROUND(SQRT(COUNTA(E56:I57)/(COUNTA(E56:I57)-1))*STDEVPA(E56:I57),4))</f>
        <v>2.8E-3</v>
      </c>
      <c r="W56" s="184">
        <f t="shared" ref="W56" si="51">IF(E56="","",ROUND((((B56+C56)-(B56-C57))/(6*V56)),4))</f>
        <v>11.9048</v>
      </c>
      <c r="X56" s="184">
        <f t="shared" ref="X56" si="52">IF(E56="","",ROUND((1-(ABS((((B56+C56)+(B56-C57))/2)-U56)/((C56+C57)/2)))*W56,4))</f>
        <v>7.5357000000000003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4.8385999999999996</v>
      </c>
      <c r="F58" s="176">
        <v>4.8361999999999998</v>
      </c>
      <c r="G58" s="176">
        <v>4.8269000000000002</v>
      </c>
      <c r="H58" s="176">
        <v>4.8197999999999999</v>
      </c>
      <c r="I58" s="176">
        <v>4.8212999999999999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0.38599999999999746</v>
      </c>
      <c r="P58" s="193">
        <f>IF(E58="","",((MINA(E58,F58,G58,H58,I58))-N58)/((C58+C59)/2))</f>
        <v>0.1980000000000004</v>
      </c>
      <c r="Q58" s="185" t="str">
        <f t="shared" ref="Q58" si="57">IF(E58="","",IF(OR((O58&gt;50%),(P58&lt;-50%)),"Measure More","OK"))</f>
        <v>OK</v>
      </c>
      <c r="R58" s="185">
        <f>IF(E58="","",MAXA(E58:I59))</f>
        <v>4.8385999999999996</v>
      </c>
      <c r="S58" s="185">
        <f>IF(E58="","",MINA(E58:I59))</f>
        <v>4.8197999999999999</v>
      </c>
      <c r="T58" s="185">
        <f t="shared" ref="T58" si="58">IF(E58="","",(R58-S58))</f>
        <v>1.8799999999999706E-2</v>
      </c>
      <c r="U58" s="185">
        <f>IF(E58="","",ROUND(AVERAGEA(E58:I59),4))</f>
        <v>4.8285999999999998</v>
      </c>
      <c r="V58" s="185">
        <f>IF(E58="","",ROUND(SQRT(COUNTA(E58:I59)/(COUNTA(E58:I59)-1))*STDEVPA(E58:I59),4))</f>
        <v>8.5000000000000006E-3</v>
      </c>
      <c r="W58" s="184">
        <f t="shared" ref="W58" si="59">IF(E58="","",ROUND((((B58+C58)-(B58-C59))/(6*V58)),4))</f>
        <v>3.9216000000000002</v>
      </c>
      <c r="X58" s="184">
        <f t="shared" ref="X58" si="60">IF(E58="","",ROUND((1-(ABS((((B58+C58)+(B58-C59))/2)-U58)/((C58+C59)/2)))*W58,4))</f>
        <v>2.8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16.1114</v>
      </c>
      <c r="F60" s="176">
        <v>16.120999999999999</v>
      </c>
      <c r="G60" s="176">
        <v>16.079899999999999</v>
      </c>
      <c r="H60" s="176">
        <v>16.082699999999999</v>
      </c>
      <c r="I60" s="176">
        <v>16.087800000000001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0.20999999999997243</v>
      </c>
      <c r="P60" s="193">
        <f>IF(E60="","",((MINA(E60,F60,G60,H60,I60))-N60)/((C60+C61)/2))</f>
        <v>-0.20100000000002893</v>
      </c>
      <c r="Q60" s="194" t="str">
        <f t="shared" ref="Q60" si="65">IF(E60="","",IF(OR((O60&gt;50%),(P60&lt;-50%)),"Measure More","OK"))</f>
        <v>OK</v>
      </c>
      <c r="R60" s="185">
        <f>IF(E60="","",MAXA(E60:I61))</f>
        <v>16.120999999999999</v>
      </c>
      <c r="S60" s="185">
        <f>IF(E60="","",MINA(E60:I61))</f>
        <v>16.079899999999999</v>
      </c>
      <c r="T60" s="185">
        <f t="shared" ref="T60" si="66">IF(E60="","",(R60-S60))</f>
        <v>4.1100000000000136E-2</v>
      </c>
      <c r="U60" s="185">
        <f>IF(E60="","",ROUND(AVERAGEA(E60:I61),4))</f>
        <v>16.096599999999999</v>
      </c>
      <c r="V60" s="185">
        <f>IF(E60="","",ROUND(SQRT(COUNTA(E60:I61)/(COUNTA(E60:I61)-1))*STDEVPA(E60:I61),4))</f>
        <v>1.8499999999999999E-2</v>
      </c>
      <c r="W60" s="184">
        <f t="shared" ref="W60" si="67">IF(E60="","",ROUND((((B60+C60)-(B60-C61))/(6*V60)),4))</f>
        <v>1.8018000000000001</v>
      </c>
      <c r="X60" s="184">
        <f t="shared" ref="X60" si="68">IF(E60="","",ROUND((1-(ABS((((B60+C60)+(B60-C61))/2)-U60)/((C60+C61)/2)))*W60,4))</f>
        <v>1.7404999999999999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16.101500000000001</v>
      </c>
      <c r="F62" s="176">
        <v>16.111899999999999</v>
      </c>
      <c r="G62" s="176">
        <v>16.0853</v>
      </c>
      <c r="H62" s="176">
        <v>16.096</v>
      </c>
      <c r="I62" s="176">
        <v>16.099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0.11899999999997135</v>
      </c>
      <c r="P62" s="193">
        <f>IF(E62="","",((MINA(E62,F62,G62,H62,I62))-N62)/((C62+C63)/2))</f>
        <v>-0.14700000000001268</v>
      </c>
      <c r="Q62" s="194" t="str">
        <f t="shared" ref="Q62" si="73">IF(E62="","",IF(OR((O62&gt;50%),(P62&lt;-50%)),"Measure More","OK"))</f>
        <v>OK</v>
      </c>
      <c r="R62" s="185">
        <f>IF(E62="","",MAXA(E62:I63))</f>
        <v>16.111899999999999</v>
      </c>
      <c r="S62" s="185">
        <f>IF(E62="","",MINA(E62:I63))</f>
        <v>16.0853</v>
      </c>
      <c r="T62" s="185">
        <f t="shared" ref="T62" si="74">IF(E62="","",(R62-S62))</f>
        <v>2.6599999999998403E-2</v>
      </c>
      <c r="U62" s="185">
        <f>IF(E62="","",ROUND(AVERAGEA(E62:I63),4))</f>
        <v>16.098700000000001</v>
      </c>
      <c r="V62" s="185">
        <f>IF(E62="","",ROUND(SQRT(COUNTA(E62:I63)/(COUNTA(E62:I63)-1))*STDEVPA(E62:I63),4))</f>
        <v>9.5999999999999992E-3</v>
      </c>
      <c r="W62" s="184">
        <f t="shared" ref="W62" si="75">IF(E62="","",ROUND((((B62+C62)-(B62-C63))/(6*V62)),4))</f>
        <v>3.4722</v>
      </c>
      <c r="X62" s="184">
        <f t="shared" ref="X62" si="76">IF(E62="","",ROUND((1-(ABS((((B62+C62)+(B62-C63))/2)-U62)/((C62+C63)/2)))*W62,4))</f>
        <v>3.4270999999999998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6.532</v>
      </c>
      <c r="F64" s="176">
        <v>6.5331000000000001</v>
      </c>
      <c r="G64" s="176">
        <v>6.5263</v>
      </c>
      <c r="H64" s="176">
        <v>6.524</v>
      </c>
      <c r="I64" s="176">
        <v>6.5265000000000004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0.33100000000000129</v>
      </c>
      <c r="P64" s="193">
        <f>IF(E64="","",((MINA(E64,F64,G64,H64,I64))-N64)/((C64+C65)/2))</f>
        <v>0.24000000000000021</v>
      </c>
      <c r="Q64" s="185" t="str">
        <f t="shared" ref="Q64" si="81">IF(E64="","",IF(OR((O64&gt;50%),(P64&lt;-50%)),"Measure More","OK"))</f>
        <v>OK</v>
      </c>
      <c r="R64" s="185">
        <f>IF(E64="","",MAXA(E64:I65))</f>
        <v>6.5331000000000001</v>
      </c>
      <c r="S64" s="185">
        <f>IF(E64="","",MINA(E64:I65))</f>
        <v>6.524</v>
      </c>
      <c r="T64" s="185">
        <f t="shared" ref="T64" si="82">IF(E64="","",(R64-S64))</f>
        <v>9.100000000000108E-3</v>
      </c>
      <c r="U64" s="185">
        <f>IF(E64="","",ROUND(AVERAGEA(E64:I65),4))</f>
        <v>6.5284000000000004</v>
      </c>
      <c r="V64" s="185">
        <f>IF(E64="","",ROUND(SQRT(COUNTA(E64:I65)/(COUNTA(E64:I65)-1))*STDEVPA(E64:I65),4))</f>
        <v>4.0000000000000001E-3</v>
      </c>
      <c r="W64" s="184">
        <f t="shared" ref="W64" si="83">IF(E64="","",ROUND((((B64+C64)-(B64-C65))/(6*V64)),4))</f>
        <v>8.3332999999999995</v>
      </c>
      <c r="X64" s="184">
        <f t="shared" ref="X64" si="84">IF(E64="","",ROUND((1-(ABS((((B64+C64)+(B64-C65))/2)-U64)/((C64+C65)/2)))*W64,4))</f>
        <v>5.9665999999999997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6.5095000000000001</v>
      </c>
      <c r="F66" s="176">
        <v>6.5099</v>
      </c>
      <c r="G66" s="176">
        <v>6.5133999999999999</v>
      </c>
      <c r="H66" s="176">
        <v>6.5145999999999997</v>
      </c>
      <c r="I66" s="176">
        <v>6.5183999999999997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0.1839999999999975</v>
      </c>
      <c r="P66" s="193">
        <f>IF(E66="","",((MINA(E66,F66,G66,H66,I66))-N66)/((C66+C67)/2))</f>
        <v>9.5000000000000639E-2</v>
      </c>
      <c r="Q66" s="185" t="str">
        <f t="shared" ref="Q66" si="89">IF(E66="","",IF(OR((O66&gt;50%),(P66&lt;-50%)),"Measure More","OK"))</f>
        <v>OK</v>
      </c>
      <c r="R66" s="185">
        <f>IF(E66="","",MAXA(E66:I67))</f>
        <v>6.5183999999999997</v>
      </c>
      <c r="S66" s="185">
        <f>IF(E66="","",MINA(E66:I67))</f>
        <v>6.5095000000000001</v>
      </c>
      <c r="T66" s="185">
        <f t="shared" ref="T66" si="90">IF(E66="","",(R66-S66))</f>
        <v>8.8999999999996859E-3</v>
      </c>
      <c r="U66" s="185">
        <f>IF(E66="","",ROUND(AVERAGEA(E66:I67),4))</f>
        <v>6.5132000000000003</v>
      </c>
      <c r="V66" s="185">
        <f>IF(E66="","",ROUND(SQRT(COUNTA(E66:I67)/(COUNTA(E66:I67)-1))*STDEVPA(E66:I67),4))</f>
        <v>3.7000000000000002E-3</v>
      </c>
      <c r="W66" s="184">
        <f t="shared" ref="W66" si="91">IF(E66="","",ROUND((((B66+C66)-(B66-C67))/(6*V66)),4))</f>
        <v>9.0090000000000003</v>
      </c>
      <c r="X66" s="184">
        <f t="shared" ref="X66" si="92">IF(E66="","",ROUND((1-(ABS((((B66+C66)+(B66-C67))/2)-U66)/((C66+C67)/2)))*W66,4))</f>
        <v>7.8197999999999999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0.80700000000000005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0.11666666666666678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0.80700000000000005</v>
      </c>
      <c r="S68" s="185">
        <f>IF(E68="","",MINA(E68:I69))</f>
        <v>0.80700000000000005</v>
      </c>
      <c r="T68" s="185">
        <f t="shared" ref="T68" si="98">IF(E68="","",(R68-S68))</f>
        <v>0</v>
      </c>
      <c r="U68" s="185">
        <f>IF(E68="","",ROUND(AVERAGEA(E68:I69),4))</f>
        <v>0.80700000000000005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0.80700000000000005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0.11666666666666678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0.80700000000000005</v>
      </c>
      <c r="S70" s="185">
        <f>IF(E70="","",MINA(E70:I71))</f>
        <v>0.80700000000000005</v>
      </c>
      <c r="T70" s="185">
        <f t="shared" ref="T70" si="106">IF(E70="","",(R70-S70))</f>
        <v>0</v>
      </c>
      <c r="U70" s="185">
        <f>IF(E70="","",ROUND(AVERAGEA(E70:I71),4))</f>
        <v>0.80700000000000005</v>
      </c>
      <c r="V70" s="185">
        <f>IF(E70="","",ROUND(SQRT(COUNTA(E70:I71)/(COUNTA(E70:I71)-1))*STDEVPA(E70:I71),4))</f>
        <v>0</v>
      </c>
      <c r="W70" s="184" t="e">
        <f t="shared" ref="W70" si="107">IF(E70="","",ROUND((((B70+C70)-(B70-C71))/(6*V70)),4))</f>
        <v>#DIV/0!</v>
      </c>
      <c r="X70" s="184" t="e">
        <f t="shared" ref="X70" si="108">IF(E70="","",ROUND((1-(ABS((((B70+C70)+(B70-C71))/2)-U70)/((C70+C71)/2)))*W70,4))</f>
        <v>#DIV/0!</v>
      </c>
      <c r="Y70" s="184" t="str">
        <f>IF(E70="","",IF(OR(((MAXA(E70:I71))&gt;(B70+C70)),((MINA(E70:I71))&lt;(B70-C71))),"NG","OK"))</f>
        <v>OK</v>
      </c>
      <c r="Z70" s="184" t="e">
        <f t="shared" ref="Z70" si="109">IF(X70="","",IF(OR(((MINA(X70))&lt;(1.67))),"NG","OK"))</f>
        <v>#DIV/0!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0.58399999999999996</v>
      </c>
      <c r="F72" s="176">
        <v>0.58499999999999996</v>
      </c>
      <c r="G72" s="176">
        <v>0.58499999999999996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-6.6666666666666735E-2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0.58399999999999996</v>
      </c>
      <c r="T72" s="185">
        <f t="shared" ref="T72" si="114">IF(E72="","",(R72-S72))</f>
        <v>2.0000000000000018E-3</v>
      </c>
      <c r="U72" s="185">
        <f>IF(E72="","",ROUND(AVERAGEA(E72:I73),4))</f>
        <v>0.58520000000000005</v>
      </c>
      <c r="V72" s="185">
        <f>IF(E72="","",ROUND(SQRT(COUNTA(E72:I73)/(COUNTA(E72:I73)-1))*STDEVPA(E72:I73),4))</f>
        <v>8.0000000000000004E-4</v>
      </c>
      <c r="W72" s="184">
        <f>IF(E72="","",ROUND((((U72)-(B72-C73))/(3*V72)),4))</f>
        <v>6.3333000000000004</v>
      </c>
      <c r="X72" s="184">
        <f>IF(E72="","",ROUND((((U72)-(B72-C73))/(3*V72)),4))</f>
        <v>6.3333000000000004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0.59199999999999997</v>
      </c>
      <c r="F74" s="176">
        <v>0.59</v>
      </c>
      <c r="G74" s="176">
        <v>0.59</v>
      </c>
      <c r="H74" s="176">
        <v>0.59199999999999997</v>
      </c>
      <c r="I74" s="176">
        <v>0.59099999999999997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0.59099999999999997</v>
      </c>
      <c r="V74" s="185">
        <f>IF(E74="","",ROUND(SQRT(COUNTA(E74:I75)/(COUNTA(E74:I75)-1))*STDEVPA(E74:I75),4))</f>
        <v>1E-3</v>
      </c>
      <c r="W74" s="184">
        <f>IF(E74="","",ROUND((((U74)-(B74-C75))/(3*V74)),4))</f>
        <v>7</v>
      </c>
      <c r="X74" s="184">
        <f>IF(E74="","",ROUND((((U74)-(B74-C75))/(3*V74)),4))</f>
        <v>7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7.5898000000000003</v>
      </c>
      <c r="F76" s="176">
        <v>7.5827</v>
      </c>
      <c r="G76" s="176">
        <v>7.5664999999999996</v>
      </c>
      <c r="H76" s="176">
        <v>7.5709</v>
      </c>
      <c r="I76" s="176">
        <v>7.5727000000000002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0.44900000000000162</v>
      </c>
      <c r="P76" s="193">
        <f>IF(E76="","",((MINA(E76,F76,G76,H76,I76))-N76)/((C76+C77)/2))</f>
        <v>0.3324999999999978</v>
      </c>
      <c r="Q76" s="185" t="str">
        <f t="shared" ref="Q76" si="121">IF(E76="","",IF(OR((O76&gt;50%),(P76&lt;-50%)),"Measure More","OK"))</f>
        <v>OK</v>
      </c>
      <c r="R76" s="185">
        <f>IF(E76="","",MAXA(E76:I77))</f>
        <v>7.5898000000000003</v>
      </c>
      <c r="S76" s="185">
        <f>IF(E76="","",MINA(E76:I77))</f>
        <v>7.5664999999999996</v>
      </c>
      <c r="T76" s="185">
        <f t="shared" ref="T76" si="122">IF(E76="","",(R76-S76))</f>
        <v>2.3300000000000765E-2</v>
      </c>
      <c r="U76" s="185">
        <f>IF(E76="","",ROUND(AVERAGEA(E76:I77),4))</f>
        <v>7.5765000000000002</v>
      </c>
      <c r="V76" s="185">
        <f>IF(E76="","",ROUND(SQRT(COUNTA(E76:I77)/(COUNTA(E76:I77)-1))*STDEVPA(E76:I77),4))</f>
        <v>9.4999999999999998E-3</v>
      </c>
      <c r="W76" s="184">
        <f t="shared" ref="W76" si="123">IF(E76="","",ROUND((((B76+C76)-(B76-C77))/(6*V76)),4))</f>
        <v>7.0175000000000001</v>
      </c>
      <c r="X76" s="184">
        <f t="shared" ref="X76" si="124">IF(E76="","",ROUND((1-(ABS((((B76+C76)+(B76-C77))/2)-U76)/((C76+C77)/2)))*W76,4))</f>
        <v>4.3333000000000004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7.5651000000000002</v>
      </c>
      <c r="F78" s="176">
        <v>7.5693999999999999</v>
      </c>
      <c r="G78" s="176">
        <v>7.5705</v>
      </c>
      <c r="H78" s="176">
        <v>7.5678999999999998</v>
      </c>
      <c r="I78" s="176">
        <v>7.5761000000000003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0.38050000000000139</v>
      </c>
      <c r="P78" s="193">
        <f>IF(E78="","",((MINA(E78,F78,G78,H78,I78))-N78)/((C78+C79)/2))</f>
        <v>0.32550000000000079</v>
      </c>
      <c r="Q78" s="185" t="str">
        <f t="shared" ref="Q78" si="127">IF(E78="","",IF(OR((O78&gt;50%),(P78&lt;-50%)),"Measure More","OK"))</f>
        <v>OK</v>
      </c>
      <c r="R78" s="185">
        <f>IF(E78="","",MAXA(E78:I79))</f>
        <v>7.5761000000000003</v>
      </c>
      <c r="S78" s="185">
        <f>IF(E78="","",MINA(E78:I79))</f>
        <v>7.5651000000000002</v>
      </c>
      <c r="T78" s="185">
        <f t="shared" ref="T78" si="128">IF(E78="","",(R78-S78))</f>
        <v>1.1000000000000121E-2</v>
      </c>
      <c r="U78" s="185">
        <f>IF(E78="","",ROUND(AVERAGEA(E78:I79),4))</f>
        <v>7.5697999999999999</v>
      </c>
      <c r="V78" s="185">
        <f>IF(E78="","",ROUND(SQRT(COUNTA(E78:I79)/(COUNTA(E78:I79)-1))*STDEVPA(E78:I79),4))</f>
        <v>4.1000000000000003E-3</v>
      </c>
      <c r="W78" s="184">
        <f t="shared" ref="W78" si="129">IF(E78="","",ROUND((((B78+C78)-(B78-C79))/(6*V78)),4))</f>
        <v>16.260200000000001</v>
      </c>
      <c r="X78" s="184">
        <f t="shared" ref="X78" si="130">IF(E78="","",ROUND((1-(ABS((((B78+C78)+(B78-C79))/2)-U78)/((C78+C79)/2)))*W78,4))</f>
        <v>10.5854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6.2149999999999999</v>
      </c>
      <c r="F80" s="176">
        <v>6.2138999999999998</v>
      </c>
      <c r="G80" s="176">
        <v>6.2100999999999997</v>
      </c>
      <c r="H80" s="176">
        <v>6.2118000000000002</v>
      </c>
      <c r="I80" s="176">
        <v>6.2107000000000001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0.29999999999999361</v>
      </c>
      <c r="P80" s="193">
        <f>IF(E80="","",((MINA(E80,F80,G80,H80,I80))-N80)/((C80+C81)/2))</f>
        <v>0.20199999999999108</v>
      </c>
      <c r="Q80" s="185" t="str">
        <f t="shared" ref="Q80" si="133">IF(E80="","",IF(OR((O80&gt;50%),(P80&lt;-50%)),"Measure More","OK"))</f>
        <v>OK</v>
      </c>
      <c r="R80" s="185">
        <f>IF(E80="","",MAXA(E80:I81))</f>
        <v>6.2149999999999999</v>
      </c>
      <c r="S80" s="185">
        <f>IF(E80="","",MINA(E80:I81))</f>
        <v>6.2100999999999997</v>
      </c>
      <c r="T80" s="185">
        <f t="shared" ref="T80" si="134">IF(E80="","",(R80-S80))</f>
        <v>4.9000000000001265E-3</v>
      </c>
      <c r="U80" s="185">
        <f>IF(E80="","",ROUND(AVERAGEA(E80:I81),4))</f>
        <v>6.2122999999999999</v>
      </c>
      <c r="V80" s="185">
        <f>IF(E80="","",ROUND(SQRT(COUNTA(E80:I81)/(COUNTA(E80:I81)-1))*STDEVPA(E80:I81),4))</f>
        <v>2.0999999999999999E-3</v>
      </c>
      <c r="W80" s="184">
        <f t="shared" ref="W80" si="135">IF(E80="","",ROUND((((B80+C80)-(B80-C81))/(6*V80)),4))</f>
        <v>7.9364999999999997</v>
      </c>
      <c r="X80" s="184">
        <f t="shared" ref="X80" si="136">IF(E80="","",ROUND((1-(ABS((((B80+C80)+(B80-C81))/2)-U80)/((C80+C81)/2)))*W80,4))</f>
        <v>5.9840999999999998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6.2217000000000002</v>
      </c>
      <c r="F82" s="176">
        <v>6.2213000000000003</v>
      </c>
      <c r="G82" s="176">
        <v>6.2218999999999998</v>
      </c>
      <c r="H82" s="176">
        <v>6.2229999999999999</v>
      </c>
      <c r="I82" s="176">
        <v>6.2218999999999998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0.45999999999999375</v>
      </c>
      <c r="P82" s="193">
        <f>IF(E82="","",((MINA(E82,F82,G82,H82,I82))-N82)/((C82+C83)/2))</f>
        <v>0.42600000000000193</v>
      </c>
      <c r="Q82" s="185" t="str">
        <f t="shared" ref="Q82" si="139">IF(E82="","",IF(OR((O82&gt;50%),(P82&lt;-50%)),"Measure More","OK"))</f>
        <v>OK</v>
      </c>
      <c r="R82" s="185">
        <f>IF(E82="","",MAXA(E82:I83))</f>
        <v>6.2229999999999999</v>
      </c>
      <c r="S82" s="185">
        <f>IF(E82="","",MINA(E82:I83))</f>
        <v>6.2213000000000003</v>
      </c>
      <c r="T82" s="185">
        <f t="shared" ref="T82" si="140">IF(E82="","",(R82-S82))</f>
        <v>1.6999999999995907E-3</v>
      </c>
      <c r="U82" s="185">
        <f>IF(E82="","",ROUND(AVERAGEA(E82:I83),4))</f>
        <v>6.2220000000000004</v>
      </c>
      <c r="V82" s="185">
        <f>IF(E82="","",ROUND(SQRT(COUNTA(E82:I83)/(COUNTA(E82:I83)-1))*STDEVPA(E82:I83),4))</f>
        <v>5.9999999999999995E-4</v>
      </c>
      <c r="W82" s="184">
        <f t="shared" ref="W82" si="141">IF(E82="","",ROUND((((B82+C82)-(B82-C83))/(6*V82)),4))</f>
        <v>27.777799999999999</v>
      </c>
      <c r="X82" s="184">
        <f t="shared" ref="X82" si="142">IF(E82="","",ROUND((1-(ABS((((B82+C82)+(B82-C83))/2)-U82)/((C82+C83)/2)))*W82,4))</f>
        <v>15.5556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5.758</v>
      </c>
      <c r="F84" s="176">
        <v>5.7546999999999997</v>
      </c>
      <c r="G84" s="176">
        <v>5.7065999999999999</v>
      </c>
      <c r="H84" s="176">
        <v>5.6959999999999997</v>
      </c>
      <c r="I84" s="176">
        <v>5.6978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0.57999999999999829</v>
      </c>
      <c r="P84" s="193">
        <f>IF(E84="","",((MINA(E84,F84,G84,H84,I84))-N84)/((C84+C85)/2))</f>
        <v>-4.0000000000004476E-2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5.758</v>
      </c>
      <c r="S84" s="185">
        <f>IF(E84="","",MINA(E84:I85))</f>
        <v>5.6959999999999997</v>
      </c>
      <c r="T84" s="185">
        <f t="shared" ref="T84" si="146">IF(E84="","",(R84-S84))</f>
        <v>6.2000000000000277E-2</v>
      </c>
      <c r="U84" s="185">
        <f>IF(E84="","",ROUND(AVERAGEA(E84:I85),4))</f>
        <v>5.7225999999999999</v>
      </c>
      <c r="V84" s="185">
        <f>IF(E84="","",ROUND(SQRT(COUNTA(E84:I85)/(COUNTA(E84:I85)-1))*STDEVPA(E84:I85),4))</f>
        <v>3.1099999999999999E-2</v>
      </c>
      <c r="W84" s="184">
        <f t="shared" ref="W84" si="147">IF(E84="","",ROUND((((B84+C84)-(B84-C85))/(6*V84)),4))</f>
        <v>1.0718000000000001</v>
      </c>
      <c r="X84" s="184">
        <f t="shared" ref="X84" si="148">IF(E84="","",ROUND((1-(ABS((((B84+C84)+(B84-C85))/2)-U84)/((C84+C85)/2)))*W84,4))</f>
        <v>0.8296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5.7275</v>
      </c>
      <c r="F86" s="176">
        <v>5.7276999999999996</v>
      </c>
      <c r="G86" s="176">
        <v>5.7618</v>
      </c>
      <c r="H86" s="176">
        <v>5.7519999999999998</v>
      </c>
      <c r="I86" s="176">
        <v>5.7544000000000004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0.61799999999999855</v>
      </c>
      <c r="P86" s="193">
        <f>IF(E86="","",((MINA(E86,F86,G86,H86,I86))-N86)/((C86+C87)/2))</f>
        <v>0.27499999999999858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5.7618</v>
      </c>
      <c r="S86" s="185">
        <f>IF(E86="","",MINA(E86:I87))</f>
        <v>5.7275</v>
      </c>
      <c r="T86" s="185">
        <f t="shared" ref="T86" si="152">IF(E86="","",(R86-S86))</f>
        <v>3.4299999999999997E-2</v>
      </c>
      <c r="U86" s="185">
        <f>IF(E86="","",ROUND(AVERAGEA(E86:I87),4))</f>
        <v>5.7446999999999999</v>
      </c>
      <c r="V86" s="185">
        <f>IF(E86="","",ROUND(SQRT(COUNTA(E86:I87)/(COUNTA(E86:I87)-1))*STDEVPA(E86:I87),4))</f>
        <v>1.6E-2</v>
      </c>
      <c r="W86" s="184">
        <f t="shared" ref="W86" si="153">IF(E86="","",ROUND((((B86+C86)-(B86-C87))/(6*V86)),4))</f>
        <v>2.0832999999999999</v>
      </c>
      <c r="X86" s="184">
        <f t="shared" ref="X86" si="154">IF(E86="","",ROUND((1-(ABS((((B86+C86)+(B86-C87))/2)-U86)/((C86+C87)/2)))*W86,4))</f>
        <v>1.1520999999999999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7.9325000000000001</v>
      </c>
      <c r="F88" s="176">
        <v>7.9345999999999997</v>
      </c>
      <c r="G88" s="176">
        <v>7.899</v>
      </c>
      <c r="H88" s="176">
        <v>7.8989000000000003</v>
      </c>
      <c r="I88" s="176">
        <v>7.9020000000000001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0.34599999999999298</v>
      </c>
      <c r="P88" s="193">
        <f>IF(E88="","",((MINA(E88,F88,G88,H88,I88))-N88)/((C88+C89)/2))</f>
        <v>-1.1000000000001009E-2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7.9345999999999997</v>
      </c>
      <c r="S88" s="185">
        <f>IF(E88="","",MINA(E88:I89))</f>
        <v>7.8989000000000003</v>
      </c>
      <c r="T88" s="185">
        <f t="shared" ref="T88" si="158">IF(E88="","",(R88-S88))</f>
        <v>3.5699999999999399E-2</v>
      </c>
      <c r="U88" s="185">
        <f>IF(E88="","",ROUND(AVERAGEA(E88:I89),4))</f>
        <v>7.9134000000000002</v>
      </c>
      <c r="V88" s="185">
        <f>IF(E88="","",ROUND(SQRT(COUNTA(E88:I89)/(COUNTA(E88:I89)-1))*STDEVPA(E88:I89),4))</f>
        <v>1.8499999999999999E-2</v>
      </c>
      <c r="W88" s="184">
        <f t="shared" ref="W88" si="159">IF(E88="","",ROUND((((B88+C88)-(B88-C89))/(6*V88)),4))</f>
        <v>1.8018000000000001</v>
      </c>
      <c r="X88" s="184">
        <f t="shared" ref="X88" si="160">IF(E88="","",ROUND((1-(ABS((((B88+C88)+(B88-C89))/2)-U88)/((C88+C89)/2)))*W88,4))</f>
        <v>1.5604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7.9108000000000001</v>
      </c>
      <c r="F90" s="176">
        <v>7.9187000000000003</v>
      </c>
      <c r="G90" s="176">
        <v>7.9090999999999996</v>
      </c>
      <c r="H90" s="176">
        <v>7.9142000000000001</v>
      </c>
      <c r="I90" s="176">
        <v>7.9168000000000003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0.18699999999999939</v>
      </c>
      <c r="P90" s="193">
        <f>IF(E90="","",((MINA(E90,F90,G90,H90,I90))-N90)/((C90+C91)/2))</f>
        <v>9.0999999999992198E-2</v>
      </c>
      <c r="Q90" s="194" t="str">
        <f t="shared" ref="Q90" si="163">IF(E90="","",IF(OR((O90&gt;50%),(P90&lt;-50%)),"Measure More","OK"))</f>
        <v>OK</v>
      </c>
      <c r="R90" s="185">
        <f>IF(E90="","",MAXA(E90:I91))</f>
        <v>7.9187000000000003</v>
      </c>
      <c r="S90" s="185">
        <f>IF(E90="","",MINA(E90:I91))</f>
        <v>7.9090999999999996</v>
      </c>
      <c r="T90" s="185">
        <f t="shared" ref="T90" si="164">IF(E90="","",(R90-S90))</f>
        <v>9.6000000000007191E-3</v>
      </c>
      <c r="U90" s="185">
        <f>IF(E90="","",ROUND(AVERAGEA(E90:I91),4))</f>
        <v>7.9138999999999999</v>
      </c>
      <c r="V90" s="185">
        <f>IF(E90="","",ROUND(SQRT(COUNTA(E90:I91)/(COUNTA(E90:I91)-1))*STDEVPA(E90:I91),4))</f>
        <v>4.0000000000000001E-3</v>
      </c>
      <c r="W90" s="184">
        <f t="shared" ref="W90" si="165">IF(E90="","",ROUND((((B90+C90)-(B90-C91))/(6*V90)),4))</f>
        <v>8.3332999999999995</v>
      </c>
      <c r="X90" s="184">
        <f t="shared" ref="X90" si="166">IF(E90="","",ROUND((1-(ABS((((B90+C90)+(B90-C91))/2)-U90)/((C90+C91)/2)))*W90,4))</f>
        <v>7.1749999999999998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3.1112000000000002</v>
      </c>
      <c r="F92" s="176">
        <v>3.1118000000000001</v>
      </c>
      <c r="G92" s="176">
        <v>3.0962000000000001</v>
      </c>
      <c r="H92" s="176">
        <v>3.0977999999999999</v>
      </c>
      <c r="I92" s="176">
        <v>3.0949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0.11800000000000033</v>
      </c>
      <c r="P92" s="193">
        <f>IF(E92="","",((MINA(E92,F92,G92,H92,I92))-N92)/((C92+C93)/2))</f>
        <v>-5.1000000000001044E-2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3.1118000000000001</v>
      </c>
      <c r="S92" s="185">
        <f>IF(E92="","",MINA(E92:I93))</f>
        <v>3.0949</v>
      </c>
      <c r="T92" s="185">
        <f t="shared" ref="T92" si="170">IF(E92="","",(R92-S92))</f>
        <v>1.6900000000000137E-2</v>
      </c>
      <c r="U92" s="185">
        <f>IF(E92="","",ROUND(AVERAGEA(E92:I93),4))</f>
        <v>3.1023999999999998</v>
      </c>
      <c r="V92" s="185">
        <f>IF(E92="","",ROUND(SQRT(COUNTA(E92:I93)/(COUNTA(E92:I93)-1))*STDEVPA(E92:I93),4))</f>
        <v>8.3999999999999995E-3</v>
      </c>
      <c r="W92" s="184">
        <f t="shared" ref="W92" si="171">IF(E92="","",ROUND((((B92+C92)-(B92-C93))/(6*V92)),4))</f>
        <v>3.9683000000000002</v>
      </c>
      <c r="X92" s="184">
        <f t="shared" ref="X92" si="172">IF(E92="","",ROUND((1-(ABS((((B92+C92)+(B92-C93))/2)-U92)/((C92+C93)/2)))*W92,4))</f>
        <v>3.8731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3.1113</v>
      </c>
      <c r="F94" s="176">
        <v>3.1107</v>
      </c>
      <c r="G94" s="176">
        <v>3.0981999999999998</v>
      </c>
      <c r="H94" s="176">
        <v>3.109</v>
      </c>
      <c r="I94" s="176">
        <v>3.0964999999999998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0.11299999999999866</v>
      </c>
      <c r="P94" s="193">
        <f>IF(E94="","",((MINA(E94,F94,G94,H94,I94))-N94)/((C94+C95)/2))</f>
        <v>-3.5000000000002807E-2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3.1113</v>
      </c>
      <c r="S94" s="185">
        <f>IF(E94="","",MINA(E94:I95))</f>
        <v>3.0964999999999998</v>
      </c>
      <c r="T94" s="185">
        <f t="shared" ref="T94" si="176">IF(E94="","",(R94-S94))</f>
        <v>1.4800000000000146E-2</v>
      </c>
      <c r="U94" s="185">
        <f>IF(E94="","",ROUND(AVERAGEA(E94:I95),4))</f>
        <v>3.1051000000000002</v>
      </c>
      <c r="V94" s="185">
        <f>IF(E94="","",ROUND(SQRT(COUNTA(E94:I95)/(COUNTA(E94:I95)-1))*STDEVPA(E94:I95),4))</f>
        <v>7.1999999999999998E-3</v>
      </c>
      <c r="W94" s="184">
        <f t="shared" ref="W94" si="177">IF(E94="","",ROUND((((B94+C94)-(B94-C95))/(6*V94)),4))</f>
        <v>4.6295999999999999</v>
      </c>
      <c r="X94" s="184">
        <f t="shared" ref="X94" si="178">IF(E94="","",ROUND((1-(ABS((((B94+C94)+(B94-C95))/2)-U94)/((C94+C95)/2)))*W94,4))</f>
        <v>4.3935000000000004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7.7126999999999999</v>
      </c>
      <c r="F96" s="176">
        <v>7.7129000000000003</v>
      </c>
      <c r="G96" s="176">
        <v>7.7195</v>
      </c>
      <c r="H96" s="176">
        <v>7.7201000000000004</v>
      </c>
      <c r="I96" s="176">
        <v>7.7202000000000002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0.20199999999999996</v>
      </c>
      <c r="P96" s="193">
        <f>IF(E96="","",((MINA(E96,F96,G96,H96,I96))-N96)/((C96+C97)/2))</f>
        <v>0.12699999999999712</v>
      </c>
      <c r="Q96" s="185" t="str">
        <f t="shared" ref="Q96" si="181">IF(E96="","",IF(OR((O96&gt;50%),(P96&lt;-50%)),"Measure More","OK"))</f>
        <v>OK</v>
      </c>
      <c r="R96" s="185">
        <f>IF(E96="","",MAXA(E96:I97))</f>
        <v>7.7202000000000002</v>
      </c>
      <c r="S96" s="185">
        <f>IF(E96="","",MINA(E96:I97))</f>
        <v>7.7126999999999999</v>
      </c>
      <c r="T96" s="185">
        <f t="shared" ref="T96" si="182">IF(E96="","",(R96-S96))</f>
        <v>7.5000000000002842E-3</v>
      </c>
      <c r="U96" s="185">
        <f>IF(E96="","",ROUND(AVERAGEA(E96:I97),4))</f>
        <v>7.7171000000000003</v>
      </c>
      <c r="V96" s="185">
        <f>IF(E96="","",ROUND(SQRT(COUNTA(E96:I97)/(COUNTA(E96:I97)-1))*STDEVPA(E96:I97),4))</f>
        <v>3.8999999999999998E-3</v>
      </c>
      <c r="W96" s="184">
        <f t="shared" ref="W96" si="183">IF(E96="","",ROUND((((B96+C96)-(B96-C97))/(6*V96)),4))</f>
        <v>8.5470000000000006</v>
      </c>
      <c r="X96" s="184">
        <f t="shared" ref="X96" si="184">IF(E96="","",ROUND((1-(ABS((((B96+C96)+(B96-C97))/2)-U96)/((C96+C97)/2)))*W96,4))</f>
        <v>7.0854999999999997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7.7068000000000003</v>
      </c>
      <c r="F98" s="176">
        <v>7.7077999999999998</v>
      </c>
      <c r="G98" s="176">
        <v>7.7103999999999999</v>
      </c>
      <c r="H98" s="176">
        <v>7.7087000000000003</v>
      </c>
      <c r="I98" s="176">
        <v>7.7107000000000001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0.10699999999999932</v>
      </c>
      <c r="P98" s="193">
        <f>IF(E98="","",((MINA(E98,F98,G98,H98,I98))-N98)/((C98+C99)/2))</f>
        <v>6.8000000000001393E-2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7.7107000000000001</v>
      </c>
      <c r="S98" s="185">
        <f>IF(E98="","",MINA(E98:I99))</f>
        <v>7.7068000000000003</v>
      </c>
      <c r="T98" s="185">
        <f t="shared" ref="T98" si="188">IF(E98="","",(R98-S98))</f>
        <v>3.8999999999997925E-3</v>
      </c>
      <c r="U98" s="185">
        <f>IF(E98="","",ROUND(AVERAGEA(E98:I99),4))</f>
        <v>7.7088999999999999</v>
      </c>
      <c r="V98" s="185">
        <f>IF(E98="","",ROUND(SQRT(COUNTA(E98:I99)/(COUNTA(E98:I99)-1))*STDEVPA(E98:I99),4))</f>
        <v>1.6999999999999999E-3</v>
      </c>
      <c r="W98" s="184">
        <f t="shared" ref="W98" si="189">IF(E98="","",ROUND((((B98+C98)-(B98-C99))/(6*V98)),4))</f>
        <v>19.607800000000001</v>
      </c>
      <c r="X98" s="184">
        <f t="shared" ref="X98" si="190">IF(E98="","",ROUND((1-(ABS((((B98+C98)+(B98-C99))/2)-U98)/((C98+C99)/2)))*W98,4))</f>
        <v>17.8627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3.1046</v>
      </c>
      <c r="F100" s="176">
        <v>3.1021000000000001</v>
      </c>
      <c r="G100" s="176">
        <v>3.1179999999999999</v>
      </c>
      <c r="H100" s="176">
        <v>3.1151</v>
      </c>
      <c r="I100" s="176">
        <v>3.1164000000000001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0.17999999999999794</v>
      </c>
      <c r="P100" s="193">
        <f>IF(E100="","",((MINA(E100,F100,G100,H100,I100))-N100)/((C100+C101)/2))</f>
        <v>2.0999999999999908E-2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3.1179999999999999</v>
      </c>
      <c r="S100" s="185">
        <f>IF(E100="","",MINA(E100:I101))</f>
        <v>3.1021000000000001</v>
      </c>
      <c r="T100" s="185">
        <f t="shared" ref="T100" si="194">IF(E100="","",(R100-S100))</f>
        <v>1.5899999999999803E-2</v>
      </c>
      <c r="U100" s="185">
        <f>IF(E100="","",ROUND(AVERAGEA(E100:I101),4))</f>
        <v>3.1112000000000002</v>
      </c>
      <c r="V100" s="185">
        <f>IF(E100="","",ROUND(SQRT(COUNTA(E100:I101)/(COUNTA(E100:I101)-1))*STDEVPA(E100:I101),4))</f>
        <v>7.3000000000000001E-3</v>
      </c>
      <c r="W100" s="184">
        <f t="shared" ref="W100" si="195">IF(E100="","",ROUND((((B100+C100)-(B100-C101))/(6*V100)),4))</f>
        <v>4.5662000000000003</v>
      </c>
      <c r="X100" s="184">
        <f t="shared" ref="X100" si="196">IF(E100="","",ROUND((1-(ABS((((B100+C100)+(B100-C101))/2)-U100)/((C100+C101)/2)))*W100,4))</f>
        <v>4.0548000000000002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3.0983000000000001</v>
      </c>
      <c r="F102" s="176">
        <v>3.0981000000000001</v>
      </c>
      <c r="G102" s="176">
        <v>3.1175999999999999</v>
      </c>
      <c r="H102" s="176">
        <v>3.1063999999999998</v>
      </c>
      <c r="I102" s="176">
        <v>3.1189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0.18899999999999917</v>
      </c>
      <c r="P102" s="193">
        <f>IF(E102="","",((MINA(E102,F102,G102,H102,I102))-N102)/((C102+C103)/2))</f>
        <v>-1.9000000000000128E-2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3.1189</v>
      </c>
      <c r="S102" s="185">
        <f>IF(E102="","",MINA(E102:I103))</f>
        <v>3.0981000000000001</v>
      </c>
      <c r="T102" s="185">
        <f t="shared" ref="T102" si="200">IF(E102="","",(R102-S102))</f>
        <v>2.079999999999993E-2</v>
      </c>
      <c r="U102" s="185">
        <f>IF(E102="","",ROUND(AVERAGEA(E102:I103),4))</f>
        <v>3.1078999999999999</v>
      </c>
      <c r="V102" s="185">
        <f>IF(E102="","",ROUND(SQRT(COUNTA(E102:I103)/(COUNTA(E102:I103)-1))*STDEVPA(E102:I103),4))</f>
        <v>1.01E-2</v>
      </c>
      <c r="W102" s="184">
        <f t="shared" ref="W102" si="201">IF(E102="","",ROUND((((B102+C102)-(B102-C103))/(6*V102)),4))</f>
        <v>3.3003</v>
      </c>
      <c r="X102" s="184">
        <f t="shared" ref="X102" si="202">IF(E102="","",ROUND((1-(ABS((((B102+C102)+(B102-C103))/2)-U102)/((C102+C103)/2)))*W102,4))</f>
        <v>3.0396000000000001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2.0199999999999999E-2</v>
      </c>
      <c r="F104" s="176">
        <v>1.49E-2</v>
      </c>
      <c r="G104" s="176">
        <v>2.29E-2</v>
      </c>
      <c r="H104" s="176">
        <v>2.0400000000000001E-2</v>
      </c>
      <c r="I104" s="176">
        <v>2.0400000000000001E-2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-8.4000000000000047E-2</v>
      </c>
      <c r="P104" s="193">
        <f>IF(E104="","",((MINA(E104,F104,G104,H104,I104))-N104)/((C104+C105)/2))</f>
        <v>-0.40400000000000003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2.29E-2</v>
      </c>
      <c r="S104" s="185">
        <f>IF(E104="","",MINA(E104:I105))</f>
        <v>1.49E-2</v>
      </c>
      <c r="T104" s="185">
        <f t="shared" ref="T104" si="206">IF(E104="","",(R104-S104))</f>
        <v>8.0000000000000002E-3</v>
      </c>
      <c r="U104" s="185">
        <f>IF(E104="","",ROUND(AVERAGEA(E104:I105),4))</f>
        <v>1.9800000000000002E-2</v>
      </c>
      <c r="V104" s="185">
        <f>IF(E104="","",ROUND(SQRT(COUNTA(E104:I105)/(COUNTA(E104:I105)-1))*STDEVPA(E104:I105),4))</f>
        <v>2.8999999999999998E-3</v>
      </c>
      <c r="W104" s="184">
        <f>IF(E104="","",ROUND((((B104+C104)-(U104))/(3*V104)),4))</f>
        <v>3.4712999999999998</v>
      </c>
      <c r="X104" s="184">
        <f>IF(E104="","",ROUND((((B104+C104)-(U104))/(3*V104)),4))</f>
        <v>3.4712999999999998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2.4E-2</v>
      </c>
      <c r="F106" s="176">
        <v>2.5999999999999999E-2</v>
      </c>
      <c r="G106" s="176">
        <v>1.95E-2</v>
      </c>
      <c r="H106" s="176">
        <v>2.12E-2</v>
      </c>
      <c r="I106" s="176">
        <v>2.1700000000000001E-2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3.9999999999999897E-2</v>
      </c>
      <c r="P106" s="193">
        <f>IF(E106="","",((MINA(E106,F106,G106,H106,I106))-N106)/((C106+C107)/2))</f>
        <v>-0.22000000000000006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2.5999999999999999E-2</v>
      </c>
      <c r="S106" s="185">
        <f>IF(E106="","",MINA(E106:I107))</f>
        <v>1.95E-2</v>
      </c>
      <c r="T106" s="185">
        <f t="shared" ref="T106" si="210">IF(E106="","",(R106-S106))</f>
        <v>6.4999999999999988E-3</v>
      </c>
      <c r="U106" s="185">
        <f>IF(E106="","",ROUND(AVERAGEA(E106:I107),4))</f>
        <v>2.2499999999999999E-2</v>
      </c>
      <c r="V106" s="185">
        <f>IF(E106="","",ROUND(SQRT(COUNTA(E106:I107)/(COUNTA(E106:I107)-1))*STDEVPA(E106:I107),4))</f>
        <v>2.5000000000000001E-3</v>
      </c>
      <c r="W106" s="184">
        <f>IF(E106="","",ROUND((((B106+C106)-(U106))/(3*V106)),4))</f>
        <v>3.6667000000000001</v>
      </c>
      <c r="X106" s="184">
        <f>IF(E106="","",ROUND((((B106+C106)-(U106))/(3*V106)),4))</f>
        <v>3.6667000000000001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24120201</v>
      </c>
      <c r="D113" s="183"/>
      <c r="E113" s="15"/>
      <c r="F113" s="16" t="str">
        <f>H8</f>
        <v>K1213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24120201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37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3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3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3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3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38" t="s">
        <v>53</v>
      </c>
      <c r="P157" s="13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3.3973</v>
      </c>
      <c r="F158" s="176">
        <v>3.3969999999999998</v>
      </c>
      <c r="G158" s="176">
        <v>3.3973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-2.6999999999999247E-2</v>
      </c>
      <c r="P158" s="193">
        <f>IF(E158="","",((MINA(E158,F158,G158,H158,I158))-N158)/((C158+C159)/2))</f>
        <v>-3.0000000000001137E-2</v>
      </c>
      <c r="Q158" s="185" t="str">
        <f>IF(E158="","",IF(OR((O158&gt;50%),(P158&lt;-50%)),"Measure More","OK"))</f>
        <v>OK</v>
      </c>
      <c r="R158" s="185">
        <f>IF(E158="","",MAXA(E158:I159))</f>
        <v>3.3973</v>
      </c>
      <c r="S158" s="185">
        <f>IF(E158="","",MINA(E158:I159))</f>
        <v>3.3969999999999998</v>
      </c>
      <c r="T158" s="185">
        <f>IF(E158="","",(R158-S158))</f>
        <v>3.00000000000189E-4</v>
      </c>
      <c r="U158" s="185">
        <f>IF(E158="","",ROUND(AVERAGEA(E158:I159),4))</f>
        <v>3.3972000000000002</v>
      </c>
      <c r="V158" s="185">
        <f>IF(E158="","",ROUND(SQRT(COUNTA(E158:I159)/(COUNTA(E158:I159)-1))*STDEVPA(E158:I159),4))</f>
        <v>2.0000000000000001E-4</v>
      </c>
      <c r="W158" s="184">
        <f>IF(E158="","",ROUND((((B158+C158)-(B158-C159))/(6*V158)),4))</f>
        <v>166.66669999999999</v>
      </c>
      <c r="X158" s="184">
        <f>IF(E158="","",ROUND((1-(ABS((((B158+C158)+(B158-C159))/2)-U158)/((C158+C159)/2)))*W158,4))</f>
        <v>162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3.3973</v>
      </c>
      <c r="AB158" s="92">
        <v>3.3969999999999998</v>
      </c>
      <c r="AC158">
        <v>3.3973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3.4001000000000001</v>
      </c>
      <c r="F160" s="176">
        <v>3.4001000000000001</v>
      </c>
      <c r="G160" s="176">
        <v>3.3997999999999999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1.0000000000021103E-3</v>
      </c>
      <c r="P160" s="193">
        <f>IF(E160="","",((MINA(E160,F160,G160,H160,I160))-N160)/((C160+C161)/2))</f>
        <v>-1.9999999999997797E-3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3.4001000000000001</v>
      </c>
      <c r="S160" s="185">
        <f t="shared" ref="S160" si="217">IF(E160="","",MINA(E160:I161))</f>
        <v>3.3997999999999999</v>
      </c>
      <c r="T160" s="185">
        <f t="shared" ref="T160" si="218">IF(E160="","",(R160-S160))</f>
        <v>3.00000000000189E-4</v>
      </c>
      <c r="U160" s="185">
        <f t="shared" ref="U160" si="219">IF(E160="","",ROUND(AVERAGEA(E160:I161),4))</f>
        <v>3.4</v>
      </c>
      <c r="V160" s="185">
        <f t="shared" ref="V160" si="220">IF(E160="","",ROUND(SQRT(COUNTA(E160:I161)/(COUNTA(E160:I161)-1))*STDEVPA(E160:I161),4))</f>
        <v>2.0000000000000001E-4</v>
      </c>
      <c r="W160" s="184">
        <f t="shared" ref="W160" si="221">IF(E160="","",ROUND((((B160+C160)-(B160-C161))/(6*V160)),4))</f>
        <v>166.66669999999999</v>
      </c>
      <c r="X160" s="184">
        <f t="shared" ref="X160" si="222">IF(E160="","",ROUND((1-(ABS((((B160+C160)+(B160-C161))/2)-U160)/((C160+C161)/2)))*W160,4))</f>
        <v>166.66669999999999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3.4001000000000001</v>
      </c>
      <c r="AB160" s="92">
        <v>3.4001000000000001</v>
      </c>
      <c r="AC160">
        <v>3.3997999999999999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1.5946</v>
      </c>
      <c r="F162" s="176">
        <v>1.5942000000000001</v>
      </c>
      <c r="G162" s="176">
        <v>1.5932999999999999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-5.4000000000000714E-2</v>
      </c>
      <c r="P162" s="193">
        <f>IF(E162="","",((MINA(E162,F162,G162,H162,I162))-N162)/((C162+C163)/2))</f>
        <v>-6.7000000000001503E-2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1.5946</v>
      </c>
      <c r="S162" s="185">
        <f t="shared" ref="S162" si="232">IF(E162="","",MINA(E162:I163))</f>
        <v>1.5932999999999999</v>
      </c>
      <c r="T162" s="185">
        <f t="shared" ref="T162" si="233">IF(E162="","",(R162-S162))</f>
        <v>1.3000000000000789E-3</v>
      </c>
      <c r="U162" s="185">
        <f t="shared" ref="U162" si="234">IF(E162="","",ROUND(AVERAGEA(E162:I163),4))</f>
        <v>1.5940000000000001</v>
      </c>
      <c r="V162" s="185">
        <f t="shared" ref="V162" si="235">IF(E162="","",ROUND(SQRT(COUNTA(E162:I163)/(COUNTA(E162:I163)-1))*STDEVPA(E162:I163),4))</f>
        <v>6.9999999999999999E-4</v>
      </c>
      <c r="W162" s="184">
        <f t="shared" ref="W162" si="236">IF(E162="","",ROUND((((B162+C162)-(B162-C163))/(6*V162)),4))</f>
        <v>47.619</v>
      </c>
      <c r="X162" s="184">
        <f t="shared" ref="X162" si="237">IF(E162="","",ROUND((1-(ABS((((B162+C162)+(B162-C163))/2)-U162)/((C162+C163)/2)))*W162,4))</f>
        <v>44.761899999999997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1.5946</v>
      </c>
      <c r="AB162" s="92">
        <v>1.5942000000000001</v>
      </c>
      <c r="AC162">
        <v>1.5932999999999999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1.5907</v>
      </c>
      <c r="F164" s="176">
        <v>1.5908</v>
      </c>
      <c r="G164" s="176">
        <v>1.5894999999999999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-9.200000000000097E-2</v>
      </c>
      <c r="P164" s="193">
        <f>IF(E164="","",((MINA(E164,F164,G164,H164,I164))-N164)/((C164+C165)/2))</f>
        <v>-0.10500000000000176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1.5908</v>
      </c>
      <c r="S164" s="185">
        <f t="shared" ref="S164" si="247">IF(E164="","",MINA(E164:I165))</f>
        <v>1.5894999999999999</v>
      </c>
      <c r="T164" s="185">
        <f t="shared" ref="T164" si="248">IF(E164="","",(R164-S164))</f>
        <v>1.3000000000000789E-3</v>
      </c>
      <c r="U164" s="185">
        <f t="shared" ref="U164" si="249">IF(E164="","",ROUND(AVERAGEA(E164:I165),4))</f>
        <v>1.5903</v>
      </c>
      <c r="V164" s="185">
        <f t="shared" ref="V164" si="250">IF(E164="","",ROUND(SQRT(COUNTA(E164:I165)/(COUNTA(E164:I165)-1))*STDEVPA(E164:I165),4))</f>
        <v>6.9999999999999999E-4</v>
      </c>
      <c r="W164" s="184">
        <f t="shared" ref="W164" si="251">IF(E164="","",ROUND((((B164+C164)-(B164-C165))/(6*V164)),4))</f>
        <v>47.619</v>
      </c>
      <c r="X164" s="184">
        <f t="shared" ref="X164" si="252">IF(E164="","",ROUND((1-(ABS((((B164+C164)+(B164-C165))/2)-U164)/((C164+C165)/2)))*W164,4))</f>
        <v>43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1.5907</v>
      </c>
      <c r="AB164" s="92">
        <v>1.5908</v>
      </c>
      <c r="AC164">
        <v>1.5894999999999999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1.5972</v>
      </c>
      <c r="F166" s="176">
        <v>1.5972999999999999</v>
      </c>
      <c r="G166" s="176">
        <v>1.5973999999999999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-2.6000000000001577E-2</v>
      </c>
      <c r="P166" s="193">
        <f>IF(E166="","",((MINA(E166,F166,G166,H166,I166))-N166)/((C166+C167)/2))</f>
        <v>-2.8000000000001357E-2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1.5973999999999999</v>
      </c>
      <c r="S166" s="185">
        <f t="shared" ref="S166" si="262">IF(E166="","",MINA(E166:I167))</f>
        <v>1.5972</v>
      </c>
      <c r="T166" s="185">
        <f t="shared" ref="T166" si="263">IF(E166="","",(R166-S166))</f>
        <v>1.9999999999997797E-4</v>
      </c>
      <c r="U166" s="185">
        <f t="shared" ref="U166" si="264">IF(E166="","",ROUND(AVERAGEA(E166:I167),4))</f>
        <v>1.5972999999999999</v>
      </c>
      <c r="V166" s="185">
        <f t="shared" ref="V166" si="265">IF(E166="","",ROUND(SQRT(COUNTA(E166:I167)/(COUNTA(E166:I167)-1))*STDEVPA(E166:I167),4))</f>
        <v>1E-4</v>
      </c>
      <c r="W166" s="184">
        <f t="shared" ref="W166" si="266">IF(E166="","",ROUND((((B166+C166)-(B166-C167))/(6*V166)),4))</f>
        <v>333.33330000000001</v>
      </c>
      <c r="X166" s="184">
        <f t="shared" ref="X166" si="267">IF(E166="","",ROUND((1-(ABS((((B166+C166)+(B166-C167))/2)-U166)/((C166+C167)/2)))*W166,4))</f>
        <v>324.33330000000001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1.5972</v>
      </c>
      <c r="AB166" s="92">
        <v>1.5972999999999999</v>
      </c>
      <c r="AC166">
        <v>1.5973999999999999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1.5981000000000001</v>
      </c>
      <c r="F168" s="176">
        <v>1.5974999999999999</v>
      </c>
      <c r="G168" s="176">
        <v>1.5984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-1.6000000000000458E-2</v>
      </c>
      <c r="P168" s="193">
        <f>IF(E168="","",((MINA(E168,F168,G168,H168,I168))-N168)/((C168+C169)/2))</f>
        <v>-2.5000000000001688E-2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1.5984</v>
      </c>
      <c r="S168" s="185">
        <f t="shared" ref="S168" si="277">IF(E168="","",MINA(E168:I169))</f>
        <v>1.5974999999999999</v>
      </c>
      <c r="T168" s="185">
        <f t="shared" ref="T168" si="278">IF(E168="","",(R168-S168))</f>
        <v>9.0000000000012292E-4</v>
      </c>
      <c r="U168" s="185">
        <f t="shared" ref="U168" si="279">IF(E168="","",ROUND(AVERAGEA(E168:I169),4))</f>
        <v>1.5980000000000001</v>
      </c>
      <c r="V168" s="185">
        <f t="shared" ref="V168" si="280">IF(E168="","",ROUND(SQRT(COUNTA(E168:I169)/(COUNTA(E168:I169)-1))*STDEVPA(E168:I169),4))</f>
        <v>5.0000000000000001E-4</v>
      </c>
      <c r="W168" s="184">
        <f t="shared" ref="W168" si="281">IF(E168="","",ROUND((((B168+C168)-(B168-C169))/(6*V168)),4))</f>
        <v>66.666700000000006</v>
      </c>
      <c r="X168" s="184">
        <f t="shared" ref="X168" si="282">IF(E168="","",ROUND((1-(ABS((((B168+C168)+(B168-C169))/2)-U168)/((C168+C169)/2)))*W168,4))</f>
        <v>65.333399999999997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1.5981000000000001</v>
      </c>
      <c r="AB168" s="92">
        <v>1.5974999999999999</v>
      </c>
      <c r="AC168">
        <v>1.5984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24.593900000000001</v>
      </c>
      <c r="F170" s="176">
        <v>24.593599999999999</v>
      </c>
      <c r="G170" s="176">
        <v>24.5944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-2.8000000000005798E-2</v>
      </c>
      <c r="P170" s="193">
        <f>IF(E170="","",((MINA(E170,F170,G170,H170,I170))-N170)/((C170+C171)/2))</f>
        <v>-3.2000000000014239E-2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24.5944</v>
      </c>
      <c r="S170" s="185">
        <f t="shared" ref="S170" si="292">IF(E170="","",MINA(E170:I171))</f>
        <v>24.593599999999999</v>
      </c>
      <c r="T170" s="185">
        <f t="shared" ref="T170" si="293">IF(E170="","",(R170-S170))</f>
        <v>8.0000000000168825E-4</v>
      </c>
      <c r="U170" s="185">
        <f t="shared" ref="U170" si="294">IF(E170="","",ROUND(AVERAGEA(E170:I171),4))</f>
        <v>24.594000000000001</v>
      </c>
      <c r="V170" s="185">
        <f t="shared" ref="V170" si="295">IF(E170="","",ROUND(SQRT(COUNTA(E170:I171)/(COUNTA(E170:I171)-1))*STDEVPA(E170:I171),4))</f>
        <v>4.0000000000000002E-4</v>
      </c>
      <c r="W170" s="184">
        <f t="shared" ref="W170" si="296">IF(E170="","",ROUND((((B170+C170)-(B170-C171))/(6*V170)),4))</f>
        <v>166.66669999999999</v>
      </c>
      <c r="X170" s="184">
        <f t="shared" ref="X170" si="297">IF(E170="","",ROUND((1-(ABS((((B170+C170)+(B170-C171))/2)-U170)/((C170+C171)/2)))*W170,4))</f>
        <v>161.66669999999999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24.593900000000001</v>
      </c>
      <c r="AB170" s="92">
        <v>24.593599999999999</v>
      </c>
      <c r="AC170">
        <v>24.5944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4.8399000000000001</v>
      </c>
      <c r="F172" s="176">
        <v>4.8384</v>
      </c>
      <c r="G172" s="176">
        <v>4.8342999999999998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0.39900000000000269</v>
      </c>
      <c r="P172" s="193">
        <f>IF(E172="","",((MINA(E172,F172,G172,H172,I172))-N172)/((C172+C173)/2))</f>
        <v>0.34299999999999997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4.8399000000000001</v>
      </c>
      <c r="S172" s="185">
        <f t="shared" ref="S172" si="307">IF(E172="","",MINA(E172:I173))</f>
        <v>4.8342999999999998</v>
      </c>
      <c r="T172" s="185">
        <f t="shared" ref="T172" si="308">IF(E172="","",(R172-S172))</f>
        <v>5.6000000000002714E-3</v>
      </c>
      <c r="U172" s="185">
        <f t="shared" ref="U172" si="309">IF(E172="","",ROUND(AVERAGEA(E172:I173),4))</f>
        <v>4.8375000000000004</v>
      </c>
      <c r="V172" s="185">
        <f t="shared" ref="V172" si="310">IF(E172="","",ROUND(SQRT(COUNTA(E172:I173)/(COUNTA(E172:I173)-1))*STDEVPA(E172:I173),4))</f>
        <v>2.8999999999999998E-3</v>
      </c>
      <c r="W172" s="184">
        <f t="shared" ref="W172" si="311">IF(E172="","",ROUND((((B172+C172)-(B172-C173))/(6*V172)),4))</f>
        <v>11.494300000000001</v>
      </c>
      <c r="X172" s="184">
        <f t="shared" ref="X172" si="312">IF(E172="","",ROUND((1-(ABS((((B172+C172)+(B172-C173))/2)-U172)/((C172+C173)/2)))*W172,4))</f>
        <v>7.1839000000000004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4.8399000000000001</v>
      </c>
      <c r="AB172" s="92">
        <v>4.8384</v>
      </c>
      <c r="AC172">
        <v>4.8342999999999998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4.8385999999999996</v>
      </c>
      <c r="F174" s="176">
        <v>4.8361999999999998</v>
      </c>
      <c r="G174" s="176">
        <v>4.8493000000000004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0.49300000000000566</v>
      </c>
      <c r="P174" s="193">
        <f>IF(E174="","",((MINA(E174,F174,G174,H174,I174))-N174)/((C174+C175)/2))</f>
        <v>0.3620000000000001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4.8493000000000004</v>
      </c>
      <c r="S174" s="185">
        <f t="shared" ref="S174" si="322">IF(E174="","",MINA(E174:I175))</f>
        <v>4.8361999999999998</v>
      </c>
      <c r="T174" s="185">
        <f t="shared" ref="T174" si="323">IF(E174="","",(R174-S174))</f>
        <v>1.3100000000000556E-2</v>
      </c>
      <c r="U174" s="185">
        <f t="shared" ref="U174" si="324">IF(E174="","",ROUND(AVERAGEA(E174:I175),4))</f>
        <v>4.8414000000000001</v>
      </c>
      <c r="V174" s="185">
        <f t="shared" ref="V174" si="325">IF(E174="","",ROUND(SQRT(COUNTA(E174:I175)/(COUNTA(E174:I175)-1))*STDEVPA(E174:I175),4))</f>
        <v>7.0000000000000001E-3</v>
      </c>
      <c r="W174" s="184">
        <f t="shared" ref="W174" si="326">IF(E174="","",ROUND((((B174+C174)-(B174-C175))/(6*V174)),4))</f>
        <v>4.7618999999999998</v>
      </c>
      <c r="X174" s="184">
        <f t="shared" ref="X174" si="327">IF(E174="","",ROUND((1-(ABS((((B174+C174)+(B174-C175))/2)-U174)/((C174+C175)/2)))*W174,4))</f>
        <v>2.7905000000000002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4.8385999999999996</v>
      </c>
      <c r="AB174" s="92">
        <v>4.8361999999999998</v>
      </c>
      <c r="AC174">
        <v>4.8493000000000004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16.1114</v>
      </c>
      <c r="F176" s="176">
        <v>16.120999999999999</v>
      </c>
      <c r="G176" s="176">
        <v>16.1142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0.20999999999997243</v>
      </c>
      <c r="P176" s="193">
        <f>IF(E176="","",((MINA(E176,F176,G176,H176,I176))-N176)/((C176+C177)/2))</f>
        <v>0.113999999999983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16.120999999999999</v>
      </c>
      <c r="S176" s="185">
        <f t="shared" ref="S176" si="337">IF(E176="","",MINA(E176:I177))</f>
        <v>16.1114</v>
      </c>
      <c r="T176" s="185">
        <f t="shared" ref="T176" si="338">IF(E176="","",(R176-S176))</f>
        <v>9.5999999999989427E-3</v>
      </c>
      <c r="U176" s="185">
        <f t="shared" ref="U176" si="339">IF(E176="","",ROUND(AVERAGEA(E176:I177),4))</f>
        <v>16.115500000000001</v>
      </c>
      <c r="V176" s="185">
        <f t="shared" ref="V176" si="340">IF(E176="","",ROUND(SQRT(COUNTA(E176:I177)/(COUNTA(E176:I177)-1))*STDEVPA(E176:I177),4))</f>
        <v>4.8999999999999998E-3</v>
      </c>
      <c r="W176" s="184">
        <f t="shared" ref="W176" si="341">IF(E176="","",ROUND((((B176+C176)-(B176-C177))/(6*V176)),4))</f>
        <v>6.8026999999999997</v>
      </c>
      <c r="X176" s="184">
        <f t="shared" ref="X176" si="342">IF(E176="","",ROUND((1-(ABS((((B176+C176)+(B176-C177))/2)-U176)/((C176+C177)/2)))*W176,4))</f>
        <v>5.7483000000000004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16.1114</v>
      </c>
      <c r="AB176" s="92">
        <v>16.120999999999999</v>
      </c>
      <c r="AC176">
        <v>16.1142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16.101500000000001</v>
      </c>
      <c r="F178" s="176">
        <v>16.111899999999999</v>
      </c>
      <c r="G178" s="176">
        <v>16.1065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0.11899999999997135</v>
      </c>
      <c r="P178" s="193">
        <f>IF(E178="","",((MINA(E178,F178,G178,H178,I178))-N178)/((C178+C179)/2))</f>
        <v>1.5000000000000568E-2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16.111899999999999</v>
      </c>
      <c r="S178" s="185">
        <f t="shared" ref="S178" si="352">IF(E178="","",MINA(E178:I179))</f>
        <v>16.101500000000001</v>
      </c>
      <c r="T178" s="185">
        <f t="shared" ref="T178" si="353">IF(E178="","",(R178-S178))</f>
        <v>1.0399999999997078E-2</v>
      </c>
      <c r="U178" s="185">
        <f t="shared" ref="U178" si="354">IF(E178="","",ROUND(AVERAGEA(E178:I179),4))</f>
        <v>16.1066</v>
      </c>
      <c r="V178" s="185">
        <f t="shared" ref="V178" si="355">IF(E178="","",ROUND(SQRT(COUNTA(E178:I179)/(COUNTA(E178:I179)-1))*STDEVPA(E178:I179),4))</f>
        <v>5.1999999999999998E-3</v>
      </c>
      <c r="W178" s="184">
        <f t="shared" ref="W178" si="356">IF(E178="","",ROUND((((B178+C178)-(B178-C179))/(6*V178)),4))</f>
        <v>6.4103000000000003</v>
      </c>
      <c r="X178" s="184">
        <f t="shared" ref="X178" si="357">IF(E178="","",ROUND((1-(ABS((((B178+C178)+(B178-C179))/2)-U178)/((C178+C179)/2)))*W178,4))</f>
        <v>5.9871999999999996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16.101500000000001</v>
      </c>
      <c r="AB178" s="92">
        <v>16.111899999999999</v>
      </c>
      <c r="AC178">
        <v>16.1065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6.532</v>
      </c>
      <c r="F180" s="176">
        <v>6.5331000000000001</v>
      </c>
      <c r="G180" s="176">
        <v>6.5354000000000001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0.35400000000000098</v>
      </c>
      <c r="P180" s="193">
        <f>IF(E180="","",((MINA(E180,F180,G180,H180,I180))-N180)/((C180+C181)/2))</f>
        <v>0.32000000000000028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6.5354000000000001</v>
      </c>
      <c r="S180" s="185">
        <f t="shared" ref="S180" si="367">IF(E180="","",MINA(E180:I181))</f>
        <v>6.532</v>
      </c>
      <c r="T180" s="185">
        <f t="shared" ref="T180" si="368">IF(E180="","",(R180-S180))</f>
        <v>3.4000000000000696E-3</v>
      </c>
      <c r="U180" s="185">
        <f t="shared" ref="U180" si="369">IF(E180="","",ROUND(AVERAGEA(E180:I181),4))</f>
        <v>6.5335000000000001</v>
      </c>
      <c r="V180" s="185">
        <f t="shared" ref="V180" si="370">IF(E180="","",ROUND(SQRT(COUNTA(E180:I181)/(COUNTA(E180:I181)-1))*STDEVPA(E180:I181),4))</f>
        <v>1.6999999999999999E-3</v>
      </c>
      <c r="W180" s="184">
        <f t="shared" ref="W180" si="371">IF(E180="","",ROUND((((B180+C180)-(B180-C181))/(6*V180)),4))</f>
        <v>19.607800000000001</v>
      </c>
      <c r="X180" s="184">
        <f t="shared" ref="X180" si="372">IF(E180="","",ROUND((1-(ABS((((B180+C180)+(B180-C181))/2)-U180)/((C180+C181)/2)))*W180,4))</f>
        <v>13.039199999999999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6.532</v>
      </c>
      <c r="AB180" s="92">
        <v>6.5331000000000001</v>
      </c>
      <c r="AC180">
        <v>6.5354000000000001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6.5095000000000001</v>
      </c>
      <c r="F182" s="176">
        <v>6.5099</v>
      </c>
      <c r="G182" s="176">
        <v>6.5145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0.14499999999999957</v>
      </c>
      <c r="P182" s="193">
        <f>IF(E182="","",((MINA(E182,F182,G182,H182,I182))-N182)/((C182+C183)/2))</f>
        <v>9.5000000000000639E-2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6.5145</v>
      </c>
      <c r="S182" s="185">
        <f t="shared" ref="S182" si="382">IF(E182="","",MINA(E182:I183))</f>
        <v>6.5095000000000001</v>
      </c>
      <c r="T182" s="185">
        <f t="shared" ref="T182" si="383">IF(E182="","",(R182-S182))</f>
        <v>4.9999999999998934E-3</v>
      </c>
      <c r="U182" s="185">
        <f t="shared" ref="U182" si="384">IF(E182="","",ROUND(AVERAGEA(E182:I183),4))</f>
        <v>6.5113000000000003</v>
      </c>
      <c r="V182" s="185">
        <f t="shared" ref="V182" si="385">IF(E182="","",ROUND(SQRT(COUNTA(E182:I183)/(COUNTA(E182:I183)-1))*STDEVPA(E182:I183),4))</f>
        <v>2.8E-3</v>
      </c>
      <c r="W182" s="184">
        <f t="shared" ref="W182" si="386">IF(E182="","",ROUND((((B182+C182)-(B182-C183))/(6*V182)),4))</f>
        <v>11.9048</v>
      </c>
      <c r="X182" s="184">
        <f t="shared" ref="X182" si="387">IF(E182="","",ROUND((1-(ABS((((B182+C182)+(B182-C183))/2)-U182)/((C182+C183)/2)))*W182,4))</f>
        <v>10.5596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6.5095000000000001</v>
      </c>
      <c r="AB182" s="92">
        <v>6.5099</v>
      </c>
      <c r="AC182">
        <v>6.5145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0.80700000000000005</v>
      </c>
      <c r="F184" s="176">
        <v>0.80700000000000005</v>
      </c>
      <c r="G184" s="176">
        <v>0.80700000000000005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0.11666666666666678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0.80700000000000005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0.80700000000000005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0.80700000000000005</v>
      </c>
      <c r="AB184" s="92">
        <v>0.80700000000000005</v>
      </c>
      <c r="AC184">
        <v>0.80700000000000005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0.80700000000000005</v>
      </c>
      <c r="G186" s="176">
        <v>0.80700000000000005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0.80700000000000005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0.80700000000000005</v>
      </c>
      <c r="AB186" s="92">
        <v>0.80700000000000005</v>
      </c>
      <c r="AC186">
        <v>0.80700000000000005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0.58399999999999996</v>
      </c>
      <c r="F188" s="176">
        <v>0.58499999999999996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0.5847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8.1667000000000005</v>
      </c>
      <c r="X188" s="184">
        <f>IF(E188="","",ROUND((((U188)-(B188-C189))/(3*V188)),4))</f>
        <v>8.1667000000000005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0.58399999999999996</v>
      </c>
      <c r="AB188" s="92">
        <v>0.58499999999999996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0.59199999999999997</v>
      </c>
      <c r="F190" s="176">
        <v>0.59</v>
      </c>
      <c r="G190" s="176">
        <v>0.58899999999999997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0.46666666666666712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0.59199999999999997</v>
      </c>
      <c r="S190" s="185">
        <f t="shared" ref="S190" si="438">IF(E190="","",MINA(E190:I191))</f>
        <v>0.58899999999999997</v>
      </c>
      <c r="T190" s="185">
        <f t="shared" ref="T190" si="439">IF(E190="","",(R190-S190))</f>
        <v>3.0000000000000027E-3</v>
      </c>
      <c r="U190" s="185">
        <f t="shared" ref="U190" si="440">IF(E190="","",ROUND(AVERAGEA(E190:I191),4))</f>
        <v>0.59030000000000005</v>
      </c>
      <c r="V190" s="185">
        <f t="shared" ref="V190" si="441">IF(E190="","",ROUND(SQRT(COUNTA(E190:I191)/(COUNTA(E190:I191)-1))*STDEVPA(E190:I191),4))</f>
        <v>1.5E-3</v>
      </c>
      <c r="W190" s="184">
        <f>IF(E190="","",ROUND((((U190)-(B190-C191))/(3*V190)),4))</f>
        <v>4.5110999999999999</v>
      </c>
      <c r="X190" s="184">
        <f>IF(E190="","",ROUND((((U190)-(B190-C191))/(3*V190)),4))</f>
        <v>4.5110999999999999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0.59199999999999997</v>
      </c>
      <c r="AB190" s="92">
        <v>0.59</v>
      </c>
      <c r="AC190">
        <v>0.58899999999999997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7.5898000000000003</v>
      </c>
      <c r="F192" s="176">
        <v>7.5827</v>
      </c>
      <c r="G192" s="176">
        <v>7.5881999999999996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0.44900000000000162</v>
      </c>
      <c r="P192" s="193">
        <f>IF(E192="","",((MINA(E192,F192,G192,H192,I192))-N192)/((C192+C193)/2))</f>
        <v>0.41349999999999998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7.5898000000000003</v>
      </c>
      <c r="S192" s="185">
        <f t="shared" ref="S192" si="449">IF(E192="","",MINA(E192:I193))</f>
        <v>7.5827</v>
      </c>
      <c r="T192" s="185">
        <f t="shared" ref="T192" si="450">IF(E192="","",(R192-S192))</f>
        <v>7.1000000000003283E-3</v>
      </c>
      <c r="U192" s="185">
        <f t="shared" ref="U192" si="451">IF(E192="","",ROUND(AVERAGEA(E192:I193),4))</f>
        <v>7.5869</v>
      </c>
      <c r="V192" s="185">
        <f t="shared" ref="V192" si="452">IF(E192="","",ROUND(SQRT(COUNTA(E192:I193)/(COUNTA(E192:I193)-1))*STDEVPA(E192:I193),4))</f>
        <v>3.7000000000000002E-3</v>
      </c>
      <c r="W192" s="184">
        <f t="shared" ref="W192" si="453">IF(E192="","",ROUND((((B192+C192)-(B192-C193))/(6*V192)),4))</f>
        <v>18.018000000000001</v>
      </c>
      <c r="X192" s="184">
        <f t="shared" ref="X192" si="454">IF(E192="","",ROUND((1-(ABS((((B192+C192)+(B192-C193))/2)-U192)/((C192+C193)/2)))*W192,4))</f>
        <v>10.1892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7.5898000000000003</v>
      </c>
      <c r="AB192" s="92">
        <v>7.5827</v>
      </c>
      <c r="AC192">
        <v>7.5881999999999996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7.5651000000000002</v>
      </c>
      <c r="F194" s="176">
        <v>7.5693999999999999</v>
      </c>
      <c r="G194" s="176">
        <v>7.5629999999999997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0.34699999999999953</v>
      </c>
      <c r="P194" s="193">
        <f>IF(E194="","",((MINA(E194,F194,G194,H194,I194))-N194)/((C194+C195)/2))</f>
        <v>0.31499999999999861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7.5693999999999999</v>
      </c>
      <c r="S194" s="185">
        <f t="shared" ref="S194" si="462">IF(E194="","",MINA(E194:I195))</f>
        <v>7.5629999999999997</v>
      </c>
      <c r="T194" s="185">
        <f t="shared" ref="T194" si="463">IF(E194="","",(R194-S194))</f>
        <v>6.4000000000001833E-3</v>
      </c>
      <c r="U194" s="185">
        <f t="shared" ref="U194" si="464">IF(E194="","",ROUND(AVERAGEA(E194:I195),4))</f>
        <v>7.5658000000000003</v>
      </c>
      <c r="V194" s="185">
        <f t="shared" ref="V194" si="465">IF(E194="","",ROUND(SQRT(COUNTA(E194:I195)/(COUNTA(E194:I195)-1))*STDEVPA(E194:I195),4))</f>
        <v>3.3E-3</v>
      </c>
      <c r="W194" s="184">
        <f t="shared" ref="W194" si="466">IF(E194="","",ROUND((((B194+C194)-(B194-C195))/(6*V194)),4))</f>
        <v>20.202000000000002</v>
      </c>
      <c r="X194" s="184">
        <f t="shared" ref="X194" si="467">IF(E194="","",ROUND((1-(ABS((((B194+C194)+(B194-C195))/2)-U194)/((C194+C195)/2)))*W194,4))</f>
        <v>13.5555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7.5651000000000002</v>
      </c>
      <c r="AB194" s="92">
        <v>7.5693999999999999</v>
      </c>
      <c r="AC194">
        <v>7.5629999999999997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6.2149999999999999</v>
      </c>
      <c r="F196" s="176">
        <v>6.2138999999999998</v>
      </c>
      <c r="G196" s="176">
        <v>6.2133000000000003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0.29999999999999361</v>
      </c>
      <c r="P196" s="193">
        <f>IF(E196="","",((MINA(E196,F196,G196,H196,I196))-N196)/((C196+C197)/2))</f>
        <v>0.26600000000000179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6.2149999999999999</v>
      </c>
      <c r="S196" s="185">
        <f t="shared" ref="S196" si="475">IF(E196="","",MINA(E196:I197))</f>
        <v>6.2133000000000003</v>
      </c>
      <c r="T196" s="185">
        <f t="shared" ref="T196" si="476">IF(E196="","",(R196-S196))</f>
        <v>1.6999999999995907E-3</v>
      </c>
      <c r="U196" s="185">
        <f t="shared" ref="U196" si="477">IF(E196="","",ROUND(AVERAGEA(E196:I197),4))</f>
        <v>6.2141000000000002</v>
      </c>
      <c r="V196" s="185">
        <f t="shared" ref="V196" si="478">IF(E196="","",ROUND(SQRT(COUNTA(E196:I197)/(COUNTA(E196:I197)-1))*STDEVPA(E196:I197),4))</f>
        <v>8.9999999999999998E-4</v>
      </c>
      <c r="W196" s="184">
        <f t="shared" ref="W196" si="479">IF(E196="","",ROUND((((B196+C196)-(B196-C197))/(6*V196)),4))</f>
        <v>18.5185</v>
      </c>
      <c r="X196" s="184">
        <f t="shared" ref="X196" si="480">IF(E196="","",ROUND((1-(ABS((((B196+C196)+(B196-C197))/2)-U196)/((C196+C197)/2)))*W196,4))</f>
        <v>13.2963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6.2149999999999999</v>
      </c>
      <c r="AB196" s="92">
        <v>6.2138999999999998</v>
      </c>
      <c r="AC196">
        <v>6.2133000000000003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6.2217000000000002</v>
      </c>
      <c r="F198" s="176">
        <v>6.2213000000000003</v>
      </c>
      <c r="G198" s="176">
        <v>6.2214999999999998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0.43400000000000105</v>
      </c>
      <c r="P198" s="193">
        <f>IF(E198="","",((MINA(E198,F198,G198,H198,I198))-N198)/((C198+C199)/2))</f>
        <v>0.42600000000000193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6.2217000000000002</v>
      </c>
      <c r="S198" s="185">
        <f t="shared" ref="S198" si="488">IF(E198="","",MINA(E198:I199))</f>
        <v>6.2213000000000003</v>
      </c>
      <c r="T198" s="185">
        <f t="shared" ref="T198" si="489">IF(E198="","",(R198-S198))</f>
        <v>3.9999999999995595E-4</v>
      </c>
      <c r="U198" s="185">
        <f t="shared" ref="U198" si="490">IF(E198="","",ROUND(AVERAGEA(E198:I199),4))</f>
        <v>6.2214999999999998</v>
      </c>
      <c r="V198" s="185">
        <f t="shared" ref="V198" si="491">IF(E198="","",ROUND(SQRT(COUNTA(E198:I199)/(COUNTA(E198:I199)-1))*STDEVPA(E198:I199),4))</f>
        <v>2.0000000000000001E-4</v>
      </c>
      <c r="W198" s="184">
        <f t="shared" ref="W198" si="492">IF(E198="","",ROUND((((B198+C198)-(B198-C199))/(6*V198)),4))</f>
        <v>83.333299999999994</v>
      </c>
      <c r="X198" s="184">
        <f t="shared" ref="X198" si="493">IF(E198="","",ROUND((1-(ABS((((B198+C198)+(B198-C199))/2)-U198)/((C198+C199)/2)))*W198,4))</f>
        <v>47.5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6.2217000000000002</v>
      </c>
      <c r="AB198" s="92">
        <v>6.2213000000000003</v>
      </c>
      <c r="AC198">
        <v>6.2214999999999998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5.758</v>
      </c>
      <c r="F200" s="176">
        <v>5.7546999999999997</v>
      </c>
      <c r="G200" s="176">
        <v>5.7554999999999996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0.57999999999999829</v>
      </c>
      <c r="P200" s="193">
        <f>IF(E200="","",((MINA(E200,F200,G200,H200,I200))-N200)/((C200+C201)/2))</f>
        <v>0.54699999999999527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5.758</v>
      </c>
      <c r="S200" s="185">
        <f t="shared" ref="S200" si="501">IF(E200="","",MINA(E200:I201))</f>
        <v>5.7546999999999997</v>
      </c>
      <c r="T200" s="185">
        <f t="shared" ref="T200" si="502">IF(E200="","",(R200-S200))</f>
        <v>3.3000000000003027E-3</v>
      </c>
      <c r="U200" s="185">
        <f t="shared" ref="U200" si="503">IF(E200="","",ROUND(AVERAGEA(E200:I201),4))</f>
        <v>5.7561</v>
      </c>
      <c r="V200" s="185">
        <f t="shared" ref="V200" si="504">IF(E200="","",ROUND(SQRT(COUNTA(E200:I201)/(COUNTA(E200:I201)-1))*STDEVPA(E200:I201),4))</f>
        <v>1.6999999999999999E-3</v>
      </c>
      <c r="W200" s="184">
        <f t="shared" ref="W200" si="505">IF(E200="","",ROUND((((B200+C200)-(B200-C201))/(6*V200)),4))</f>
        <v>19.607800000000001</v>
      </c>
      <c r="X200" s="184">
        <f t="shared" ref="X200" si="506">IF(E200="","",ROUND((1-(ABS((((B200+C200)+(B200-C201))/2)-U200)/((C200+C201)/2)))*W200,4))</f>
        <v>8.6077999999999992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5.758</v>
      </c>
      <c r="AB200" s="92">
        <v>5.7546999999999997</v>
      </c>
      <c r="AC200">
        <v>5.7554999999999996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5.7275</v>
      </c>
      <c r="F202" s="176">
        <v>5.7276999999999996</v>
      </c>
      <c r="G202" s="176">
        <v>5.7217000000000002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0.27699999999999392</v>
      </c>
      <c r="P202" s="193">
        <f>IF(E202="","",((MINA(E202,F202,G202,H202,I202))-N202)/((C202+C203)/2))</f>
        <v>0.21700000000000053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5.7276999999999996</v>
      </c>
      <c r="S202" s="185">
        <f t="shared" ref="S202" si="514">IF(E202="","",MINA(E202:I203))</f>
        <v>5.7217000000000002</v>
      </c>
      <c r="T202" s="185">
        <f t="shared" ref="T202" si="515">IF(E202="","",(R202-S202))</f>
        <v>5.9999999999993392E-3</v>
      </c>
      <c r="U202" s="185">
        <f t="shared" ref="U202" si="516">IF(E202="","",ROUND(AVERAGEA(E202:I203),4))</f>
        <v>5.7256</v>
      </c>
      <c r="V202" s="185">
        <f t="shared" ref="V202" si="517">IF(E202="","",ROUND(SQRT(COUNTA(E202:I203)/(COUNTA(E202:I203)-1))*STDEVPA(E202:I203),4))</f>
        <v>3.3999999999999998E-3</v>
      </c>
      <c r="W202" s="184">
        <f t="shared" ref="W202" si="518">IF(E202="","",ROUND((((B202+C202)-(B202-C203))/(6*V202)),4))</f>
        <v>9.8039000000000005</v>
      </c>
      <c r="X202" s="184">
        <f t="shared" ref="X202" si="519">IF(E202="","",ROUND((1-(ABS((((B202+C202)+(B202-C203))/2)-U202)/((C202+C203)/2)))*W202,4))</f>
        <v>7.2941000000000003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5.7275</v>
      </c>
      <c r="AB202" s="92">
        <v>5.7276999999999996</v>
      </c>
      <c r="AC202">
        <v>5.7217000000000002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7.9325000000000001</v>
      </c>
      <c r="F204" s="176">
        <v>7.9345999999999997</v>
      </c>
      <c r="G204" s="176">
        <v>7.9316000000000004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0.34599999999999298</v>
      </c>
      <c r="P204" s="193">
        <f>IF(E204="","",((MINA(E204,F204,G204,H204,I204))-N204)/((C204+C205)/2))</f>
        <v>0.31600000000000072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7.9345999999999997</v>
      </c>
      <c r="S204" s="185">
        <f t="shared" ref="S204" si="527">IF(E204="","",MINA(E204:I205))</f>
        <v>7.9316000000000004</v>
      </c>
      <c r="T204" s="185">
        <f t="shared" ref="T204" si="528">IF(E204="","",(R204-S204))</f>
        <v>2.9999999999992255E-3</v>
      </c>
      <c r="U204" s="185">
        <f t="shared" ref="U204" si="529">IF(E204="","",ROUND(AVERAGEA(E204:I205),4))</f>
        <v>7.9329000000000001</v>
      </c>
      <c r="V204" s="185">
        <f t="shared" ref="V204" si="530">IF(E204="","",ROUND(SQRT(COUNTA(E204:I205)/(COUNTA(E204:I205)-1))*STDEVPA(E204:I205),4))</f>
        <v>1.5E-3</v>
      </c>
      <c r="W204" s="184">
        <f t="shared" ref="W204" si="531">IF(E204="","",ROUND((((B204+C204)-(B204-C205))/(6*V204)),4))</f>
        <v>22.222200000000001</v>
      </c>
      <c r="X204" s="184">
        <f t="shared" ref="X204" si="532">IF(E204="","",ROUND((1-(ABS((((B204+C204)+(B204-C205))/2)-U204)/((C204+C205)/2)))*W204,4))</f>
        <v>14.911099999999999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7.9325000000000001</v>
      </c>
      <c r="AB204" s="92">
        <v>7.9345999999999997</v>
      </c>
      <c r="AC204">
        <v>7.9316000000000004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7.9108000000000001</v>
      </c>
      <c r="F206" s="176">
        <v>7.9187000000000003</v>
      </c>
      <c r="G206" s="176">
        <v>7.9150999999999998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0.18699999999999939</v>
      </c>
      <c r="P206" s="193">
        <f>IF(E206="","",((MINA(E206,F206,G206,H206,I206))-N206)/((C206+C207)/2))</f>
        <v>0.10799999999999699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7.9187000000000003</v>
      </c>
      <c r="S206" s="185">
        <f t="shared" ref="S206" si="540">IF(E206="","",MINA(E206:I207))</f>
        <v>7.9108000000000001</v>
      </c>
      <c r="T206" s="185">
        <f t="shared" ref="T206" si="541">IF(E206="","",(R206-S206))</f>
        <v>7.9000000000002402E-3</v>
      </c>
      <c r="U206" s="185">
        <f t="shared" ref="U206" si="542">IF(E206="","",ROUND(AVERAGEA(E206:I207),4))</f>
        <v>7.9149000000000003</v>
      </c>
      <c r="V206" s="185">
        <f t="shared" ref="V206" si="543">IF(E206="","",ROUND(SQRT(COUNTA(E206:I207)/(COUNTA(E206:I207)-1))*STDEVPA(E206:I207),4))</f>
        <v>4.0000000000000001E-3</v>
      </c>
      <c r="W206" s="184">
        <f t="shared" ref="W206" si="544">IF(E206="","",ROUND((((B206+C206)-(B206-C207))/(6*V206)),4))</f>
        <v>8.3332999999999995</v>
      </c>
      <c r="X206" s="184">
        <f t="shared" ref="X206" si="545">IF(E206="","",ROUND((1-(ABS((((B206+C206)+(B206-C207))/2)-U206)/((C206+C207)/2)))*W206,4))</f>
        <v>7.0915999999999997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7.9108000000000001</v>
      </c>
      <c r="AB206" s="92">
        <v>7.9187000000000003</v>
      </c>
      <c r="AC206">
        <v>7.9150999999999998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3.1112000000000002</v>
      </c>
      <c r="F208" s="176">
        <v>3.1118000000000001</v>
      </c>
      <c r="G208" s="176">
        <v>3.1114000000000002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0.11800000000000033</v>
      </c>
      <c r="P208" s="193">
        <f>IF(E208="","",((MINA(E208,F208,G208,H208,I208))-N208)/((C208+C209)/2))</f>
        <v>0.11200000000000099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3.1118000000000001</v>
      </c>
      <c r="S208" s="185">
        <f t="shared" ref="S208" si="553">IF(E208="","",MINA(E208:I209))</f>
        <v>3.1112000000000002</v>
      </c>
      <c r="T208" s="185">
        <f t="shared" ref="T208" si="554">IF(E208="","",(R208-S208))</f>
        <v>5.9999999999993392E-4</v>
      </c>
      <c r="U208" s="185">
        <f t="shared" ref="U208" si="555">IF(E208="","",ROUND(AVERAGEA(E208:I209),4))</f>
        <v>3.1114999999999999</v>
      </c>
      <c r="V208" s="185">
        <f t="shared" ref="V208" si="556">IF(E208="","",ROUND(SQRT(COUNTA(E208:I209)/(COUNTA(E208:I209)-1))*STDEVPA(E208:I209),4))</f>
        <v>2.9999999999999997E-4</v>
      </c>
      <c r="W208" s="184">
        <f t="shared" ref="W208" si="557">IF(E208="","",ROUND((((B208+C208)-(B208-C209))/(6*V208)),4))</f>
        <v>111.11109999999999</v>
      </c>
      <c r="X208" s="184">
        <f t="shared" ref="X208" si="558">IF(E208="","",ROUND((1-(ABS((((B208+C208)+(B208-C209))/2)-U208)/((C208+C209)/2)))*W208,4))</f>
        <v>98.333299999999994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3.1112000000000002</v>
      </c>
      <c r="AB208" s="92">
        <v>3.1118000000000001</v>
      </c>
      <c r="AC208">
        <v>3.1114000000000002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3.1113</v>
      </c>
      <c r="F210" s="176">
        <v>3.1107</v>
      </c>
      <c r="G210" s="176">
        <v>3.1114999999999999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0.11499999999999844</v>
      </c>
      <c r="P210" s="193">
        <f>IF(E210="","",((MINA(E210,F210,G210,H210,I210))-N210)/((C210+C211)/2))</f>
        <v>0.10699999999999932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3.1114999999999999</v>
      </c>
      <c r="S210" s="185">
        <f t="shared" ref="S210" si="566">IF(E210="","",MINA(E210:I211))</f>
        <v>3.1107</v>
      </c>
      <c r="T210" s="185">
        <f t="shared" ref="T210" si="567">IF(E210="","",(R210-S210))</f>
        <v>7.9999999999991189E-4</v>
      </c>
      <c r="U210" s="185">
        <f t="shared" ref="U210" si="568">IF(E210="","",ROUND(AVERAGEA(E210:I211),4))</f>
        <v>3.1112000000000002</v>
      </c>
      <c r="V210" s="185">
        <f t="shared" ref="V210" si="569">IF(E210="","",ROUND(SQRT(COUNTA(E210:I211)/(COUNTA(E210:I211)-1))*STDEVPA(E210:I211),4))</f>
        <v>4.0000000000000002E-4</v>
      </c>
      <c r="W210" s="184">
        <f t="shared" ref="W210" si="570">IF(E210="","",ROUND((((B210+C210)-(B210-C211))/(6*V210)),4))</f>
        <v>83.333299999999994</v>
      </c>
      <c r="X210" s="184">
        <f t="shared" ref="X210" si="571">IF(E210="","",ROUND((1-(ABS((((B210+C210)+(B210-C211))/2)-U210)/((C210+C211)/2)))*W210,4))</f>
        <v>74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3.1113</v>
      </c>
      <c r="AB210" s="92">
        <v>3.1107</v>
      </c>
      <c r="AC210">
        <v>3.1114999999999999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7.7126999999999999</v>
      </c>
      <c r="F212" s="176">
        <v>7.7129000000000003</v>
      </c>
      <c r="G212" s="176">
        <v>7.7111999999999998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0.12900000000000134</v>
      </c>
      <c r="P212" s="193">
        <f>IF(E212="","",((MINA(E212,F212,G212,H212,I212))-N212)/((C212+C213)/2))</f>
        <v>0.11199999999999655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7.7129000000000003</v>
      </c>
      <c r="S212" s="185">
        <f t="shared" ref="S212" si="579">IF(E212="","",MINA(E212:I213))</f>
        <v>7.7111999999999998</v>
      </c>
      <c r="T212" s="185">
        <f t="shared" ref="T212" si="580">IF(E212="","",(R212-S212))</f>
        <v>1.7000000000004789E-3</v>
      </c>
      <c r="U212" s="185">
        <f t="shared" ref="U212" si="581">IF(E212="","",ROUND(AVERAGEA(E212:I213),4))</f>
        <v>7.7122999999999999</v>
      </c>
      <c r="V212" s="185">
        <f t="shared" ref="V212" si="582">IF(E212="","",ROUND(SQRT(COUNTA(E212:I213)/(COUNTA(E212:I213)-1))*STDEVPA(E212:I213),4))</f>
        <v>8.9999999999999998E-4</v>
      </c>
      <c r="W212" s="184">
        <f t="shared" ref="W212" si="583">IF(E212="","",ROUND((((B212+C212)-(B212-C213))/(6*V212)),4))</f>
        <v>37.036999999999999</v>
      </c>
      <c r="X212" s="184">
        <f t="shared" ref="X212" si="584">IF(E212="","",ROUND((1-(ABS((((B212+C212)+(B212-C213))/2)-U212)/((C212+C213)/2)))*W212,4))</f>
        <v>32.481400000000001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7.7126999999999999</v>
      </c>
      <c r="AB212" s="92">
        <v>7.7129000000000003</v>
      </c>
      <c r="AC212">
        <v>7.7111999999999998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7.7068000000000003</v>
      </c>
      <c r="F214" s="176">
        <v>7.7077999999999998</v>
      </c>
      <c r="G214" s="176">
        <v>7.7039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7.799999999999585E-2</v>
      </c>
      <c r="P214" s="193">
        <f>IF(E214="","",((MINA(E214,F214,G214,H214,I214))-N214)/((C214+C215)/2))</f>
        <v>3.8999999999997925E-2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7.7077999999999998</v>
      </c>
      <c r="S214" s="185">
        <f t="shared" ref="S214" si="592">IF(E214="","",MINA(E214:I215))</f>
        <v>7.7039</v>
      </c>
      <c r="T214" s="185">
        <f t="shared" ref="T214" si="593">IF(E214="","",(R214-S214))</f>
        <v>3.8999999999997925E-3</v>
      </c>
      <c r="U214" s="185">
        <f t="shared" ref="U214" si="594">IF(E214="","",ROUND(AVERAGEA(E214:I215),4))</f>
        <v>7.7061999999999999</v>
      </c>
      <c r="V214" s="185">
        <f t="shared" ref="V214" si="595">IF(E214="","",ROUND(SQRT(COUNTA(E214:I215)/(COUNTA(E214:I215)-1))*STDEVPA(E214:I215),4))</f>
        <v>2E-3</v>
      </c>
      <c r="W214" s="184">
        <f t="shared" ref="W214" si="596">IF(E214="","",ROUND((((B214+C214)-(B214-C215))/(6*V214)),4))</f>
        <v>16.666699999999999</v>
      </c>
      <c r="X214" s="184">
        <f t="shared" ref="X214" si="597">IF(E214="","",ROUND((1-(ABS((((B214+C214)+(B214-C215))/2)-U214)/((C214+C215)/2)))*W214,4))</f>
        <v>15.6334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7.7068000000000003</v>
      </c>
      <c r="AB214" s="92">
        <v>7.7077999999999998</v>
      </c>
      <c r="AC214">
        <v>7.7039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3.1046</v>
      </c>
      <c r="F216" s="176">
        <v>3.1021000000000001</v>
      </c>
      <c r="G216" s="176">
        <v>3.1023999999999998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4.5999999999999375E-2</v>
      </c>
      <c r="P216" s="193">
        <f>IF(E216="","",((MINA(E216,F216,G216,H216,I216))-N216)/((C216+C217)/2))</f>
        <v>2.0999999999999908E-2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3.1046</v>
      </c>
      <c r="S216" s="185">
        <f t="shared" ref="S216" si="605">IF(E216="","",MINA(E216:I217))</f>
        <v>3.1021000000000001</v>
      </c>
      <c r="T216" s="185">
        <f t="shared" ref="T216" si="606">IF(E216="","",(R216-S216))</f>
        <v>2.4999999999999467E-3</v>
      </c>
      <c r="U216" s="185">
        <f t="shared" ref="U216" si="607">IF(E216="","",ROUND(AVERAGEA(E216:I217),4))</f>
        <v>3.1030000000000002</v>
      </c>
      <c r="V216" s="185">
        <f t="shared" ref="V216" si="608">IF(E216="","",ROUND(SQRT(COUNTA(E216:I217)/(COUNTA(E216:I217)-1))*STDEVPA(E216:I217),4))</f>
        <v>1.4E-3</v>
      </c>
      <c r="W216" s="184">
        <f t="shared" ref="W216" si="609">IF(E216="","",ROUND((((B216+C216)-(B216-C217))/(6*V216)),4))</f>
        <v>23.8095</v>
      </c>
      <c r="X216" s="184">
        <f t="shared" ref="X216" si="610">IF(E216="","",ROUND((1-(ABS((((B216+C216)+(B216-C217))/2)-U216)/((C216+C217)/2)))*W216,4))</f>
        <v>23.095199999999998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3.1046</v>
      </c>
      <c r="AB216" s="92">
        <v>3.1021000000000001</v>
      </c>
      <c r="AC216">
        <v>3.1023999999999998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3.0983000000000001</v>
      </c>
      <c r="F218" s="176">
        <v>3.0981000000000001</v>
      </c>
      <c r="G218" s="176">
        <v>3.0981999999999998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-1.7000000000000348E-2</v>
      </c>
      <c r="P218" s="193">
        <f>IF(E218="","",((MINA(E218,F218,G218,H218,I218))-N218)/((C218+C219)/2))</f>
        <v>-1.9000000000000128E-2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3.0983000000000001</v>
      </c>
      <c r="S218" s="185">
        <f t="shared" ref="S218" si="618">IF(E218="","",MINA(E218:I219))</f>
        <v>3.0981000000000001</v>
      </c>
      <c r="T218" s="185">
        <f t="shared" ref="T218" si="619">IF(E218="","",(R218-S218))</f>
        <v>1.9999999999997797E-4</v>
      </c>
      <c r="U218" s="185">
        <f t="shared" ref="U218" si="620">IF(E218="","",ROUND(AVERAGEA(E218:I219),4))</f>
        <v>3.0981999999999998</v>
      </c>
      <c r="V218" s="185">
        <f t="shared" ref="V218" si="621">IF(E218="","",ROUND(SQRT(COUNTA(E218:I219)/(COUNTA(E218:I219)-1))*STDEVPA(E218:I219),4))</f>
        <v>1E-4</v>
      </c>
      <c r="W218" s="184">
        <f t="shared" ref="W218" si="622">IF(E218="","",ROUND((((B218+C218)-(B218-C219))/(6*V218)),4))</f>
        <v>333.33330000000001</v>
      </c>
      <c r="X218" s="184">
        <f t="shared" ref="X218" si="623">IF(E218="","",ROUND((1-(ABS((((B218+C218)+(B218-C219))/2)-U218)/((C218+C219)/2)))*W218,4))</f>
        <v>327.33330000000001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3.0983000000000001</v>
      </c>
      <c r="AB218" s="92">
        <v>3.0981000000000001</v>
      </c>
      <c r="AC218">
        <v>3.0981999999999998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2.0199999999999999E-2</v>
      </c>
      <c r="F220" s="176">
        <v>1.49E-2</v>
      </c>
      <c r="G220" s="176">
        <v>1.77E-2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-0.19200000000000009</v>
      </c>
      <c r="P220" s="193">
        <f>IF(E220="","",((MINA(E220,F220,G220,H220,I220))-N220)/((C220+C221)/2))</f>
        <v>-0.40400000000000003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2.0199999999999999E-2</v>
      </c>
      <c r="S220" s="185">
        <f t="shared" ref="S220" si="631">IF(E220="","",MINA(E220:I221))</f>
        <v>1.49E-2</v>
      </c>
      <c r="T220" s="185">
        <f t="shared" ref="T220" si="632">IF(E220="","",(R220-S220))</f>
        <v>5.2999999999999992E-3</v>
      </c>
      <c r="U220" s="185">
        <f t="shared" ref="U220" si="633">IF(E220="","",ROUND(AVERAGEA(E220:I221),4))</f>
        <v>1.7600000000000001E-2</v>
      </c>
      <c r="V220" s="185">
        <f t="shared" ref="V220" si="634">IF(E220="","",ROUND(SQRT(COUNTA(E220:I221)/(COUNTA(E220:I221)-1))*STDEVPA(E220:I221),4))</f>
        <v>2.7000000000000001E-3</v>
      </c>
      <c r="W220" s="184">
        <f>IF(E220="","",ROUND((((B220+C220)-(U220))/(3*V220)),4))</f>
        <v>4</v>
      </c>
      <c r="X220" s="184">
        <f>IF(E220="","",ROUND((((B220+C220)-(U220))/(3*V220)),4))</f>
        <v>4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2.0199999999999999E-2</v>
      </c>
      <c r="AB220" s="92">
        <v>1.49E-2</v>
      </c>
      <c r="AC220">
        <v>1.77E-2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2.4E-2</v>
      </c>
      <c r="F222" s="176">
        <v>2.5999999999999999E-2</v>
      </c>
      <c r="G222" s="176">
        <v>2.3800000000000002E-2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3.9999999999999897E-2</v>
      </c>
      <c r="P222" s="193">
        <f>IF(E222="","",((MINA(E222,F222,G222,H222,I222))-N222)/((C222+C223)/2))</f>
        <v>-4.7999999999999987E-2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2.5999999999999999E-2</v>
      </c>
      <c r="S222" s="185">
        <f t="shared" ref="S222" si="642">IF(E222="","",MINA(E222:I223))</f>
        <v>2.3800000000000002E-2</v>
      </c>
      <c r="T222" s="185">
        <f t="shared" ref="T222" si="643">IF(E222="","",(R222-S222))</f>
        <v>2.1999999999999971E-3</v>
      </c>
      <c r="U222" s="185">
        <f t="shared" ref="U222" si="644">IF(E222="","",ROUND(AVERAGEA(E222:I223),4))</f>
        <v>2.46E-2</v>
      </c>
      <c r="V222" s="185">
        <f t="shared" ref="V222" si="645">IF(E222="","",ROUND(SQRT(COUNTA(E222:I223)/(COUNTA(E222:I223)-1))*STDEVPA(E222:I223),4))</f>
        <v>1.1999999999999999E-3</v>
      </c>
      <c r="W222" s="184">
        <f>IF(E222="","",ROUND((((B222+C222)-(U222))/(3*V222)),4))</f>
        <v>7.0556000000000001</v>
      </c>
      <c r="X222" s="184">
        <f>IF(E222="","",ROUND((((B222+C222)-(U222))/(3*V222)),4))</f>
        <v>7.0556000000000001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2.4E-2</v>
      </c>
      <c r="AB222" s="92">
        <v>2.5999999999999999E-2</v>
      </c>
      <c r="AC222">
        <v>2.3800000000000002E-2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0.1143</v>
      </c>
      <c r="AB224" s="92">
        <v>0.12570000000000001</v>
      </c>
      <c r="AC224" s="29">
        <v>0.12720000000000001</v>
      </c>
      <c r="AD224" s="29">
        <v>0.14000000000000001</v>
      </c>
      <c r="AE224" s="29">
        <v>0.121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7.3400000000000007E-2</v>
      </c>
      <c r="AB226">
        <v>8.6999999999999994E-2</v>
      </c>
      <c r="AC226">
        <v>8.4900000000000003E-2</v>
      </c>
      <c r="AD226">
        <v>9.7000000000000003E-2</v>
      </c>
      <c r="AE226">
        <v>0.08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24120201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24120201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37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3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3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3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3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38" t="s">
        <v>53</v>
      </c>
      <c r="P272" s="13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3.3953000000000002</v>
      </c>
      <c r="F273" s="176">
        <v>3.3936999999999999</v>
      </c>
      <c r="G273" s="176">
        <v>3.3956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-6.2999999999999723E-2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3.3936999999999999</v>
      </c>
      <c r="T273" s="185">
        <f>IF(E273="","",(R273-S273))</f>
        <v>1.9000000000000128E-3</v>
      </c>
      <c r="U273" s="185">
        <f>IF(E273="","",ROUND(AVERAGEA(E273:I274),4))</f>
        <v>3.3948999999999998</v>
      </c>
      <c r="V273" s="185">
        <f>IF(E273="","",ROUND(SQRT(COUNTA(E273:I274)/(COUNTA(E273:I274)-1))*STDEVPA(E273:I274),4))</f>
        <v>1E-3</v>
      </c>
      <c r="W273" s="184">
        <f>IF(E273="","",ROUND((((B273+C273)-(B273-C274))/(6*V273)),4))</f>
        <v>33.333300000000001</v>
      </c>
      <c r="X273" s="184">
        <f>IF(E273="","",ROUND((1-(ABS((((B273+C273)+(B273-C274))/2)-U273)/((C273+C274)/2)))*W273,4))</f>
        <v>31.633299999999998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3.3953000000000002</v>
      </c>
      <c r="AB273">
        <v>3.3936999999999999</v>
      </c>
      <c r="AC273">
        <v>3.3956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3.4036</v>
      </c>
      <c r="F275" s="176">
        <v>3.4047999999999998</v>
      </c>
      <c r="G275" s="176">
        <v>3.4047000000000001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4.7999999999999154E-2</v>
      </c>
      <c r="P275" s="193">
        <f t="shared" ref="P275" si="652">IF(E275="","",((MINA(E275,F275,G275,H275,I275))-N275)/((C275+C276)/2))</f>
        <v>3.6000000000000476E-2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3.4047999999999998</v>
      </c>
      <c r="S275" s="185">
        <f t="shared" ref="S275" si="655">IF(E275="","",MINA(E275:I276))</f>
        <v>3.4036</v>
      </c>
      <c r="T275" s="185">
        <f t="shared" ref="T275" si="656">IF(E275="","",(R275-S275))</f>
        <v>1.1999999999998678E-3</v>
      </c>
      <c r="U275" s="185">
        <f t="shared" ref="U275" si="657">IF(E275="","",ROUND(AVERAGEA(E275:I276),4))</f>
        <v>3.4043999999999999</v>
      </c>
      <c r="V275" s="185">
        <f t="shared" ref="V275" si="658">IF(E275="","",ROUND(SQRT(COUNTA(E275:I276)/(COUNTA(E275:I276)-1))*STDEVPA(E275:I276),4))</f>
        <v>6.9999999999999999E-4</v>
      </c>
      <c r="W275" s="184">
        <f t="shared" ref="W275" si="659">IF(E275="","",ROUND((((B275+C275)-(B275-C276))/(6*V275)),4))</f>
        <v>47.619</v>
      </c>
      <c r="X275" s="184">
        <f t="shared" ref="X275" si="660">IF(E275="","",ROUND((1-(ABS((((B275+C275)+(B275-C276))/2)-U275)/((C275+C276)/2)))*W275,4))</f>
        <v>45.523800000000001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3.4036</v>
      </c>
      <c r="AB275">
        <v>3.4047999999999998</v>
      </c>
      <c r="AC275">
        <v>3.4047000000000001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1.5923</v>
      </c>
      <c r="F277" s="176">
        <v>1.5906</v>
      </c>
      <c r="G277" s="176">
        <v>1.5913999999999999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-7.7000000000000401E-2</v>
      </c>
      <c r="P277" s="193">
        <f t="shared" ref="P277" si="669">IF(E277="","",((MINA(E277,F277,G277,H277,I277))-N277)/((C277+C278)/2))</f>
        <v>-9.400000000000075E-2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1.5923</v>
      </c>
      <c r="S277" s="185">
        <f t="shared" ref="S277" si="672">IF(E277="","",MINA(E277:I278))</f>
        <v>1.5906</v>
      </c>
      <c r="T277" s="185">
        <f t="shared" ref="T277" si="673">IF(E277="","",(R277-S277))</f>
        <v>1.7000000000000348E-3</v>
      </c>
      <c r="U277" s="185">
        <f t="shared" ref="U277" si="674">IF(E277="","",ROUND(AVERAGEA(E277:I278),4))</f>
        <v>1.5913999999999999</v>
      </c>
      <c r="V277" s="185">
        <f t="shared" ref="V277" si="675">IF(E277="","",ROUND(SQRT(COUNTA(E277:I278)/(COUNTA(E277:I278)-1))*STDEVPA(E277:I278),4))</f>
        <v>8.9999999999999998E-4</v>
      </c>
      <c r="W277" s="184">
        <f t="shared" ref="W277" si="676">IF(E277="","",ROUND((((B277+C277)-(B277-C278))/(6*V277)),4))</f>
        <v>37.036999999999999</v>
      </c>
      <c r="X277" s="184">
        <f t="shared" ref="X277" si="677">IF(E277="","",ROUND((1-(ABS((((B277+C277)+(B277-C278))/2)-U277)/((C277+C278)/2)))*W277,4))</f>
        <v>33.851799999999997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1.5923</v>
      </c>
      <c r="AB277">
        <v>1.5906</v>
      </c>
      <c r="AC277">
        <v>1.5913999999999999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1.5898000000000001</v>
      </c>
      <c r="F279" s="176">
        <v>1.5896999999999999</v>
      </c>
      <c r="G279" s="176">
        <v>1.5899000000000001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-0.10099999999999998</v>
      </c>
      <c r="P279" s="193">
        <f t="shared" ref="P279" si="686">IF(E279="","",((MINA(E279,F279,G279,H279,I279))-N279)/((C279+C280)/2))</f>
        <v>-0.10300000000000198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1.5899000000000001</v>
      </c>
      <c r="S279" s="185">
        <f t="shared" ref="S279" si="689">IF(E279="","",MINA(E279:I280))</f>
        <v>1.5896999999999999</v>
      </c>
      <c r="T279" s="185">
        <f t="shared" ref="T279" si="690">IF(E279="","",(R279-S279))</f>
        <v>2.0000000000020002E-4</v>
      </c>
      <c r="U279" s="185">
        <f t="shared" ref="U279" si="691">IF(E279="","",ROUND(AVERAGEA(E279:I280),4))</f>
        <v>1.5898000000000001</v>
      </c>
      <c r="V279" s="185">
        <f t="shared" ref="V279" si="692">IF(E279="","",ROUND(SQRT(COUNTA(E279:I280)/(COUNTA(E279:I280)-1))*STDEVPA(E279:I280),4))</f>
        <v>1E-4</v>
      </c>
      <c r="W279" s="184">
        <f t="shared" ref="W279" si="693">IF(E279="","",ROUND((((B279+C279)-(B279-C280))/(6*V279)),4))</f>
        <v>333.33330000000001</v>
      </c>
      <c r="X279" s="184">
        <f t="shared" ref="X279" si="694">IF(E279="","",ROUND((1-(ABS((((B279+C279)+(B279-C280))/2)-U279)/((C279+C280)/2)))*W279,4))</f>
        <v>299.33330000000001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1.5898000000000001</v>
      </c>
      <c r="AB279">
        <v>1.5896999999999999</v>
      </c>
      <c r="AC279">
        <v>1.5899000000000001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1.5993999999999999</v>
      </c>
      <c r="F281" s="176">
        <v>1.6019000000000001</v>
      </c>
      <c r="G281" s="176">
        <v>1.6028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2.7999999999999137E-2</v>
      </c>
      <c r="P281" s="193">
        <f t="shared" ref="P281" si="703">IF(E281="","",((MINA(E281,F281,G281,H281,I281))-N281)/((C281+C282)/2))</f>
        <v>-6.0000000000015596E-3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1.6028</v>
      </c>
      <c r="S281" s="185">
        <f t="shared" ref="S281" si="706">IF(E281="","",MINA(E281:I282))</f>
        <v>1.5993999999999999</v>
      </c>
      <c r="T281" s="185">
        <f t="shared" ref="T281" si="707">IF(E281="","",(R281-S281))</f>
        <v>3.4000000000000696E-3</v>
      </c>
      <c r="U281" s="185">
        <f t="shared" ref="U281" si="708">IF(E281="","",ROUND(AVERAGEA(E281:I282),4))</f>
        <v>1.6013999999999999</v>
      </c>
      <c r="V281" s="185">
        <f t="shared" ref="V281" si="709">IF(E281="","",ROUND(SQRT(COUNTA(E281:I282)/(COUNTA(E281:I282)-1))*STDEVPA(E281:I282),4))</f>
        <v>1.8E-3</v>
      </c>
      <c r="W281" s="184">
        <f t="shared" ref="W281" si="710">IF(E281="","",ROUND((((B281+C281)-(B281-C282))/(6*V281)),4))</f>
        <v>18.5185</v>
      </c>
      <c r="X281" s="184">
        <f t="shared" ref="X281" si="711">IF(E281="","",ROUND((1-(ABS((((B281+C281)+(B281-C282))/2)-U281)/((C281+C282)/2)))*W281,4))</f>
        <v>18.2592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1.5993999999999999</v>
      </c>
      <c r="AB281">
        <v>1.6019000000000001</v>
      </c>
      <c r="AC281">
        <v>1.6028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1.6024</v>
      </c>
      <c r="F283" s="176">
        <v>1.6028</v>
      </c>
      <c r="G283" s="176">
        <v>1.6016999999999999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2.7999999999999137E-2</v>
      </c>
      <c r="P283" s="193">
        <f t="shared" ref="P283" si="720">IF(E283="","",((MINA(E283,F283,G283,H283,I283))-N283)/((C283+C284)/2))</f>
        <v>1.6999999999998128E-2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1.6028</v>
      </c>
      <c r="S283" s="185">
        <f t="shared" ref="S283" si="723">IF(E283="","",MINA(E283:I284))</f>
        <v>1.6016999999999999</v>
      </c>
      <c r="T283" s="185">
        <f t="shared" ref="T283" si="724">IF(E283="","",(R283-S283))</f>
        <v>1.1000000000001009E-3</v>
      </c>
      <c r="U283" s="185">
        <f t="shared" ref="U283" si="725">IF(E283="","",ROUND(AVERAGEA(E283:I284),4))</f>
        <v>1.6023000000000001</v>
      </c>
      <c r="V283" s="185">
        <f t="shared" ref="V283" si="726">IF(E283="","",ROUND(SQRT(COUNTA(E283:I284)/(COUNTA(E283:I284)-1))*STDEVPA(E283:I284),4))</f>
        <v>5.9999999999999995E-4</v>
      </c>
      <c r="W283" s="184">
        <f t="shared" ref="W283" si="727">IF(E283="","",ROUND((((B283+C283)-(B283-C284))/(6*V283)),4))</f>
        <v>55.555599999999998</v>
      </c>
      <c r="X283" s="184">
        <f t="shared" ref="X283" si="728">IF(E283="","",ROUND((1-(ABS((((B283+C283)+(B283-C284))/2)-U283)/((C283+C284)/2)))*W283,4))</f>
        <v>54.277799999999999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1.6024</v>
      </c>
      <c r="AB283">
        <v>1.6028</v>
      </c>
      <c r="AC283">
        <v>1.6016999999999999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24.604900000000001</v>
      </c>
      <c r="F285" s="176">
        <v>24.596800000000002</v>
      </c>
      <c r="G285" s="176">
        <v>24.604800000000001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2.4499999999996191E-2</v>
      </c>
      <c r="P285" s="193">
        <f t="shared" ref="P285" si="737">IF(E285="","",((MINA(E285,F285,G285,H285,I285))-N285)/((C285+C286)/2))</f>
        <v>-1.5999999999998238E-2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24.604900000000001</v>
      </c>
      <c r="S285" s="185">
        <f t="shared" ref="S285" si="740">IF(E285="","",MINA(E285:I286))</f>
        <v>24.596800000000002</v>
      </c>
      <c r="T285" s="185">
        <f t="shared" ref="T285" si="741">IF(E285="","",(R285-S285))</f>
        <v>8.0999999999988859E-3</v>
      </c>
      <c r="U285" s="185">
        <f t="shared" ref="U285" si="742">IF(E285="","",ROUND(AVERAGEA(E285:I286),4))</f>
        <v>24.6022</v>
      </c>
      <c r="V285" s="185">
        <f t="shared" ref="V285" si="743">IF(E285="","",ROUND(SQRT(COUNTA(E285:I286)/(COUNTA(E285:I286)-1))*STDEVPA(E285:I286),4))</f>
        <v>4.5999999999999999E-3</v>
      </c>
      <c r="W285" s="184">
        <f t="shared" ref="W285" si="744">IF(E285="","",ROUND((((B285+C285)-(B285-C286))/(6*V285)),4))</f>
        <v>14.492800000000001</v>
      </c>
      <c r="X285" s="184">
        <f t="shared" ref="X285" si="745">IF(E285="","",ROUND((1-(ABS((((B285+C285)+(B285-C286))/2)-U285)/((C285+C286)/2)))*W285,4))</f>
        <v>14.333399999999999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24.604900000000001</v>
      </c>
      <c r="AB285">
        <v>24.596800000000002</v>
      </c>
      <c r="AC285">
        <v>24.604800000000001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4.8369999999999997</v>
      </c>
      <c r="F287" s="176">
        <v>4.8323999999999998</v>
      </c>
      <c r="G287" s="176">
        <v>4.8360000000000003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0.36999999999999922</v>
      </c>
      <c r="P287" s="193">
        <f t="shared" ref="P287" si="754">IF(E287="","",((MINA(E287,F287,G287,H287,I287))-N287)/((C287+C288)/2))</f>
        <v>0.32399999999999984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4.8369999999999997</v>
      </c>
      <c r="S287" s="185">
        <f t="shared" ref="S287" si="757">IF(E287="","",MINA(E287:I288))</f>
        <v>4.8323999999999998</v>
      </c>
      <c r="T287" s="185">
        <f t="shared" ref="T287" si="758">IF(E287="","",(R287-S287))</f>
        <v>4.5999999999999375E-3</v>
      </c>
      <c r="U287" s="185">
        <f t="shared" ref="U287" si="759">IF(E287="","",ROUND(AVERAGEA(E287:I288),4))</f>
        <v>4.8350999999999997</v>
      </c>
      <c r="V287" s="185">
        <f t="shared" ref="V287" si="760">IF(E287="","",ROUND(SQRT(COUNTA(E287:I288)/(COUNTA(E287:I288)-1))*STDEVPA(E287:I288),4))</f>
        <v>2.3999999999999998E-3</v>
      </c>
      <c r="W287" s="184">
        <f t="shared" ref="W287" si="761">IF(E287="","",ROUND((((B287+C287)-(B287-C288))/(6*V287)),4))</f>
        <v>13.8889</v>
      </c>
      <c r="X287" s="184">
        <f t="shared" ref="X287" si="762">IF(E287="","",ROUND((1-(ABS((((B287+C287)+(B287-C288))/2)-U287)/((C287+C288)/2)))*W287,4))</f>
        <v>9.0138999999999996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4.8369999999999997</v>
      </c>
      <c r="AB287">
        <v>4.8323999999999998</v>
      </c>
      <c r="AC287">
        <v>4.8360000000000003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4.8269000000000002</v>
      </c>
      <c r="F289" s="176">
        <v>4.8197999999999999</v>
      </c>
      <c r="G289" s="176">
        <v>4.8212999999999999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0.26900000000000368</v>
      </c>
      <c r="P289" s="193">
        <f t="shared" ref="P289" si="771">IF(E289="","",((MINA(E289,F289,G289,H289,I289))-N289)/((C289+C290)/2))</f>
        <v>0.1980000000000004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4.8269000000000002</v>
      </c>
      <c r="S289" s="185">
        <f t="shared" ref="S289" si="774">IF(E289="","",MINA(E289:I290))</f>
        <v>4.8197999999999999</v>
      </c>
      <c r="T289" s="185">
        <f t="shared" ref="T289" si="775">IF(E289="","",(R289-S289))</f>
        <v>7.1000000000003283E-3</v>
      </c>
      <c r="U289" s="185">
        <f t="shared" ref="U289" si="776">IF(E289="","",ROUND(AVERAGEA(E289:I290),4))</f>
        <v>4.8227000000000002</v>
      </c>
      <c r="V289" s="185">
        <f t="shared" ref="V289" si="777">IF(E289="","",ROUND(SQRT(COUNTA(E289:I290)/(COUNTA(E289:I290)-1))*STDEVPA(E289:I290),4))</f>
        <v>3.7000000000000002E-3</v>
      </c>
      <c r="W289" s="184">
        <f t="shared" ref="W289" si="778">IF(E289="","",ROUND((((B289+C289)-(B289-C290))/(6*V289)),4))</f>
        <v>9.0090000000000003</v>
      </c>
      <c r="X289" s="184">
        <f t="shared" ref="X289" si="779">IF(E289="","",ROUND((1-(ABS((((B289+C289)+(B289-C290))/2)-U289)/((C289+C290)/2)))*W289,4))</f>
        <v>6.9640000000000004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4.8269000000000002</v>
      </c>
      <c r="AB289">
        <v>4.8197999999999999</v>
      </c>
      <c r="AC289">
        <v>4.8212999999999999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16.079899999999999</v>
      </c>
      <c r="F291" s="176">
        <v>16.082699999999999</v>
      </c>
      <c r="G291" s="176">
        <v>16.087800000000001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-0.12199999999999989</v>
      </c>
      <c r="P291" s="193">
        <f t="shared" ref="P291" si="788">IF(E291="","",((MINA(E291,F291,G291,H291,I291))-N291)/((C291+C292)/2))</f>
        <v>-0.20100000000002893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16.087800000000001</v>
      </c>
      <c r="S291" s="185">
        <f t="shared" ref="S291" si="791">IF(E291="","",MINA(E291:I292))</f>
        <v>16.079899999999999</v>
      </c>
      <c r="T291" s="185">
        <f t="shared" ref="T291" si="792">IF(E291="","",(R291-S291))</f>
        <v>7.9000000000029047E-3</v>
      </c>
      <c r="U291" s="185">
        <f t="shared" ref="U291" si="793">IF(E291="","",ROUND(AVERAGEA(E291:I292),4))</f>
        <v>16.083500000000001</v>
      </c>
      <c r="V291" s="185">
        <f t="shared" ref="V291" si="794">IF(E291="","",ROUND(SQRT(COUNTA(E291:I292)/(COUNTA(E291:I292)-1))*STDEVPA(E291:I292),4))</f>
        <v>4.0000000000000001E-3</v>
      </c>
      <c r="W291" s="184">
        <f t="shared" ref="W291" si="795">IF(E291="","",ROUND((((B291+C291)-(B291-C292))/(6*V291)),4))</f>
        <v>8.3332999999999995</v>
      </c>
      <c r="X291" s="184">
        <f t="shared" ref="X291" si="796">IF(E291="","",ROUND((1-(ABS((((B291+C291)+(B291-C292))/2)-U291)/((C291+C292)/2)))*W291,4))</f>
        <v>6.9583000000000004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16.079899999999999</v>
      </c>
      <c r="AB291">
        <v>16.082699999999999</v>
      </c>
      <c r="AC291">
        <v>16.087800000000001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16.0853</v>
      </c>
      <c r="F293" s="176">
        <v>16.096</v>
      </c>
      <c r="G293" s="176">
        <v>16.099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-1.0000000000012221E-2</v>
      </c>
      <c r="P293" s="193">
        <f t="shared" ref="P293" si="805">IF(E293="","",((MINA(E293,F293,G293,H293,I293))-N293)/((C293+C294)/2))</f>
        <v>-0.14700000000001268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16.099</v>
      </c>
      <c r="S293" s="185">
        <f t="shared" ref="S293" si="808">IF(E293="","",MINA(E293:I294))</f>
        <v>16.0853</v>
      </c>
      <c r="T293" s="185">
        <f t="shared" ref="T293" si="809">IF(E293="","",(R293-S293))</f>
        <v>1.3700000000000045E-2</v>
      </c>
      <c r="U293" s="185">
        <f t="shared" ref="U293" si="810">IF(E293="","",ROUND(AVERAGEA(E293:I294),4))</f>
        <v>16.093399999999999</v>
      </c>
      <c r="V293" s="185">
        <f t="shared" ref="V293" si="811">IF(E293="","",ROUND(SQRT(COUNTA(E293:I294)/(COUNTA(E293:I294)-1))*STDEVPA(E293:I294),4))</f>
        <v>7.1999999999999998E-3</v>
      </c>
      <c r="W293" s="184">
        <f t="shared" ref="W293" si="812">IF(E293="","",ROUND((((B293+C293)-(B293-C294))/(6*V293)),4))</f>
        <v>4.6295999999999999</v>
      </c>
      <c r="X293" s="184">
        <f t="shared" ref="X293" si="813">IF(E293="","",ROUND((1-(ABS((((B293+C293)+(B293-C294))/2)-U293)/((C293+C294)/2)))*W293,4))</f>
        <v>4.3239999999999998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16.0853</v>
      </c>
      <c r="AB293">
        <v>16.096</v>
      </c>
      <c r="AC293">
        <v>16.099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6.5263</v>
      </c>
      <c r="F295" s="176">
        <v>6.524</v>
      </c>
      <c r="G295" s="176">
        <v>6.5265000000000004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0.26500000000000412</v>
      </c>
      <c r="P295" s="193">
        <f t="shared" ref="P295" si="822">IF(E295="","",((MINA(E295,F295,G295,H295,I295))-N295)/((C295+C296)/2))</f>
        <v>0.24000000000000021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6.5265000000000004</v>
      </c>
      <c r="S295" s="185">
        <f t="shared" ref="S295" si="825">IF(E295="","",MINA(E295:I296))</f>
        <v>6.524</v>
      </c>
      <c r="T295" s="185">
        <f t="shared" ref="T295" si="826">IF(E295="","",(R295-S295))</f>
        <v>2.5000000000003908E-3</v>
      </c>
      <c r="U295" s="185">
        <f t="shared" ref="U295" si="827">IF(E295="","",ROUND(AVERAGEA(E295:I296),4))</f>
        <v>6.5255999999999998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17.714300000000001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6.5263</v>
      </c>
      <c r="AB295">
        <v>6.524</v>
      </c>
      <c r="AC295">
        <v>6.5265000000000004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6.5133999999999999</v>
      </c>
      <c r="F297" s="176">
        <v>6.5145999999999997</v>
      </c>
      <c r="G297" s="176">
        <v>6.5183999999999997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0.1839999999999975</v>
      </c>
      <c r="P297" s="193">
        <f t="shared" ref="P297" si="839">IF(E297="","",((MINA(E297,F297,G297,H297,I297))-N297)/((C297+C298)/2))</f>
        <v>0.13399999999999856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6.5183999999999997</v>
      </c>
      <c r="S297" s="185">
        <f t="shared" ref="S297" si="842">IF(E297="","",MINA(E297:I298))</f>
        <v>6.5133999999999999</v>
      </c>
      <c r="T297" s="185">
        <f t="shared" ref="T297" si="843">IF(E297="","",(R297-S297))</f>
        <v>4.9999999999998934E-3</v>
      </c>
      <c r="U297" s="185">
        <f t="shared" ref="U297" si="844">IF(E297="","",ROUND(AVERAGEA(E297:I298),4))</f>
        <v>6.5155000000000003</v>
      </c>
      <c r="V297" s="185">
        <f t="shared" ref="V297" si="845">IF(E297="","",ROUND(SQRT(COUNTA(E297:I298)/(COUNTA(E297:I298)-1))*STDEVPA(E297:I298),4))</f>
        <v>2.5999999999999999E-3</v>
      </c>
      <c r="W297" s="184">
        <f t="shared" ref="W297" si="846">IF(E297="","",ROUND((((B297+C297)-(B297-C298))/(6*V297)),4))</f>
        <v>12.820499999999999</v>
      </c>
      <c r="X297" s="184">
        <f t="shared" ref="X297" si="847">IF(E297="","",ROUND((1-(ABS((((B297+C297)+(B297-C298))/2)-U297)/((C297+C298)/2)))*W297,4))</f>
        <v>10.833299999999999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6.5133999999999999</v>
      </c>
      <c r="AB297">
        <v>6.5145999999999997</v>
      </c>
      <c r="AC297">
        <v>6.5183999999999997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0.80700000000000005</v>
      </c>
      <c r="G299" s="176">
        <v>0.80700000000000005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0.11666666666666678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0.80700000000000005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0.80700000000000005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0.80700000000000005</v>
      </c>
      <c r="AB299">
        <v>0.80700000000000005</v>
      </c>
      <c r="AC299">
        <v>0.80700000000000005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0.58499999999999996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0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0.58499999999999996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0.5857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8.7222000000000008</v>
      </c>
      <c r="X303" s="184">
        <f>IF(E303="","",ROUND((((U303)-(B303-C304))/(3*V303)),4))</f>
        <v>8.7222000000000008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0.58499999999999996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</v>
      </c>
      <c r="F305" s="176">
        <v>0.59199999999999997</v>
      </c>
      <c r="G305" s="176">
        <v>0.59099999999999997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0.33333333333333365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</v>
      </c>
      <c r="T305" s="185">
        <f t="shared" ref="T305" si="907">IF(E305="","",(R305-S305))</f>
        <v>2.0000000000000018E-3</v>
      </c>
      <c r="U305" s="185">
        <f t="shared" ref="U305" si="908">IF(E305="","",ROUND(AVERAGEA(E305:I306),4))</f>
        <v>0.59099999999999997</v>
      </c>
      <c r="V305" s="185">
        <f t="shared" ref="V305" si="909">IF(E305="","",ROUND(SQRT(COUNTA(E305:I306)/(COUNTA(E305:I306)-1))*STDEVPA(E305:I306),4))</f>
        <v>1E-3</v>
      </c>
      <c r="W305" s="184">
        <f>IF(E305="","",ROUND((((U305)-(B305-C306))/(3*V305)),4))</f>
        <v>7</v>
      </c>
      <c r="X305" s="184">
        <f>IF(E305="","",ROUND((((U305)-(B305-C306))/(3*V305)),4))</f>
        <v>7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</v>
      </c>
      <c r="AB305">
        <v>0.59199999999999997</v>
      </c>
      <c r="AC305">
        <v>0.59099999999999997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7.5664999999999996</v>
      </c>
      <c r="F307" s="176">
        <v>7.5709</v>
      </c>
      <c r="G307" s="176">
        <v>7.5727000000000002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0.36350000000000104</v>
      </c>
      <c r="P307" s="193">
        <f t="shared" ref="P307" si="916">IF(E307="","",((MINA(E307,F307,G307,H307,I307))-N307)/((C307+C308)/2))</f>
        <v>0.3324999999999978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7.5727000000000002</v>
      </c>
      <c r="S307" s="185">
        <f t="shared" ref="S307" si="919">IF(E307="","",MINA(E307:I308))</f>
        <v>7.5664999999999996</v>
      </c>
      <c r="T307" s="185">
        <f t="shared" ref="T307" si="920">IF(E307="","",(R307-S307))</f>
        <v>6.2000000000006494E-3</v>
      </c>
      <c r="U307" s="185">
        <f t="shared" ref="U307" si="921">IF(E307="","",ROUND(AVERAGEA(E307:I308),4))</f>
        <v>7.57</v>
      </c>
      <c r="V307" s="185">
        <f t="shared" ref="V307" si="922">IF(E307="","",ROUND(SQRT(COUNTA(E307:I308)/(COUNTA(E307:I308)-1))*STDEVPA(E307:I308),4))</f>
        <v>3.2000000000000002E-3</v>
      </c>
      <c r="W307" s="184">
        <f t="shared" ref="W307" si="923">IF(E307="","",ROUND((((B307+C307)-(B307-C308))/(6*V307)),4))</f>
        <v>20.833300000000001</v>
      </c>
      <c r="X307" s="184">
        <f t="shared" ref="X307" si="924">IF(E307="","",ROUND((1-(ABS((((B307+C307)+(B307-C308))/2)-U307)/((C307+C308)/2)))*W307,4))</f>
        <v>13.541600000000001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7.5664999999999996</v>
      </c>
      <c r="AB307">
        <v>7.5709</v>
      </c>
      <c r="AC307">
        <v>7.5727000000000002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7.5705</v>
      </c>
      <c r="F309" s="176">
        <v>7.5678999999999998</v>
      </c>
      <c r="G309" s="176">
        <v>7.5761000000000003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0.38050000000000139</v>
      </c>
      <c r="P309" s="193">
        <f t="shared" ref="P309" si="931">IF(E309="","",((MINA(E309,F309,G309,H309,I309))-N309)/((C309+C310)/2))</f>
        <v>0.33949999999999925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7.5761000000000003</v>
      </c>
      <c r="S309" s="185">
        <f t="shared" ref="S309" si="934">IF(E309="","",MINA(E309:I310))</f>
        <v>7.5678999999999998</v>
      </c>
      <c r="T309" s="185">
        <f t="shared" ref="T309" si="935">IF(E309="","",(R309-S309))</f>
        <v>8.2000000000004292E-3</v>
      </c>
      <c r="U309" s="185">
        <f t="shared" ref="U309" si="936">IF(E309="","",ROUND(AVERAGEA(E309:I310),4))</f>
        <v>7.5715000000000003</v>
      </c>
      <c r="V309" s="185">
        <f t="shared" ref="V309" si="937">IF(E309="","",ROUND(SQRT(COUNTA(E309:I310)/(COUNTA(E309:I310)-1))*STDEVPA(E309:I310),4))</f>
        <v>4.1999999999999997E-3</v>
      </c>
      <c r="W309" s="184">
        <f t="shared" ref="W309" si="938">IF(E309="","",ROUND((((B309+C309)-(B309-C310))/(6*V309)),4))</f>
        <v>15.872999999999999</v>
      </c>
      <c r="X309" s="184">
        <f t="shared" ref="X309" si="939">IF(E309="","",ROUND((1-(ABS((((B309+C309)+(B309-C310))/2)-U309)/((C309+C310)/2)))*W309,4))</f>
        <v>10.198399999999999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7.5705</v>
      </c>
      <c r="AB309">
        <v>7.5678999999999998</v>
      </c>
      <c r="AC309">
        <v>7.5761000000000003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6.2100999999999997</v>
      </c>
      <c r="F311" s="176">
        <v>6.2118000000000002</v>
      </c>
      <c r="G311" s="176">
        <v>6.2107000000000001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0.23600000000000065</v>
      </c>
      <c r="P311" s="193">
        <f t="shared" ref="P311" si="946">IF(E311="","",((MINA(E311,F311,G311,H311,I311))-N311)/((C311+C312)/2))</f>
        <v>0.20199999999999108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6.2118000000000002</v>
      </c>
      <c r="S311" s="185">
        <f t="shared" ref="S311" si="949">IF(E311="","",MINA(E311:I312))</f>
        <v>6.2100999999999997</v>
      </c>
      <c r="T311" s="185">
        <f t="shared" ref="T311" si="950">IF(E311="","",(R311-S311))</f>
        <v>1.7000000000004789E-3</v>
      </c>
      <c r="U311" s="185">
        <f t="shared" ref="U311" si="951">IF(E311="","",ROUND(AVERAGEA(E311:I312),4))</f>
        <v>6.2108999999999996</v>
      </c>
      <c r="V311" s="185">
        <f t="shared" ref="V311" si="952">IF(E311="","",ROUND(SQRT(COUNTA(E311:I312)/(COUNTA(E311:I312)-1))*STDEVPA(E311:I312),4))</f>
        <v>8.9999999999999998E-4</v>
      </c>
      <c r="W311" s="184">
        <f t="shared" ref="W311" si="953">IF(E311="","",ROUND((((B311+C311)-(B311-C312))/(6*V311)),4))</f>
        <v>18.5185</v>
      </c>
      <c r="X311" s="184">
        <f t="shared" ref="X311" si="954">IF(E311="","",ROUND((1-(ABS((((B311+C311)+(B311-C312))/2)-U311)/((C311+C312)/2)))*W311,4))</f>
        <v>14.4815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6.2100999999999997</v>
      </c>
      <c r="AB311">
        <v>6.2118000000000002</v>
      </c>
      <c r="AC311">
        <v>6.2107000000000001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6.2218999999999998</v>
      </c>
      <c r="F313" s="176">
        <v>6.2229999999999999</v>
      </c>
      <c r="G313" s="176">
        <v>6.2218999999999998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0.45999999999999375</v>
      </c>
      <c r="P313" s="193">
        <f t="shared" ref="P313" si="961">IF(E313="","",((MINA(E313,F313,G313,H313,I313))-N313)/((C313+C314)/2))</f>
        <v>0.43799999999999173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6.2229999999999999</v>
      </c>
      <c r="S313" s="185">
        <f t="shared" ref="S313" si="964">IF(E313="","",MINA(E313:I314))</f>
        <v>6.2218999999999998</v>
      </c>
      <c r="T313" s="185">
        <f t="shared" ref="T313" si="965">IF(E313="","",(R313-S313))</f>
        <v>1.1000000000001009E-3</v>
      </c>
      <c r="U313" s="185">
        <f t="shared" ref="U313" si="966">IF(E313="","",ROUND(AVERAGEA(E313:I314),4))</f>
        <v>6.2222999999999997</v>
      </c>
      <c r="V313" s="185">
        <f t="shared" ref="V313" si="967">IF(E313="","",ROUND(SQRT(COUNTA(E313:I314)/(COUNTA(E313:I314)-1))*STDEVPA(E313:I314),4))</f>
        <v>5.9999999999999995E-4</v>
      </c>
      <c r="W313" s="184">
        <f t="shared" ref="W313" si="968">IF(E313="","",ROUND((((B313+C313)-(B313-C314))/(6*V313)),4))</f>
        <v>27.777799999999999</v>
      </c>
      <c r="X313" s="184">
        <f t="shared" ref="X313" si="969">IF(E313="","",ROUND((1-(ABS((((B313+C313)+(B313-C314))/2)-U313)/((C313+C314)/2)))*W313,4))</f>
        <v>15.3889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6.2218999999999998</v>
      </c>
      <c r="AB313">
        <v>6.2229999999999999</v>
      </c>
      <c r="AC313">
        <v>6.2218999999999998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5.7065999999999999</v>
      </c>
      <c r="F315" s="176">
        <v>5.6959999999999997</v>
      </c>
      <c r="G315" s="176">
        <v>5.6978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6.5999999999997172E-2</v>
      </c>
      <c r="P315" s="193">
        <f t="shared" ref="P315" si="976">IF(E315="","",((MINA(E315,F315,G315,H315,I315))-N315)/((C315+C316)/2))</f>
        <v>-4.0000000000004476E-2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5.7065999999999999</v>
      </c>
      <c r="S315" s="185">
        <f t="shared" ref="S315" si="979">IF(E315="","",MINA(E315:I316))</f>
        <v>5.6959999999999997</v>
      </c>
      <c r="T315" s="185">
        <f t="shared" ref="T315" si="980">IF(E315="","",(R315-S315))</f>
        <v>1.0600000000000165E-2</v>
      </c>
      <c r="U315" s="185">
        <f t="shared" ref="U315" si="981">IF(E315="","",ROUND(AVERAGEA(E315:I316),4))</f>
        <v>5.7000999999999999</v>
      </c>
      <c r="V315" s="185">
        <f t="shared" ref="V315" si="982">IF(E315="","",ROUND(SQRT(COUNTA(E315:I316)/(COUNTA(E315:I316)-1))*STDEVPA(E315:I316),4))</f>
        <v>5.7000000000000002E-3</v>
      </c>
      <c r="W315" s="184">
        <f t="shared" ref="W315" si="983">IF(E315="","",ROUND((((B315+C315)-(B315-C316))/(6*V315)),4))</f>
        <v>5.8479999999999999</v>
      </c>
      <c r="X315" s="184">
        <f t="shared" ref="X315" si="984">IF(E315="","",ROUND((1-(ABS((((B315+C315)+(B315-C316))/2)-U315)/((C315+C316)/2)))*W315,4))</f>
        <v>5.8422000000000001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5.7065999999999999</v>
      </c>
      <c r="AB315">
        <v>5.6959999999999997</v>
      </c>
      <c r="AC315">
        <v>5.6978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5.7618</v>
      </c>
      <c r="F317" s="176">
        <v>5.7519999999999998</v>
      </c>
      <c r="G317" s="176">
        <v>5.7544000000000004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0.61799999999999855</v>
      </c>
      <c r="P317" s="193">
        <f t="shared" ref="P317" si="991">IF(E317="","",((MINA(E317,F317,G317,H317,I317))-N317)/((C317+C318)/2))</f>
        <v>0.51999999999999602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5.7618</v>
      </c>
      <c r="S317" s="185">
        <f t="shared" ref="S317" si="994">IF(E317="","",MINA(E317:I318))</f>
        <v>5.7519999999999998</v>
      </c>
      <c r="T317" s="185">
        <f t="shared" ref="T317" si="995">IF(E317="","",(R317-S317))</f>
        <v>9.800000000000253E-3</v>
      </c>
      <c r="U317" s="185">
        <f t="shared" ref="U317" si="996">IF(E317="","",ROUND(AVERAGEA(E317:I318),4))</f>
        <v>5.7561</v>
      </c>
      <c r="V317" s="185">
        <f t="shared" ref="V317" si="997">IF(E317="","",ROUND(SQRT(COUNTA(E317:I318)/(COUNTA(E317:I318)-1))*STDEVPA(E317:I318),4))</f>
        <v>5.1000000000000004E-3</v>
      </c>
      <c r="W317" s="184">
        <f t="shared" ref="W317" si="998">IF(E317="","",ROUND((((B317+C317)-(B317-C318))/(6*V317)),4))</f>
        <v>6.5358999999999998</v>
      </c>
      <c r="X317" s="184">
        <f t="shared" ref="X317" si="999">IF(E317="","",ROUND((1-(ABS((((B317+C317)+(B317-C318))/2)-U317)/((C317+C318)/2)))*W317,4))</f>
        <v>2.8693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5.7618</v>
      </c>
      <c r="AB317">
        <v>5.7519999999999998</v>
      </c>
      <c r="AC317">
        <v>5.7544000000000004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7.899</v>
      </c>
      <c r="F319" s="176">
        <v>7.8989000000000003</v>
      </c>
      <c r="G319" s="176">
        <v>7.9020000000000001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1.9999999999997797E-2</v>
      </c>
      <c r="P319" s="193">
        <f t="shared" ref="P319" si="1006">IF(E319="","",((MINA(E319,F319,G319,H319,I319))-N319)/((C319+C320)/2))</f>
        <v>-1.1000000000001009E-2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7.9020000000000001</v>
      </c>
      <c r="S319" s="185">
        <f t="shared" ref="S319" si="1009">IF(E319="","",MINA(E319:I320))</f>
        <v>7.8989000000000003</v>
      </c>
      <c r="T319" s="185">
        <f t="shared" ref="T319" si="1010">IF(E319="","",(R319-S319))</f>
        <v>3.0999999999998806E-3</v>
      </c>
      <c r="U319" s="185">
        <f t="shared" ref="U319" si="1011">IF(E319="","",ROUND(AVERAGEA(E319:I320),4))</f>
        <v>7.9</v>
      </c>
      <c r="V319" s="185">
        <f t="shared" ref="V319" si="1012">IF(E319="","",ROUND(SQRT(COUNTA(E319:I320)/(COUNTA(E319:I320)-1))*STDEVPA(E319:I320),4))</f>
        <v>1.8E-3</v>
      </c>
      <c r="W319" s="184">
        <f t="shared" ref="W319" si="1013">IF(E319="","",ROUND((((B319+C319)-(B319-C320))/(6*V319)),4))</f>
        <v>18.5185</v>
      </c>
      <c r="X319" s="184">
        <f t="shared" ref="X319" si="1014">IF(E319="","",ROUND((1-(ABS((((B319+C319)+(B319-C320))/2)-U319)/((C319+C320)/2)))*W319,4))</f>
        <v>18.5185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7.899</v>
      </c>
      <c r="AB319">
        <v>7.8989000000000003</v>
      </c>
      <c r="AC319">
        <v>7.9020000000000001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7.9090999999999996</v>
      </c>
      <c r="F321" s="176">
        <v>7.9142000000000001</v>
      </c>
      <c r="G321" s="176">
        <v>7.9168000000000003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0.16799999999999926</v>
      </c>
      <c r="P321" s="193">
        <f t="shared" ref="P321" si="1021">IF(E321="","",((MINA(E321,F321,G321,H321,I321))-N321)/((C321+C322)/2))</f>
        <v>9.0999999999992198E-2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7.9168000000000003</v>
      </c>
      <c r="S321" s="185">
        <f t="shared" ref="S321" si="1024">IF(E321="","",MINA(E321:I322))</f>
        <v>7.9090999999999996</v>
      </c>
      <c r="T321" s="185">
        <f t="shared" ref="T321" si="1025">IF(E321="","",(R321-S321))</f>
        <v>7.7000000000007063E-3</v>
      </c>
      <c r="U321" s="185">
        <f t="shared" ref="U321" si="1026">IF(E321="","",ROUND(AVERAGEA(E321:I322),4))</f>
        <v>7.9134000000000002</v>
      </c>
      <c r="V321" s="185">
        <f t="shared" ref="V321" si="1027">IF(E321="","",ROUND(SQRT(COUNTA(E321:I322)/(COUNTA(E321:I322)-1))*STDEVPA(E321:I322),4))</f>
        <v>3.8999999999999998E-3</v>
      </c>
      <c r="W321" s="184">
        <f t="shared" ref="W321" si="1028">IF(E321="","",ROUND((((B321+C321)-(B321-C322))/(6*V321)),4))</f>
        <v>8.5470000000000006</v>
      </c>
      <c r="X321" s="184">
        <f t="shared" ref="X321" si="1029">IF(E321="","",ROUND((1-(ABS((((B321+C321)+(B321-C322))/2)-U321)/((C321+C322)/2)))*W321,4))</f>
        <v>7.4016999999999999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7.9090999999999996</v>
      </c>
      <c r="AB321">
        <v>7.9142000000000001</v>
      </c>
      <c r="AC321">
        <v>7.9168000000000003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3.0962000000000001</v>
      </c>
      <c r="F323" s="176">
        <v>3.0977999999999999</v>
      </c>
      <c r="G323" s="176">
        <v>3.0949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-2.2000000000002018E-2</v>
      </c>
      <c r="P323" s="193">
        <f t="shared" ref="P323" si="1036">IF(E323="","",((MINA(E323,F323,G323,H323,I323))-N323)/((C323+C324)/2))</f>
        <v>-5.1000000000001044E-2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3.0977999999999999</v>
      </c>
      <c r="S323" s="185">
        <f t="shared" ref="S323" si="1039">IF(E323="","",MINA(E323:I324))</f>
        <v>3.0949</v>
      </c>
      <c r="T323" s="185">
        <f t="shared" ref="T323" si="1040">IF(E323="","",(R323-S323))</f>
        <v>2.8999999999999027E-3</v>
      </c>
      <c r="U323" s="185">
        <f t="shared" ref="U323" si="1041">IF(E323="","",ROUND(AVERAGEA(E323:I324),4))</f>
        <v>3.0962999999999998</v>
      </c>
      <c r="V323" s="185">
        <f t="shared" ref="V323" si="1042">IF(E323="","",ROUND(SQRT(COUNTA(E323:I324)/(COUNTA(E323:I324)-1))*STDEVPA(E323:I324),4))</f>
        <v>1.5E-3</v>
      </c>
      <c r="W323" s="184">
        <f t="shared" ref="W323" si="1043">IF(E323="","",ROUND((((B323+C323)-(B323-C324))/(6*V323)),4))</f>
        <v>22.222200000000001</v>
      </c>
      <c r="X323" s="184">
        <f t="shared" ref="X323" si="1044">IF(E323="","",ROUND((1-(ABS((((B323+C323)+(B323-C324))/2)-U323)/((C323+C324)/2)))*W323,4))</f>
        <v>21.4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3.0962000000000001</v>
      </c>
      <c r="AB323">
        <v>3.0977999999999999</v>
      </c>
      <c r="AC323">
        <v>3.0949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3.0981999999999998</v>
      </c>
      <c r="F325" s="176">
        <v>3.109</v>
      </c>
      <c r="G325" s="176">
        <v>3.0964999999999998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8.999999999999897E-2</v>
      </c>
      <c r="P325" s="193">
        <f t="shared" ref="P325" si="1051">IF(E325="","",((MINA(E325,F325,G325,H325,I325))-N325)/((C325+C326)/2))</f>
        <v>-3.5000000000002807E-2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3.109</v>
      </c>
      <c r="S325" s="185">
        <f t="shared" ref="S325" si="1054">IF(E325="","",MINA(E325:I326))</f>
        <v>3.0964999999999998</v>
      </c>
      <c r="T325" s="185">
        <f t="shared" ref="T325" si="1055">IF(E325="","",(R325-S325))</f>
        <v>1.2500000000000178E-2</v>
      </c>
      <c r="U325" s="185">
        <f t="shared" ref="U325" si="1056">IF(E325="","",ROUND(AVERAGEA(E325:I326),4))</f>
        <v>3.1012</v>
      </c>
      <c r="V325" s="185">
        <f t="shared" ref="V325" si="1057">IF(E325="","",ROUND(SQRT(COUNTA(E325:I326)/(COUNTA(E325:I326)-1))*STDEVPA(E325:I326),4))</f>
        <v>6.7999999999999996E-3</v>
      </c>
      <c r="W325" s="184">
        <f t="shared" ref="W325" si="1058">IF(E325="","",ROUND((((B325+C325)-(B325-C326))/(6*V325)),4))</f>
        <v>4.9020000000000001</v>
      </c>
      <c r="X325" s="184">
        <f t="shared" ref="X325" si="1059">IF(E325="","",ROUND((1-(ABS((((B325+C325)+(B325-C326))/2)-U325)/((C325+C326)/2)))*W325,4))</f>
        <v>4.8432000000000004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3.0981999999999998</v>
      </c>
      <c r="AB325">
        <v>3.109</v>
      </c>
      <c r="AC325">
        <v>3.0964999999999998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7.7195</v>
      </c>
      <c r="F327" s="176">
        <v>7.7201000000000004</v>
      </c>
      <c r="G327" s="176">
        <v>7.7202000000000002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0.20199999999999996</v>
      </c>
      <c r="P327" s="193">
        <f t="shared" ref="P327" si="1066">IF(E327="","",((MINA(E327,F327,G327,H327,I327))-N327)/((C327+C328)/2))</f>
        <v>0.19499999999999851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7.7202000000000002</v>
      </c>
      <c r="S327" s="185">
        <f t="shared" ref="S327" si="1069">IF(E327="","",MINA(E327:I328))</f>
        <v>7.7195</v>
      </c>
      <c r="T327" s="185">
        <f t="shared" ref="T327" si="1070">IF(E327="","",(R327-S327))</f>
        <v>7.0000000000014495E-4</v>
      </c>
      <c r="U327" s="185">
        <f t="shared" ref="U327" si="1071">IF(E327="","",ROUND(AVERAGEA(E327:I328),4))</f>
        <v>7.7199</v>
      </c>
      <c r="V327" s="185">
        <f t="shared" ref="V327" si="1072">IF(E327="","",ROUND(SQRT(COUNTA(E327:I328)/(COUNTA(E327:I328)-1))*STDEVPA(E327:I328),4))</f>
        <v>4.0000000000000002E-4</v>
      </c>
      <c r="W327" s="184">
        <f t="shared" ref="W327" si="1073">IF(E327="","",ROUND((((B327+C327)-(B327-C328))/(6*V327)),4))</f>
        <v>83.333299999999994</v>
      </c>
      <c r="X327" s="184">
        <f t="shared" ref="X327" si="1074">IF(E327="","",ROUND((1-(ABS((((B327+C327)+(B327-C328))/2)-U327)/((C327+C328)/2)))*W327,4))</f>
        <v>66.75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7.7195</v>
      </c>
      <c r="AB327">
        <v>7.7201000000000004</v>
      </c>
      <c r="AC327">
        <v>7.7202000000000002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7.7103999999999999</v>
      </c>
      <c r="F329" s="176">
        <v>7.7087000000000003</v>
      </c>
      <c r="G329" s="176">
        <v>7.7107000000000001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0.10699999999999932</v>
      </c>
      <c r="P329" s="193">
        <f t="shared" ref="P329" si="1081">IF(E329="","",((MINA(E329,F329,G329,H329,I329))-N329)/((C329+C330)/2))</f>
        <v>8.7000000000001521E-2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7.7107000000000001</v>
      </c>
      <c r="S329" s="185">
        <f t="shared" ref="S329" si="1084">IF(E329="","",MINA(E329:I330))</f>
        <v>7.7087000000000003</v>
      </c>
      <c r="T329" s="185">
        <f t="shared" ref="T329" si="1085">IF(E329="","",(R329-S329))</f>
        <v>1.9999999999997797E-3</v>
      </c>
      <c r="U329" s="185">
        <f t="shared" ref="U329" si="1086">IF(E329="","",ROUND(AVERAGEA(E329:I330),4))</f>
        <v>7.7099000000000002</v>
      </c>
      <c r="V329" s="185">
        <f t="shared" ref="V329" si="1087">IF(E329="","",ROUND(SQRT(COUNTA(E329:I330)/(COUNTA(E329:I330)-1))*STDEVPA(E329:I330),4))</f>
        <v>1.1000000000000001E-3</v>
      </c>
      <c r="W329" s="184">
        <f t="shared" ref="W329" si="1088">IF(E329="","",ROUND((((B329+C329)-(B329-C330))/(6*V329)),4))</f>
        <v>30.303000000000001</v>
      </c>
      <c r="X329" s="184">
        <f t="shared" ref="X329" si="1089">IF(E329="","",ROUND((1-(ABS((((B329+C329)+(B329-C330))/2)-U329)/((C329+C330)/2)))*W329,4))</f>
        <v>27.303000000000001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7.7103999999999999</v>
      </c>
      <c r="AB329">
        <v>7.7087000000000003</v>
      </c>
      <c r="AC329">
        <v>7.7107000000000001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3.1179999999999999</v>
      </c>
      <c r="F331" s="176">
        <v>3.1151</v>
      </c>
      <c r="G331" s="176">
        <v>3.1164000000000001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0.17999999999999794</v>
      </c>
      <c r="P331" s="193">
        <f t="shared" ref="P331" si="1096">IF(E331="","",((MINA(E331,F331,G331,H331,I331))-N331)/((C331+C332)/2))</f>
        <v>0.15099999999999891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3.1179999999999999</v>
      </c>
      <c r="S331" s="185">
        <f t="shared" ref="S331" si="1099">IF(E331="","",MINA(E331:I332))</f>
        <v>3.1151</v>
      </c>
      <c r="T331" s="185">
        <f t="shared" ref="T331" si="1100">IF(E331="","",(R331-S331))</f>
        <v>2.8999999999999027E-3</v>
      </c>
      <c r="U331" s="185">
        <f t="shared" ref="U331" si="1101">IF(E331="","",ROUND(AVERAGEA(E331:I332),4))</f>
        <v>3.1164999999999998</v>
      </c>
      <c r="V331" s="185">
        <f t="shared" ref="V331" si="1102">IF(E331="","",ROUND(SQRT(COUNTA(E331:I332)/(COUNTA(E331:I332)-1))*STDEVPA(E331:I332),4))</f>
        <v>1.5E-3</v>
      </c>
      <c r="W331" s="184">
        <f t="shared" ref="W331" si="1103">IF(E331="","",ROUND((((B331+C331)-(B331-C332))/(6*V331)),4))</f>
        <v>22.222200000000001</v>
      </c>
      <c r="X331" s="184">
        <f t="shared" ref="X331" si="1104">IF(E331="","",ROUND((1-(ABS((((B331+C331)+(B331-C332))/2)-U331)/((C331+C332)/2)))*W331,4))</f>
        <v>18.555499999999999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3.1179999999999999</v>
      </c>
      <c r="AB331">
        <v>3.1151</v>
      </c>
      <c r="AC331">
        <v>3.1164000000000001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3.1175999999999999</v>
      </c>
      <c r="F333" s="176">
        <v>3.1063999999999998</v>
      </c>
      <c r="G333" s="176">
        <v>3.1189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0.18899999999999917</v>
      </c>
      <c r="P333" s="193">
        <f t="shared" ref="P333" si="1111">IF(E333="","",((MINA(E333,F333,G333,H333,I333))-N333)/((C333+C334)/2))</f>
        <v>6.3999999999997392E-2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3.1189</v>
      </c>
      <c r="S333" s="185">
        <f t="shared" ref="S333" si="1114">IF(E333="","",MINA(E333:I334))</f>
        <v>3.1063999999999998</v>
      </c>
      <c r="T333" s="185">
        <f t="shared" ref="T333" si="1115">IF(E333="","",(R333-S333))</f>
        <v>1.2500000000000178E-2</v>
      </c>
      <c r="U333" s="185">
        <f t="shared" ref="U333" si="1116">IF(E333="","",ROUND(AVERAGEA(E333:I334),4))</f>
        <v>3.1143000000000001</v>
      </c>
      <c r="V333" s="185">
        <f t="shared" ref="V333" si="1117">IF(E333="","",ROUND(SQRT(COUNTA(E333:I334)/(COUNTA(E333:I334)-1))*STDEVPA(E333:I334),4))</f>
        <v>6.8999999999999999E-3</v>
      </c>
      <c r="W333" s="184">
        <f t="shared" ref="W333" si="1118">IF(E333="","",ROUND((((B333+C333)-(B333-C334))/(6*V333)),4))</f>
        <v>4.8308999999999997</v>
      </c>
      <c r="X333" s="184">
        <f t="shared" ref="X333" si="1119">IF(E333="","",ROUND((1-(ABS((((B333+C333)+(B333-C334))/2)-U333)/((C333+C334)/2)))*W333,4))</f>
        <v>4.1401000000000003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3.1175999999999999</v>
      </c>
      <c r="AB333">
        <v>3.1063999999999998</v>
      </c>
      <c r="AC333">
        <v>3.1189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2.29E-2</v>
      </c>
      <c r="F335" s="176">
        <v>2.0400000000000001E-2</v>
      </c>
      <c r="G335" s="176">
        <v>2.0400000000000001E-2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-8.4000000000000047E-2</v>
      </c>
      <c r="P335" s="193">
        <f t="shared" ref="P335" si="1126">IF(E335="","",((MINA(E335,F335,G335,H335,I335))-N335)/((C335+C336)/2))</f>
        <v>-0.184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2.29E-2</v>
      </c>
      <c r="S335" s="185">
        <f t="shared" ref="S335" si="1129">IF(E335="","",MINA(E335:I336))</f>
        <v>2.0400000000000001E-2</v>
      </c>
      <c r="T335" s="185">
        <f t="shared" ref="T335" si="1130">IF(E335="","",(R335-S335))</f>
        <v>2.4999999999999988E-3</v>
      </c>
      <c r="U335" s="185">
        <f t="shared" ref="U335" si="1131">IF(E335="","",ROUND(AVERAGEA(E335:I336),4))</f>
        <v>2.12E-2</v>
      </c>
      <c r="V335" s="185">
        <f t="shared" ref="V335" si="1132">IF(E335="","",ROUND(SQRT(COUNTA(E335:I336)/(COUNTA(E335:I336)-1))*STDEVPA(E335:I336),4))</f>
        <v>1.4E-3</v>
      </c>
      <c r="W335" s="184">
        <f>IF(E335="","",ROUND((((B335+C335)-(U335))/(3*V335)),4))</f>
        <v>6.8571</v>
      </c>
      <c r="X335" s="184">
        <f>IF(E335="","",ROUND((((B335+C335)-(U335))/(3*V335)),4))</f>
        <v>6.8571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2.29E-2</v>
      </c>
      <c r="AB335">
        <v>2.0400000000000001E-2</v>
      </c>
      <c r="AC335">
        <v>2.0400000000000001E-2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1.95E-2</v>
      </c>
      <c r="F337" s="176">
        <v>2.12E-2</v>
      </c>
      <c r="G337" s="176">
        <v>2.1700000000000001E-2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-0.13200000000000003</v>
      </c>
      <c r="P337" s="193">
        <f t="shared" ref="P337" si="1139">IF(E337="","",((MINA(E337,F337,G337,H337,I337))-N337)/((C337+C338)/2))</f>
        <v>-0.22000000000000006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2.1700000000000001E-2</v>
      </c>
      <c r="S337" s="185">
        <f t="shared" ref="S337" si="1142">IF(E337="","",MINA(E337:I338))</f>
        <v>1.95E-2</v>
      </c>
      <c r="T337" s="185">
        <f t="shared" ref="T337" si="1143">IF(E337="","",(R337-S337))</f>
        <v>2.2000000000000006E-3</v>
      </c>
      <c r="U337" s="185">
        <f t="shared" ref="U337" si="1144">IF(E337="","",ROUND(AVERAGEA(E337:I338),4))</f>
        <v>2.0799999999999999E-2</v>
      </c>
      <c r="V337" s="185">
        <f t="shared" ref="V337" si="1145">IF(E337="","",ROUND(SQRT(COUNTA(E337:I338)/(COUNTA(E337:I338)-1))*STDEVPA(E337:I338),4))</f>
        <v>1.1999999999999999E-3</v>
      </c>
      <c r="W337" s="184">
        <f>IF(E337="","",ROUND((((B337+C337)-(U337))/(3*V337)),4))</f>
        <v>8.1111000000000004</v>
      </c>
      <c r="X337" s="184">
        <f>IF(E337="","",ROUND((((B337+C337)-(U337))/(3*V337)),4))</f>
        <v>8.1111000000000004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1.95E-2</v>
      </c>
      <c r="AB337">
        <v>2.12E-2</v>
      </c>
      <c r="AC337">
        <v>2.1700000000000001E-2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3.6600000000000001E-2</v>
      </c>
      <c r="AB339" s="29">
        <v>6.3200000000000006E-2</v>
      </c>
      <c r="AC339" s="29">
        <v>6.3100000000000003E-2</v>
      </c>
      <c r="AD339" s="29">
        <v>4.9000000000000002E-2</v>
      </c>
      <c r="AE339" s="29">
        <v>4.8000000000000001E-2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6.3799999999999996E-2</v>
      </c>
      <c r="AB341">
        <v>6.8000000000000005E-2</v>
      </c>
      <c r="AC341">
        <v>6.59E-2</v>
      </c>
      <c r="AD341">
        <v>7.1999999999999995E-2</v>
      </c>
      <c r="AE341">
        <v>6.3E-2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24120201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219" priority="11" stopIfTrue="1" operator="equal">
      <formula>"NG"</formula>
    </cfRule>
  </conditionalFormatting>
  <conditionalFormatting sqref="Y42:Z107 L42:L107">
    <cfRule type="containsText" dxfId="218" priority="10" stopIfTrue="1" operator="containsText" text="NG">
      <formula>NOT(ISERROR(SEARCH("NG",L42)))</formula>
    </cfRule>
  </conditionalFormatting>
  <conditionalFormatting sqref="Q42:Q107">
    <cfRule type="containsText" dxfId="217" priority="9" operator="containsText" text="Measure More">
      <formula>NOT(ISERROR(SEARCH("Measure More",Q42)))</formula>
    </cfRule>
  </conditionalFormatting>
  <conditionalFormatting sqref="E127">
    <cfRule type="cellIs" dxfId="216" priority="8" stopIfTrue="1" operator="equal">
      <formula>"NG"</formula>
    </cfRule>
  </conditionalFormatting>
  <conditionalFormatting sqref="Y158:Z223 L158:L223">
    <cfRule type="containsText" dxfId="215" priority="7" stopIfTrue="1" operator="containsText" text="NG">
      <formula>NOT(ISERROR(SEARCH("NG",L158)))</formula>
    </cfRule>
  </conditionalFormatting>
  <conditionalFormatting sqref="Q158:Q223">
    <cfRule type="containsText" dxfId="214" priority="6" operator="containsText" text="Measure More">
      <formula>NOT(ISERROR(SEARCH("Measure More",Q158)))</formula>
    </cfRule>
  </conditionalFormatting>
  <conditionalFormatting sqref="E242">
    <cfRule type="cellIs" dxfId="213" priority="5" stopIfTrue="1" operator="equal">
      <formula>"NG"</formula>
    </cfRule>
  </conditionalFormatting>
  <conditionalFormatting sqref="Y273:Z338 L273:L338">
    <cfRule type="containsText" dxfId="212" priority="4" stopIfTrue="1" operator="containsText" text="NG">
      <formula>NOT(ISERROR(SEARCH("NG",L273)))</formula>
    </cfRule>
  </conditionalFormatting>
  <conditionalFormatting sqref="Q273:Q338">
    <cfRule type="containsText" dxfId="211" priority="3" operator="containsText" text="Measure More">
      <formula>NOT(ISERROR(SEARCH("Measure More",Q273)))</formula>
    </cfRule>
  </conditionalFormatting>
  <conditionalFormatting sqref="D127">
    <cfRule type="cellIs" dxfId="210" priority="2" stopIfTrue="1" operator="equal">
      <formula>"NG"</formula>
    </cfRule>
  </conditionalFormatting>
  <conditionalFormatting sqref="D242">
    <cfRule type="cellIs" dxfId="209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1" sqref="H11:I11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190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24120301</v>
      </c>
      <c r="G8" s="222"/>
      <c r="H8" s="221" t="s">
        <v>189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04" t="str">
        <f>IF(SUM(M42:M107)&lt;&gt;33,"NG","OK")</f>
        <v>OK</v>
      </c>
      <c r="F11" s="207">
        <v>85140</v>
      </c>
      <c r="G11" s="208"/>
      <c r="H11" s="209">
        <v>85140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01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0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03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01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00" t="s">
        <v>53</v>
      </c>
      <c r="P41" s="100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3.3980000000000001</v>
      </c>
      <c r="F42" s="176">
        <v>3.3984999999999999</v>
      </c>
      <c r="G42" s="176">
        <v>3.3957000000000002</v>
      </c>
      <c r="H42" s="176">
        <v>3.3955000000000002</v>
      </c>
      <c r="I42" s="176">
        <v>3.3948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-1.5000000000000568E-2</v>
      </c>
      <c r="P42" s="193">
        <f>IF(E42="","",((MINA(E42,F42,G42,H42,I42))-N42)/((C42+C43)/2))</f>
        <v>-5.1999999999998714E-2</v>
      </c>
      <c r="Q42" s="185" t="str">
        <f>IF(E42="","",IF(OR((O42&gt;50%),(P42&lt;-50%)),"Measure More","OK"))</f>
        <v>OK</v>
      </c>
      <c r="R42" s="185">
        <f>IF(E42="","",MAXA(E42:I43))</f>
        <v>3.3984999999999999</v>
      </c>
      <c r="S42" s="185">
        <f>IF(E42="","",MINA(E42:I43))</f>
        <v>3.3948</v>
      </c>
      <c r="T42" s="185">
        <f>IF(E42="","",(R42-S42))</f>
        <v>3.6999999999998145E-3</v>
      </c>
      <c r="U42" s="185">
        <f>IF(E42="","",ROUND(AVERAGEA(E42:I43),4))</f>
        <v>3.3965000000000001</v>
      </c>
      <c r="V42" s="185">
        <f>IF(E42="","",ROUND(SQRT(COUNTA(E42:I43)/(COUNTA(E42:I43)-1))*STDEVPA(E42:I43),4))</f>
        <v>1.6000000000000001E-3</v>
      </c>
      <c r="W42" s="184">
        <f>IF(E42="","",ROUND((((B42+C42)-(B42-C43))/(6*V42)),4))</f>
        <v>20.833300000000001</v>
      </c>
      <c r="X42" s="184">
        <f>IF(E42="","",ROUND((1-(ABS((((B42+C42)+(B42-C43))/2)-U42)/((C42+C43)/2)))*W42,4))</f>
        <v>20.104099999999999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3.4007999999999998</v>
      </c>
      <c r="F44" s="176">
        <v>3.4011</v>
      </c>
      <c r="G44" s="176">
        <v>3.4054000000000002</v>
      </c>
      <c r="H44" s="176">
        <v>3.4056000000000002</v>
      </c>
      <c r="I44" s="176">
        <v>3.4058000000000002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5.8000000000002494E-2</v>
      </c>
      <c r="P44" s="193">
        <f>IF(E44="","",((MINA(E44,F44,G44,H44,I44))-N44)/((C44+C45)/2))</f>
        <v>7.9999999999991189E-3</v>
      </c>
      <c r="Q44" s="185" t="str">
        <f t="shared" ref="Q44" si="1">IF(E44="","",IF(OR((O44&gt;50%),(P44&lt;-50%)),"Measure More","OK"))</f>
        <v>OK</v>
      </c>
      <c r="R44" s="185">
        <f>IF(E44="","",MAXA(E44:I45))</f>
        <v>3.4058000000000002</v>
      </c>
      <c r="S44" s="185">
        <f>IF(E44="","",MINA(E44:I45))</f>
        <v>3.4007999999999998</v>
      </c>
      <c r="T44" s="185">
        <f t="shared" ref="T44" si="2">IF(E44="","",(R44-S44))</f>
        <v>5.0000000000003375E-3</v>
      </c>
      <c r="U44" s="185">
        <f>IF(E44="","",ROUND(AVERAGEA(E44:I45),4))</f>
        <v>3.4037000000000002</v>
      </c>
      <c r="V44" s="185">
        <f>IF(E44="","",ROUND(SQRT(COUNTA(E44:I45)/(COUNTA(E44:I45)-1))*STDEVPA(E44:I45),4))</f>
        <v>2.5999999999999999E-3</v>
      </c>
      <c r="W44" s="184">
        <f t="shared" ref="W44" si="3">IF(E44="","",ROUND((((B44+C44)-(B44-C45))/(6*V44)),4))</f>
        <v>12.820499999999999</v>
      </c>
      <c r="X44" s="184">
        <f t="shared" ref="X44" si="4">IF(E44="","",ROUND((1-(ABS((((B44+C44)+(B44-C45))/2)-U44)/((C44+C45)/2)))*W44,4))</f>
        <v>12.3461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1.5952</v>
      </c>
      <c r="F46" s="176">
        <v>1.5954999999999999</v>
      </c>
      <c r="G46" s="176">
        <v>1.5911999999999999</v>
      </c>
      <c r="H46" s="176">
        <v>1.5911</v>
      </c>
      <c r="I46" s="176">
        <v>1.5921000000000001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-4.5000000000001705E-2</v>
      </c>
      <c r="P46" s="193">
        <f>IF(E46="","",((MINA(E46,F46,G46,H46,I46))-N46)/((C46+C47)/2))</f>
        <v>-8.90000000000013E-2</v>
      </c>
      <c r="Q46" s="185" t="str">
        <f t="shared" ref="Q46" si="9">IF(E46="","",IF(OR((O46&gt;50%),(P46&lt;-50%)),"Measure More","OK"))</f>
        <v>OK</v>
      </c>
      <c r="R46" s="185">
        <f>IF(E46="","",MAXA(E46:I47))</f>
        <v>1.5954999999999999</v>
      </c>
      <c r="S46" s="185">
        <f>IF(E46="","",MINA(E46:I47))</f>
        <v>1.5911</v>
      </c>
      <c r="T46" s="185">
        <f t="shared" ref="T46" si="10">IF(E46="","",(R46-S46))</f>
        <v>4.3999999999999595E-3</v>
      </c>
      <c r="U46" s="185">
        <f>IF(E46="","",ROUND(AVERAGEA(E46:I47),4))</f>
        <v>1.593</v>
      </c>
      <c r="V46" s="185">
        <f>IF(E46="","",ROUND(SQRT(COUNTA(E46:I47)/(COUNTA(E46:I47)-1))*STDEVPA(E46:I47),4))</f>
        <v>2.2000000000000001E-3</v>
      </c>
      <c r="W46" s="184">
        <f t="shared" ref="W46" si="11">IF(E46="","",ROUND((((B46+C46)-(B46-C47))/(6*V46)),4))</f>
        <v>15.1515</v>
      </c>
      <c r="X46" s="184">
        <f t="shared" ref="X46" si="12">IF(E46="","",ROUND((1-(ABS((((B46+C46)+(B46-C47))/2)-U46)/((C46+C47)/2)))*W46,4))</f>
        <v>14.0909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1.5913999999999999</v>
      </c>
      <c r="F48" s="176">
        <v>1.5911</v>
      </c>
      <c r="G48" s="176">
        <v>1.5911</v>
      </c>
      <c r="H48" s="176">
        <v>1.5909</v>
      </c>
      <c r="I48" s="176">
        <v>1.5908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-8.6000000000001631E-2</v>
      </c>
      <c r="P48" s="193">
        <f>IF(E48="","",((MINA(E48,F48,G48,H48,I48))-N48)/((C48+C49)/2))</f>
        <v>-9.200000000000097E-2</v>
      </c>
      <c r="Q48" s="185" t="str">
        <f t="shared" ref="Q48" si="17">IF(E48="","",IF(OR((O48&gt;50%),(P48&lt;-50%)),"Measure More","OK"))</f>
        <v>OK</v>
      </c>
      <c r="R48" s="185">
        <f>IF(E48="","",MAXA(E48:I49))</f>
        <v>1.5913999999999999</v>
      </c>
      <c r="S48" s="185">
        <f>IF(E48="","",MINA(E48:I49))</f>
        <v>1.5908</v>
      </c>
      <c r="T48" s="185">
        <f t="shared" ref="T48" si="18">IF(E48="","",(R48-S48))</f>
        <v>5.9999999999993392E-4</v>
      </c>
      <c r="U48" s="185">
        <f>IF(E48="","",ROUND(AVERAGEA(E48:I49),4))</f>
        <v>1.5911</v>
      </c>
      <c r="V48" s="185">
        <f>IF(E48="","",ROUND(SQRT(COUNTA(E48:I49)/(COUNTA(E48:I49)-1))*STDEVPA(E48:I49),4))</f>
        <v>2.0000000000000001E-4</v>
      </c>
      <c r="W48" s="184">
        <f t="shared" ref="W48" si="19">IF(E48="","",ROUND((((B48+C48)-(B48-C49))/(6*V48)),4))</f>
        <v>166.66669999999999</v>
      </c>
      <c r="X48" s="184">
        <f t="shared" ref="X48" si="20">IF(E48="","",ROUND((1-(ABS((((B48+C48)+(B48-C49))/2)-U48)/((C48+C49)/2)))*W48,4))</f>
        <v>151.83340000000001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1.5984</v>
      </c>
      <c r="F50" s="176">
        <v>1.5987</v>
      </c>
      <c r="G50" s="176">
        <v>1.6015999999999999</v>
      </c>
      <c r="H50" s="176">
        <v>1.6015999999999999</v>
      </c>
      <c r="I50" s="176">
        <v>1.6007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1.5999999999998238E-2</v>
      </c>
      <c r="P50" s="193">
        <f>IF(E50="","",((MINA(E50,F50,G50,H50,I50))-N50)/((C50+C51)/2))</f>
        <v>-1.6000000000000458E-2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1.6015999999999999</v>
      </c>
      <c r="S50" s="185">
        <f>IF(E50="","",MINA(E50:I51))</f>
        <v>1.5984</v>
      </c>
      <c r="T50" s="185">
        <f t="shared" ref="T50" si="26">IF(E50="","",(R50-S50))</f>
        <v>3.1999999999998696E-3</v>
      </c>
      <c r="U50" s="185">
        <f>IF(E50="","",ROUND(AVERAGEA(E50:I51),4))</f>
        <v>1.6002000000000001</v>
      </c>
      <c r="V50" s="185">
        <f>IF(E50="","",ROUND(SQRT(COUNTA(E50:I51)/(COUNTA(E50:I51)-1))*STDEVPA(E50:I51),4))</f>
        <v>1.6000000000000001E-3</v>
      </c>
      <c r="W50" s="184">
        <f t="shared" ref="W50" si="27">IF(E50="","",ROUND((((B50+C50)-(B50-C51))/(6*V50)),4))</f>
        <v>20.833300000000001</v>
      </c>
      <c r="X50" s="184">
        <f t="shared" ref="X50" si="28">IF(E50="","",ROUND((1-(ABS((((B50+C50)+(B50-C51))/2)-U50)/((C50+C51)/2)))*W50,4))</f>
        <v>20.791599999999999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1.5983000000000001</v>
      </c>
      <c r="F52" s="176">
        <v>1.5980000000000001</v>
      </c>
      <c r="G52" s="176">
        <v>1.6024</v>
      </c>
      <c r="H52" s="176">
        <v>1.6028</v>
      </c>
      <c r="I52" s="176">
        <v>1.6016999999999999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2.7999999999999137E-2</v>
      </c>
      <c r="P52" s="193">
        <f>IF(E52="","",((MINA(E52,F52,G52,H52,I52))-N52)/((C52+C53)/2))</f>
        <v>-2.0000000000000018E-2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1.6028</v>
      </c>
      <c r="S52" s="185">
        <f>IF(E52="","",MINA(E52:I53))</f>
        <v>1.5980000000000001</v>
      </c>
      <c r="T52" s="185">
        <f t="shared" ref="T52" si="34">IF(E52="","",(R52-S52))</f>
        <v>4.7999999999999154E-3</v>
      </c>
      <c r="U52" s="185">
        <f>IF(E52="","",ROUND(AVERAGEA(E52:I53),4))</f>
        <v>1.6006</v>
      </c>
      <c r="V52" s="185">
        <f>IF(E52="","",ROUND(SQRT(COUNTA(E52:I53)/(COUNTA(E52:I53)-1))*STDEVPA(E52:I53),4))</f>
        <v>2.3E-3</v>
      </c>
      <c r="W52" s="184">
        <f t="shared" ref="W52" si="35">IF(E52="","",ROUND((((B52+C52)-(B52-C53))/(6*V52)),4))</f>
        <v>14.492800000000001</v>
      </c>
      <c r="X52" s="184">
        <f t="shared" ref="X52" si="36">IF(E52="","",ROUND((1-(ABS((((B52+C52)+(B52-C53))/2)-U52)/((C52+C53)/2)))*W52,4))</f>
        <v>14.405799999999999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24.601299999999998</v>
      </c>
      <c r="F54" s="176">
        <v>24.602499999999999</v>
      </c>
      <c r="G54" s="176">
        <v>24.641400000000001</v>
      </c>
      <c r="H54" s="176">
        <v>24.623899999999999</v>
      </c>
      <c r="I54" s="176">
        <v>24.630700000000001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0.20699999999999719</v>
      </c>
      <c r="P54" s="193">
        <f>IF(E54="","",((MINA(E54,F54,G54,H54,I54))-N54)/((C54+C55)/2))</f>
        <v>6.4999999999848512E-3</v>
      </c>
      <c r="Q54" s="185" t="str">
        <f t="shared" ref="Q54" si="41">IF(E54="","",IF(OR((O54&gt;50%),(P54&lt;-50%)),"Measure More","OK"))</f>
        <v>OK</v>
      </c>
      <c r="R54" s="185">
        <f>IF(E54="","",MAXA(E54:I55))</f>
        <v>24.641400000000001</v>
      </c>
      <c r="S54" s="185">
        <f>IF(E54="","",MINA(E54:I55))</f>
        <v>24.601299999999998</v>
      </c>
      <c r="T54" s="185">
        <f t="shared" ref="T54" si="42">IF(E54="","",(R54-S54))</f>
        <v>4.0100000000002467E-2</v>
      </c>
      <c r="U54" s="185">
        <f>IF(E54="","",ROUND(AVERAGEA(E54:I55),4))</f>
        <v>24.62</v>
      </c>
      <c r="V54" s="185">
        <f>IF(E54="","",ROUND(SQRT(COUNTA(E54:I55)/(COUNTA(E54:I55)-1))*STDEVPA(E54:I55),4))</f>
        <v>1.7600000000000001E-2</v>
      </c>
      <c r="W54" s="184">
        <f t="shared" ref="W54" si="43">IF(E54="","",ROUND((((B54+C54)-(B54-C55))/(6*V54)),4))</f>
        <v>3.7879</v>
      </c>
      <c r="X54" s="184">
        <f t="shared" ref="X54" si="44">IF(E54="","",ROUND((1-(ABS((((B54+C54)+(B54-C55))/2)-U54)/((C54+C55)/2)))*W54,4))</f>
        <v>3.4091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4.8327</v>
      </c>
      <c r="F56" s="176">
        <v>4.8360000000000003</v>
      </c>
      <c r="G56" s="176">
        <v>4.8323999999999998</v>
      </c>
      <c r="H56" s="176">
        <v>4.8318000000000003</v>
      </c>
      <c r="I56" s="176">
        <v>4.8301999999999996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0.36000000000000476</v>
      </c>
      <c r="P56" s="193">
        <f>IF(E56="","",((MINA(E56,F56,G56,H56,I56))-N56)/((C56+C57)/2))</f>
        <v>0.30199999999999783</v>
      </c>
      <c r="Q56" s="185" t="str">
        <f t="shared" ref="Q56" si="49">IF(E56="","",IF(OR((O56&gt;50%),(P56&lt;-50%)),"Measure More","OK"))</f>
        <v>OK</v>
      </c>
      <c r="R56" s="185">
        <f>IF(E56="","",MAXA(E56:I57))</f>
        <v>4.8360000000000003</v>
      </c>
      <c r="S56" s="185">
        <f>IF(E56="","",MINA(E56:I57))</f>
        <v>4.8301999999999996</v>
      </c>
      <c r="T56" s="185">
        <f t="shared" ref="T56" si="50">IF(E56="","",(R56-S56))</f>
        <v>5.8000000000006935E-3</v>
      </c>
      <c r="U56" s="185">
        <f>IF(E56="","",ROUND(AVERAGEA(E56:I57),4))</f>
        <v>4.8326000000000002</v>
      </c>
      <c r="V56" s="185">
        <f>IF(E56="","",ROUND(SQRT(COUNTA(E56:I57)/(COUNTA(E56:I57)-1))*STDEVPA(E56:I57),4))</f>
        <v>2.0999999999999999E-3</v>
      </c>
      <c r="W56" s="184">
        <f t="shared" ref="W56" si="51">IF(E56="","",ROUND((((B56+C56)-(B56-C57))/(6*V56)),4))</f>
        <v>15.872999999999999</v>
      </c>
      <c r="X56" s="184">
        <f t="shared" ref="X56" si="52">IF(E56="","",ROUND((1-(ABS((((B56+C56)+(B56-C57))/2)-U56)/((C56+C57)/2)))*W56,4))</f>
        <v>10.698399999999999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4.8372000000000002</v>
      </c>
      <c r="F58" s="176">
        <v>4.8354999999999997</v>
      </c>
      <c r="G58" s="176">
        <v>4.8311000000000002</v>
      </c>
      <c r="H58" s="176">
        <v>4.8255999999999997</v>
      </c>
      <c r="I58" s="176">
        <v>4.8251999999999997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0.37200000000000344</v>
      </c>
      <c r="P58" s="193">
        <f>IF(E58="","",((MINA(E58,F58,G58,H58,I58))-N58)/((C58+C59)/2))</f>
        <v>0.25199999999999889</v>
      </c>
      <c r="Q58" s="185" t="str">
        <f t="shared" ref="Q58" si="57">IF(E58="","",IF(OR((O58&gt;50%),(P58&lt;-50%)),"Measure More","OK"))</f>
        <v>OK</v>
      </c>
      <c r="R58" s="185">
        <f>IF(E58="","",MAXA(E58:I59))</f>
        <v>4.8372000000000002</v>
      </c>
      <c r="S58" s="185">
        <f>IF(E58="","",MINA(E58:I59))</f>
        <v>4.8251999999999997</v>
      </c>
      <c r="T58" s="185">
        <f t="shared" ref="T58" si="58">IF(E58="","",(R58-S58))</f>
        <v>1.2000000000000455E-2</v>
      </c>
      <c r="U58" s="185">
        <f>IF(E58="","",ROUND(AVERAGEA(E58:I59),4))</f>
        <v>4.8308999999999997</v>
      </c>
      <c r="V58" s="185">
        <f>IF(E58="","",ROUND(SQRT(COUNTA(E58:I59)/(COUNTA(E58:I59)-1))*STDEVPA(E58:I59),4))</f>
        <v>5.4999999999999997E-3</v>
      </c>
      <c r="W58" s="184">
        <f t="shared" ref="W58" si="59">IF(E58="","",ROUND((((B58+C58)-(B58-C59))/(6*V58)),4))</f>
        <v>6.0606</v>
      </c>
      <c r="X58" s="184">
        <f t="shared" ref="X58" si="60">IF(E58="","",ROUND((1-(ABS((((B58+C58)+(B58-C59))/2)-U58)/((C58+C59)/2)))*W58,4))</f>
        <v>4.1879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16.119399999999999</v>
      </c>
      <c r="F60" s="176">
        <v>16.124300000000002</v>
      </c>
      <c r="G60" s="176">
        <v>16.0886</v>
      </c>
      <c r="H60" s="176">
        <v>16.085799999999999</v>
      </c>
      <c r="I60" s="176">
        <v>16.078199999999999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0.2430000000000021</v>
      </c>
      <c r="P60" s="193">
        <f>IF(E60="","",((MINA(E60,F60,G60,H60,I60))-N60)/((C60+C61)/2))</f>
        <v>-0.21800000000002484</v>
      </c>
      <c r="Q60" s="194" t="str">
        <f t="shared" ref="Q60" si="65">IF(E60="","",IF(OR((O60&gt;50%),(P60&lt;-50%)),"Measure More","OK"))</f>
        <v>OK</v>
      </c>
      <c r="R60" s="185">
        <f>IF(E60="","",MAXA(E60:I61))</f>
        <v>16.124300000000002</v>
      </c>
      <c r="S60" s="185">
        <f>IF(E60="","",MINA(E60:I61))</f>
        <v>16.078199999999999</v>
      </c>
      <c r="T60" s="185">
        <f t="shared" ref="T60" si="66">IF(E60="","",(R60-S60))</f>
        <v>4.6100000000002694E-2</v>
      </c>
      <c r="U60" s="185">
        <f>IF(E60="","",ROUND(AVERAGEA(E60:I61),4))</f>
        <v>16.099299999999999</v>
      </c>
      <c r="V60" s="185">
        <f>IF(E60="","",ROUND(SQRT(COUNTA(E60:I61)/(COUNTA(E60:I61)-1))*STDEVPA(E60:I61),4))</f>
        <v>2.1000000000000001E-2</v>
      </c>
      <c r="W60" s="184">
        <f t="shared" ref="W60" si="67">IF(E60="","",ROUND((((B60+C60)-(B60-C61))/(6*V60)),4))</f>
        <v>1.5872999999999999</v>
      </c>
      <c r="X60" s="184">
        <f t="shared" ref="X60" si="68">IF(E60="","",ROUND((1-(ABS((((B60+C60)+(B60-C61))/2)-U60)/((C60+C61)/2)))*W60,4))</f>
        <v>1.5762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16.116700000000002</v>
      </c>
      <c r="F62" s="176">
        <v>16.1172</v>
      </c>
      <c r="G62" s="176">
        <v>16.105499999999999</v>
      </c>
      <c r="H62" s="176">
        <v>16.102699999999999</v>
      </c>
      <c r="I62" s="176">
        <v>16.097799999999999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0.17199999999998994</v>
      </c>
      <c r="P62" s="193">
        <f>IF(E62="","",((MINA(E62,F62,G62,H62,I62))-N62)/((C62+C63)/2))</f>
        <v>-2.2000000000019782E-2</v>
      </c>
      <c r="Q62" s="194" t="str">
        <f t="shared" ref="Q62" si="73">IF(E62="","",IF(OR((O62&gt;50%),(P62&lt;-50%)),"Measure More","OK"))</f>
        <v>OK</v>
      </c>
      <c r="R62" s="185">
        <f>IF(E62="","",MAXA(E62:I63))</f>
        <v>16.1172</v>
      </c>
      <c r="S62" s="185">
        <f>IF(E62="","",MINA(E62:I63))</f>
        <v>16.097799999999999</v>
      </c>
      <c r="T62" s="185">
        <f t="shared" ref="T62" si="74">IF(E62="","",(R62-S62))</f>
        <v>1.9400000000000972E-2</v>
      </c>
      <c r="U62" s="185">
        <f>IF(E62="","",ROUND(AVERAGEA(E62:I63),4))</f>
        <v>16.108000000000001</v>
      </c>
      <c r="V62" s="185">
        <f>IF(E62="","",ROUND(SQRT(COUNTA(E62:I63)/(COUNTA(E62:I63)-1))*STDEVPA(E62:I63),4))</f>
        <v>8.6E-3</v>
      </c>
      <c r="W62" s="184">
        <f t="shared" ref="W62" si="75">IF(E62="","",ROUND((((B62+C62)-(B62-C63))/(6*V62)),4))</f>
        <v>3.8759999999999999</v>
      </c>
      <c r="X62" s="184">
        <f t="shared" ref="X62" si="76">IF(E62="","",ROUND((1-(ABS((((B62+C62)+(B62-C63))/2)-U62)/((C62+C63)/2)))*W62,4))</f>
        <v>3.5659000000000001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6.5307000000000004</v>
      </c>
      <c r="F64" s="176">
        <v>6.5309999999999997</v>
      </c>
      <c r="G64" s="176">
        <v>6.5193000000000003</v>
      </c>
      <c r="H64" s="176">
        <v>6.5175000000000001</v>
      </c>
      <c r="I64" s="176">
        <v>6.5164999999999997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0.30999999999999694</v>
      </c>
      <c r="P64" s="193">
        <f>IF(E64="","",((MINA(E64,F64,G64,H64,I64))-N64)/((C64+C65)/2))</f>
        <v>0.16499999999999737</v>
      </c>
      <c r="Q64" s="185" t="str">
        <f t="shared" ref="Q64" si="81">IF(E64="","",IF(OR((O64&gt;50%),(P64&lt;-50%)),"Measure More","OK"))</f>
        <v>OK</v>
      </c>
      <c r="R64" s="185">
        <f>IF(E64="","",MAXA(E64:I65))</f>
        <v>6.5309999999999997</v>
      </c>
      <c r="S64" s="185">
        <f>IF(E64="","",MINA(E64:I65))</f>
        <v>6.5164999999999997</v>
      </c>
      <c r="T64" s="185">
        <f t="shared" ref="T64" si="82">IF(E64="","",(R64-S64))</f>
        <v>1.4499999999999957E-2</v>
      </c>
      <c r="U64" s="185">
        <f>IF(E64="","",ROUND(AVERAGEA(E64:I65),4))</f>
        <v>6.5229999999999997</v>
      </c>
      <c r="V64" s="185">
        <f>IF(E64="","",ROUND(SQRT(COUNTA(E64:I65)/(COUNTA(E64:I65)-1))*STDEVPA(E64:I65),4))</f>
        <v>7.1999999999999998E-3</v>
      </c>
      <c r="W64" s="184">
        <f t="shared" ref="W64" si="83">IF(E64="","",ROUND((((B64+C64)-(B64-C65))/(6*V64)),4))</f>
        <v>4.6295999999999999</v>
      </c>
      <c r="X64" s="184">
        <f t="shared" ref="X64" si="84">IF(E64="","",ROUND((1-(ABS((((B64+C64)+(B64-C65))/2)-U64)/((C64+C65)/2)))*W64,4))</f>
        <v>3.5648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6.5096999999999996</v>
      </c>
      <c r="F66" s="176">
        <v>6.5083000000000002</v>
      </c>
      <c r="G66" s="176">
        <v>6.5174000000000003</v>
      </c>
      <c r="H66" s="176">
        <v>6.5151000000000003</v>
      </c>
      <c r="I66" s="176">
        <v>6.5149999999999997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0.17400000000000304</v>
      </c>
      <c r="P66" s="193">
        <f>IF(E66="","",((MINA(E66,F66,G66,H66,I66))-N66)/((C66+C67)/2))</f>
        <v>8.3000000000001961E-2</v>
      </c>
      <c r="Q66" s="185" t="str">
        <f t="shared" ref="Q66" si="89">IF(E66="","",IF(OR((O66&gt;50%),(P66&lt;-50%)),"Measure More","OK"))</f>
        <v>OK</v>
      </c>
      <c r="R66" s="185">
        <f>IF(E66="","",MAXA(E66:I67))</f>
        <v>6.5174000000000003</v>
      </c>
      <c r="S66" s="185">
        <f>IF(E66="","",MINA(E66:I67))</f>
        <v>6.5083000000000002</v>
      </c>
      <c r="T66" s="185">
        <f t="shared" ref="T66" si="90">IF(E66="","",(R66-S66))</f>
        <v>9.100000000000108E-3</v>
      </c>
      <c r="U66" s="185">
        <f>IF(E66="","",ROUND(AVERAGEA(E66:I67),4))</f>
        <v>6.5130999999999997</v>
      </c>
      <c r="V66" s="185">
        <f>IF(E66="","",ROUND(SQRT(COUNTA(E66:I67)/(COUNTA(E66:I67)-1))*STDEVPA(E66:I67),4))</f>
        <v>3.8999999999999998E-3</v>
      </c>
      <c r="W66" s="184">
        <f t="shared" ref="W66" si="91">IF(E66="","",ROUND((((B66+C66)-(B66-C67))/(6*V66)),4))</f>
        <v>8.5470000000000006</v>
      </c>
      <c r="X66" s="184">
        <f t="shared" ref="X66" si="92">IF(E66="","",ROUND((1-(ABS((((B66+C66)+(B66-C67))/2)-U66)/((C66+C67)/2)))*W66,4))</f>
        <v>7.4272999999999998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0.80600000000000005</v>
      </c>
      <c r="F68" s="176">
        <v>0.80600000000000005</v>
      </c>
      <c r="G68" s="176">
        <v>0.80600000000000005</v>
      </c>
      <c r="H68" s="176">
        <v>0.80600000000000005</v>
      </c>
      <c r="I68" s="176">
        <v>0.80600000000000005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0.10000000000000009</v>
      </c>
      <c r="P68" s="193">
        <f>IF(E68="","",((MINA(E68,F68,G68,H68,I68))-N68)/((C68+C69)/2))</f>
        <v>0.10000000000000009</v>
      </c>
      <c r="Q68" s="185" t="str">
        <f t="shared" ref="Q68" si="97">IF(E68="","",IF(OR((O68&gt;50%),(P68&lt;-50%)),"Measure More","OK"))</f>
        <v>OK</v>
      </c>
      <c r="R68" s="185">
        <f>IF(E68="","",MAXA(E68:I69))</f>
        <v>0.80600000000000005</v>
      </c>
      <c r="S68" s="185">
        <f>IF(E68="","",MINA(E68:I69))</f>
        <v>0.80600000000000005</v>
      </c>
      <c r="T68" s="185">
        <f t="shared" ref="T68" si="98">IF(E68="","",(R68-S68))</f>
        <v>0</v>
      </c>
      <c r="U68" s="185">
        <f>IF(E68="","",ROUND(AVERAGEA(E68:I69),4))</f>
        <v>0.80600000000000005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0.80600000000000005</v>
      </c>
      <c r="F70" s="176">
        <v>0.80600000000000005</v>
      </c>
      <c r="G70" s="176">
        <v>0.80600000000000005</v>
      </c>
      <c r="H70" s="176">
        <v>0.80600000000000005</v>
      </c>
      <c r="I70" s="176">
        <v>0.80600000000000005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0.10000000000000009</v>
      </c>
      <c r="P70" s="193">
        <f>IF(E70="","",((MINA(E70,F70,G70,H70,I70))-N70)/((C70+C71)/2))</f>
        <v>0.10000000000000009</v>
      </c>
      <c r="Q70" s="185" t="str">
        <f t="shared" ref="Q70" si="105">IF(E70="","",IF(OR((O70&gt;50%),(P70&lt;-50%)),"Measure More","OK"))</f>
        <v>OK</v>
      </c>
      <c r="R70" s="185">
        <f>IF(E70="","",MAXA(E70:I71))</f>
        <v>0.80600000000000005</v>
      </c>
      <c r="S70" s="185">
        <f>IF(E70="","",MINA(E70:I71))</f>
        <v>0.80600000000000005</v>
      </c>
      <c r="T70" s="185">
        <f t="shared" ref="T70" si="106">IF(E70="","",(R70-S70))</f>
        <v>0</v>
      </c>
      <c r="U70" s="185">
        <f>IF(E70="","",ROUND(AVERAGEA(E70:I71),4))</f>
        <v>0.80600000000000005</v>
      </c>
      <c r="V70" s="185">
        <f>IF(E70="","",ROUND(SQRT(COUNTA(E70:I71)/(COUNTA(E70:I71)-1))*STDEVPA(E70:I71),4))</f>
        <v>0</v>
      </c>
      <c r="W70" s="184" t="e">
        <f t="shared" ref="W70" si="107">IF(E70="","",ROUND((((B70+C70)-(B70-C71))/(6*V70)),4))</f>
        <v>#DIV/0!</v>
      </c>
      <c r="X70" s="184" t="e">
        <f t="shared" ref="X70" si="108">IF(E70="","",ROUND((1-(ABS((((B70+C70)+(B70-C71))/2)-U70)/((C70+C71)/2)))*W70,4))</f>
        <v>#DIV/0!</v>
      </c>
      <c r="Y70" s="184" t="str">
        <f>IF(E70="","",IF(OR(((MAXA(E70:I71))&gt;(B70+C70)),((MINA(E70:I71))&lt;(B70-C71))),"NG","OK"))</f>
        <v>OK</v>
      </c>
      <c r="Z70" s="184" t="e">
        <f t="shared" ref="Z70" si="109">IF(X70="","",IF(OR(((MINA(X70))&lt;(1.67))),"NG","OK"))</f>
        <v>#DIV/0!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0.58499999999999996</v>
      </c>
      <c r="G72" s="176">
        <v>0.58599999999999997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0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0.58499999999999996</v>
      </c>
      <c r="T72" s="185">
        <f t="shared" ref="T72" si="114">IF(E72="","",(R72-S72))</f>
        <v>1.0000000000000009E-3</v>
      </c>
      <c r="U72" s="185">
        <f>IF(E72="","",ROUND(AVERAGEA(E72:I73),4))</f>
        <v>0.58560000000000001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10.4</v>
      </c>
      <c r="X72" s="184">
        <f>IF(E72="","",ROUND((((U72)-(B72-C73))/(3*V72)),4))</f>
        <v>10.4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</v>
      </c>
      <c r="F74" s="176">
        <v>0.59</v>
      </c>
      <c r="G74" s="176">
        <v>0.59199999999999997</v>
      </c>
      <c r="H74" s="176">
        <v>0.59199999999999997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0.59119999999999995</v>
      </c>
      <c r="V74" s="185">
        <f>IF(E74="","",ROUND(SQRT(COUNTA(E74:I75)/(COUNTA(E74:I75)-1))*STDEVPA(E74:I75),4))</f>
        <v>1.1000000000000001E-3</v>
      </c>
      <c r="W74" s="184">
        <f>IF(E74="","",ROUND((((U74)-(B74-C75))/(3*V74)),4))</f>
        <v>6.4241999999999999</v>
      </c>
      <c r="X74" s="184">
        <f>IF(E74="","",ROUND((((U74)-(B74-C75))/(3*V74)),4))</f>
        <v>6.4241999999999999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7.5583999999999998</v>
      </c>
      <c r="F76" s="176">
        <v>7.5415000000000001</v>
      </c>
      <c r="G76" s="176">
        <v>7.5613000000000001</v>
      </c>
      <c r="H76" s="176">
        <v>7.5723000000000003</v>
      </c>
      <c r="I76" s="176">
        <v>7.5540000000000003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0.36150000000000126</v>
      </c>
      <c r="P76" s="193">
        <f>IF(E76="","",((MINA(E76,F76,G76,H76,I76))-N76)/((C76+C77)/2))</f>
        <v>0.20750000000000046</v>
      </c>
      <c r="Q76" s="185" t="str">
        <f t="shared" ref="Q76" si="121">IF(E76="","",IF(OR((O76&gt;50%),(P76&lt;-50%)),"Measure More","OK"))</f>
        <v>OK</v>
      </c>
      <c r="R76" s="185">
        <f>IF(E76="","",MAXA(E76:I77))</f>
        <v>7.5723000000000003</v>
      </c>
      <c r="S76" s="185">
        <f>IF(E76="","",MINA(E76:I77))</f>
        <v>7.5415000000000001</v>
      </c>
      <c r="T76" s="185">
        <f t="shared" ref="T76" si="122">IF(E76="","",(R76-S76))</f>
        <v>3.0800000000000161E-2</v>
      </c>
      <c r="U76" s="185">
        <f>IF(E76="","",ROUND(AVERAGEA(E76:I77),4))</f>
        <v>7.5575000000000001</v>
      </c>
      <c r="V76" s="185">
        <f>IF(E76="","",ROUND(SQRT(COUNTA(E76:I77)/(COUNTA(E76:I77)-1))*STDEVPA(E76:I77),4))</f>
        <v>1.12E-2</v>
      </c>
      <c r="W76" s="184">
        <f t="shared" ref="W76" si="123">IF(E76="","",ROUND((((B76+C76)-(B76-C77))/(6*V76)),4))</f>
        <v>5.9523999999999999</v>
      </c>
      <c r="X76" s="184">
        <f t="shared" ref="X76" si="124">IF(E76="","",ROUND((1-(ABS((((B76+C76)+(B76-C77))/2)-U76)/((C76+C77)/2)))*W76,4))</f>
        <v>4.2411000000000003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7.5475000000000003</v>
      </c>
      <c r="F78" s="176">
        <v>7.53</v>
      </c>
      <c r="G78" s="176">
        <v>7.5556000000000001</v>
      </c>
      <c r="H78" s="176">
        <v>7.5614999999999997</v>
      </c>
      <c r="I78" s="176">
        <v>7.5457999999999998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0.30749999999999833</v>
      </c>
      <c r="P78" s="193">
        <f>IF(E78="","",((MINA(E78,F78,G78,H78,I78))-N78)/((C78+C79)/2))</f>
        <v>0.15000000000000124</v>
      </c>
      <c r="Q78" s="185" t="str">
        <f t="shared" ref="Q78" si="127">IF(E78="","",IF(OR((O78&gt;50%),(P78&lt;-50%)),"Measure More","OK"))</f>
        <v>OK</v>
      </c>
      <c r="R78" s="185">
        <f>IF(E78="","",MAXA(E78:I79))</f>
        <v>7.5614999999999997</v>
      </c>
      <c r="S78" s="185">
        <f>IF(E78="","",MINA(E78:I79))</f>
        <v>7.53</v>
      </c>
      <c r="T78" s="185">
        <f t="shared" ref="T78" si="128">IF(E78="","",(R78-S78))</f>
        <v>3.1499999999999417E-2</v>
      </c>
      <c r="U78" s="185">
        <f>IF(E78="","",ROUND(AVERAGEA(E78:I79),4))</f>
        <v>7.5480999999999998</v>
      </c>
      <c r="V78" s="185">
        <f>IF(E78="","",ROUND(SQRT(COUNTA(E78:I79)/(COUNTA(E78:I79)-1))*STDEVPA(E78:I79),4))</f>
        <v>1.1900000000000001E-2</v>
      </c>
      <c r="W78" s="184">
        <f t="shared" ref="W78" si="129">IF(E78="","",ROUND((((B78+C78)-(B78-C79))/(6*V78)),4))</f>
        <v>5.6021999999999998</v>
      </c>
      <c r="X78" s="184">
        <f t="shared" ref="X78" si="130">IF(E78="","",ROUND((1-(ABS((((B78+C78)+(B78-C79))/2)-U78)/((C78+C79)/2)))*W78,4))</f>
        <v>4.2549000000000001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6.2125000000000004</v>
      </c>
      <c r="F80" s="176">
        <v>6.2123999999999997</v>
      </c>
      <c r="G80" s="176">
        <v>6.2088999999999999</v>
      </c>
      <c r="H80" s="176">
        <v>6.2077999999999998</v>
      </c>
      <c r="I80" s="176">
        <v>6.2070999999999996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0.25000000000000355</v>
      </c>
      <c r="P80" s="193">
        <f>IF(E80="","",((MINA(E80,F80,G80,H80,I80))-N80)/((C80+C81)/2))</f>
        <v>0.1419999999999888</v>
      </c>
      <c r="Q80" s="185" t="str">
        <f t="shared" ref="Q80" si="133">IF(E80="","",IF(OR((O80&gt;50%),(P80&lt;-50%)),"Measure More","OK"))</f>
        <v>OK</v>
      </c>
      <c r="R80" s="185">
        <f>IF(E80="","",MAXA(E80:I81))</f>
        <v>6.2125000000000004</v>
      </c>
      <c r="S80" s="185">
        <f>IF(E80="","",MINA(E80:I81))</f>
        <v>6.2070999999999996</v>
      </c>
      <c r="T80" s="185">
        <f t="shared" ref="T80" si="134">IF(E80="","",(R80-S80))</f>
        <v>5.4000000000007375E-3</v>
      </c>
      <c r="U80" s="185">
        <f>IF(E80="","",ROUND(AVERAGEA(E80:I81),4))</f>
        <v>6.2096999999999998</v>
      </c>
      <c r="V80" s="185">
        <f>IF(E80="","",ROUND(SQRT(COUNTA(E80:I81)/(COUNTA(E80:I81)-1))*STDEVPA(E80:I81),4))</f>
        <v>2.5999999999999999E-3</v>
      </c>
      <c r="W80" s="184">
        <f t="shared" ref="W80" si="135">IF(E80="","",ROUND((((B80+C80)-(B80-C81))/(6*V80)),4))</f>
        <v>6.4103000000000003</v>
      </c>
      <c r="X80" s="184">
        <f t="shared" ref="X80" si="136">IF(E80="","",ROUND((1-(ABS((((B80+C80)+(B80-C81))/2)-U80)/((C80+C81)/2)))*W80,4))</f>
        <v>5.1666999999999996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6.2196999999999996</v>
      </c>
      <c r="F82" s="176">
        <v>6.2195999999999998</v>
      </c>
      <c r="G82" s="176">
        <v>6.2217000000000002</v>
      </c>
      <c r="H82" s="176">
        <v>6.2228000000000003</v>
      </c>
      <c r="I82" s="176">
        <v>6.2225000000000001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0.45600000000000307</v>
      </c>
      <c r="P82" s="193">
        <f>IF(E82="","",((MINA(E82,F82,G82,H82,I82))-N82)/((C82+C83)/2))</f>
        <v>0.39199999999999235</v>
      </c>
      <c r="Q82" s="185" t="str">
        <f t="shared" ref="Q82" si="139">IF(E82="","",IF(OR((O82&gt;50%),(P82&lt;-50%)),"Measure More","OK"))</f>
        <v>OK</v>
      </c>
      <c r="R82" s="185">
        <f>IF(E82="","",MAXA(E82:I83))</f>
        <v>6.2228000000000003</v>
      </c>
      <c r="S82" s="185">
        <f>IF(E82="","",MINA(E82:I83))</f>
        <v>6.2195999999999998</v>
      </c>
      <c r="T82" s="185">
        <f t="shared" ref="T82" si="140">IF(E82="","",(R82-S82))</f>
        <v>3.2000000000005357E-3</v>
      </c>
      <c r="U82" s="185">
        <f>IF(E82="","",ROUND(AVERAGEA(E82:I83),4))</f>
        <v>6.2213000000000003</v>
      </c>
      <c r="V82" s="185">
        <f>IF(E82="","",ROUND(SQRT(COUNTA(E82:I83)/(COUNTA(E82:I83)-1))*STDEVPA(E82:I83),4))</f>
        <v>1.5E-3</v>
      </c>
      <c r="W82" s="184">
        <f t="shared" ref="W82" si="141">IF(E82="","",ROUND((((B82+C82)-(B82-C83))/(6*V82)),4))</f>
        <v>11.1111</v>
      </c>
      <c r="X82" s="184">
        <f t="shared" ref="X82" si="142">IF(E82="","",ROUND((1-(ABS((((B82+C82)+(B82-C83))/2)-U82)/((C82+C83)/2)))*W82,4))</f>
        <v>6.3777999999999997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5.7519</v>
      </c>
      <c r="F84" s="176">
        <v>5.7508999999999997</v>
      </c>
      <c r="G84" s="176">
        <v>5.6875</v>
      </c>
      <c r="H84" s="176">
        <v>5.6902999999999997</v>
      </c>
      <c r="I84" s="176">
        <v>5.6902999999999997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0.51899999999999835</v>
      </c>
      <c r="P84" s="193">
        <f>IF(E84="","",((MINA(E84,F84,G84,H84,I84))-N84)/((C84+C85)/2))</f>
        <v>-0.12500000000000178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5.7519</v>
      </c>
      <c r="S84" s="185">
        <f>IF(E84="","",MINA(E84:I85))</f>
        <v>5.6875</v>
      </c>
      <c r="T84" s="185">
        <f t="shared" ref="T84" si="146">IF(E84="","",(R84-S84))</f>
        <v>6.4400000000000013E-2</v>
      </c>
      <c r="U84" s="185">
        <f>IF(E84="","",ROUND(AVERAGEA(E84:I85),4))</f>
        <v>5.7141999999999999</v>
      </c>
      <c r="V84" s="185">
        <f>IF(E84="","",ROUND(SQRT(COUNTA(E84:I85)/(COUNTA(E84:I85)-1))*STDEVPA(E84:I85),4))</f>
        <v>3.4000000000000002E-2</v>
      </c>
      <c r="W84" s="184">
        <f t="shared" ref="W84" si="147">IF(E84="","",ROUND((((B84+C84)-(B84-C85))/(6*V84)),4))</f>
        <v>0.98040000000000005</v>
      </c>
      <c r="X84" s="184">
        <f t="shared" ref="X84" si="148">IF(E84="","",ROUND((1-(ABS((((B84+C84)+(B84-C85))/2)-U84)/((C84+C85)/2)))*W84,4))</f>
        <v>0.84119999999999995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5.7171000000000003</v>
      </c>
      <c r="F86" s="176">
        <v>5.72</v>
      </c>
      <c r="G86" s="176">
        <v>5.7438000000000002</v>
      </c>
      <c r="H86" s="176">
        <v>5.7500999999999998</v>
      </c>
      <c r="I86" s="176">
        <v>5.7497999999999996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0.50099999999999589</v>
      </c>
      <c r="P86" s="193">
        <f>IF(E86="","",((MINA(E86,F86,G86,H86,I86))-N86)/((C86+C87)/2))</f>
        <v>0.17100000000000115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5.7500999999999998</v>
      </c>
      <c r="S86" s="185">
        <f>IF(E86="","",MINA(E86:I87))</f>
        <v>5.7171000000000003</v>
      </c>
      <c r="T86" s="185">
        <f t="shared" ref="T86" si="152">IF(E86="","",(R86-S86))</f>
        <v>3.2999999999999474E-2</v>
      </c>
      <c r="U86" s="185">
        <f>IF(E86="","",ROUND(AVERAGEA(E86:I87),4))</f>
        <v>5.7362000000000002</v>
      </c>
      <c r="V86" s="185">
        <f>IF(E86="","",ROUND(SQRT(COUNTA(E86:I87)/(COUNTA(E86:I87)-1))*STDEVPA(E86:I87),4))</f>
        <v>1.6299999999999999E-2</v>
      </c>
      <c r="W86" s="184">
        <f t="shared" ref="W86" si="153">IF(E86="","",ROUND((((B86+C86)-(B86-C87))/(6*V86)),4))</f>
        <v>2.0449999999999999</v>
      </c>
      <c r="X86" s="184">
        <f t="shared" ref="X86" si="154">IF(E86="","",ROUND((1-(ABS((((B86+C86)+(B86-C87))/2)-U86)/((C86+C87)/2)))*W86,4))</f>
        <v>1.3047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7.9431000000000003</v>
      </c>
      <c r="F88" s="176">
        <v>7.9457000000000004</v>
      </c>
      <c r="G88" s="176">
        <v>7.9112999999999998</v>
      </c>
      <c r="H88" s="176">
        <v>7.9109999999999996</v>
      </c>
      <c r="I88" s="176">
        <v>7.9057000000000004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0.45700000000000074</v>
      </c>
      <c r="P88" s="193">
        <f>IF(E88="","",((MINA(E88,F88,G88,H88,I88))-N88)/((C88+C89)/2))</f>
        <v>5.7000000000000384E-2</v>
      </c>
      <c r="Q88" s="194" t="str">
        <f t="shared" ref="Q88" si="157">IF(E88="","",IF(OR((O88&gt;50%),(P88&lt;-50%)),"Measure More","OK"))</f>
        <v>OK</v>
      </c>
      <c r="R88" s="185">
        <f>IF(E88="","",MAXA(E88:I89))</f>
        <v>7.9457000000000004</v>
      </c>
      <c r="S88" s="185">
        <f>IF(E88="","",MINA(E88:I89))</f>
        <v>7.9057000000000004</v>
      </c>
      <c r="T88" s="185">
        <f t="shared" ref="T88" si="158">IF(E88="","",(R88-S88))</f>
        <v>4.0000000000000036E-2</v>
      </c>
      <c r="U88" s="185">
        <f>IF(E88="","",ROUND(AVERAGEA(E88:I89),4))</f>
        <v>7.9234</v>
      </c>
      <c r="V88" s="185">
        <f>IF(E88="","",ROUND(SQRT(COUNTA(E88:I89)/(COUNTA(E88:I89)-1))*STDEVPA(E88:I89),4))</f>
        <v>1.9400000000000001E-2</v>
      </c>
      <c r="W88" s="184">
        <f t="shared" ref="W88" si="159">IF(E88="","",ROUND((((B88+C88)-(B88-C89))/(6*V88)),4))</f>
        <v>1.7181999999999999</v>
      </c>
      <c r="X88" s="184">
        <f t="shared" ref="X88" si="160">IF(E88="","",ROUND((1-(ABS((((B88+C88)+(B88-C89))/2)-U88)/((C88+C89)/2)))*W88,4))</f>
        <v>1.3161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7.9305000000000003</v>
      </c>
      <c r="F90" s="176">
        <v>7.9314</v>
      </c>
      <c r="G90" s="176">
        <v>7.9245999999999999</v>
      </c>
      <c r="H90" s="176">
        <v>7.9218999999999999</v>
      </c>
      <c r="I90" s="176">
        <v>7.9192999999999998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0.3139999999999965</v>
      </c>
      <c r="P90" s="193">
        <f>IF(E90="","",((MINA(E90,F90,G90,H90,I90))-N90)/((C90+C91)/2))</f>
        <v>0.19299999999999429</v>
      </c>
      <c r="Q90" s="194" t="str">
        <f t="shared" ref="Q90" si="163">IF(E90="","",IF(OR((O90&gt;50%),(P90&lt;-50%)),"Measure More","OK"))</f>
        <v>OK</v>
      </c>
      <c r="R90" s="185">
        <f>IF(E90="","",MAXA(E90:I91))</f>
        <v>7.9314</v>
      </c>
      <c r="S90" s="185">
        <f>IF(E90="","",MINA(E90:I91))</f>
        <v>7.9192999999999998</v>
      </c>
      <c r="T90" s="185">
        <f t="shared" ref="T90" si="164">IF(E90="","",(R90-S90))</f>
        <v>1.2100000000000222E-2</v>
      </c>
      <c r="U90" s="185">
        <f>IF(E90="","",ROUND(AVERAGEA(E90:I91),4))</f>
        <v>7.9255000000000004</v>
      </c>
      <c r="V90" s="185">
        <f>IF(E90="","",ROUND(SQRT(COUNTA(E90:I91)/(COUNTA(E90:I91)-1))*STDEVPA(E90:I91),4))</f>
        <v>5.3E-3</v>
      </c>
      <c r="W90" s="184">
        <f t="shared" ref="W90" si="165">IF(E90="","",ROUND((((B90+C90)-(B90-C91))/(6*V90)),4))</f>
        <v>6.2892999999999999</v>
      </c>
      <c r="X90" s="184">
        <f t="shared" ref="X90" si="166">IF(E90="","",ROUND((1-(ABS((((B90+C90)+(B90-C91))/2)-U90)/((C90+C91)/2)))*W90,4))</f>
        <v>4.6855000000000002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3.1065</v>
      </c>
      <c r="F92" s="176">
        <v>3.1025999999999998</v>
      </c>
      <c r="G92" s="176">
        <v>3.0941000000000001</v>
      </c>
      <c r="H92" s="176">
        <v>3.0943000000000001</v>
      </c>
      <c r="I92" s="176">
        <v>3.0878999999999999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6.4999999999999503E-2</v>
      </c>
      <c r="P92" s="193">
        <f>IF(E92="","",((MINA(E92,F92,G92,H92,I92))-N92)/((C92+C93)/2))</f>
        <v>-0.12100000000000222</v>
      </c>
      <c r="Q92" s="185" t="str">
        <f t="shared" ref="Q92" si="169">IF(E92="","",IF(OR((O92&gt;50%),(P92&lt;-50%)),"Measure More","OK"))</f>
        <v>OK</v>
      </c>
      <c r="R92" s="185">
        <f>IF(E92="","",MAXA(E92:I93))</f>
        <v>3.1065</v>
      </c>
      <c r="S92" s="185">
        <f>IF(E92="","",MINA(E92:I93))</f>
        <v>3.0878999999999999</v>
      </c>
      <c r="T92" s="185">
        <f t="shared" ref="T92" si="170">IF(E92="","",(R92-S92))</f>
        <v>1.8600000000000172E-2</v>
      </c>
      <c r="U92" s="185">
        <f>IF(E92="","",ROUND(AVERAGEA(E92:I93),4))</f>
        <v>3.0971000000000002</v>
      </c>
      <c r="V92" s="185">
        <f>IF(E92="","",ROUND(SQRT(COUNTA(E92:I93)/(COUNTA(E92:I93)-1))*STDEVPA(E92:I93),4))</f>
        <v>7.4000000000000003E-3</v>
      </c>
      <c r="W92" s="184">
        <f t="shared" ref="W92" si="171">IF(E92="","",ROUND((((B92+C92)-(B92-C93))/(6*V92)),4))</f>
        <v>4.5045000000000002</v>
      </c>
      <c r="X92" s="184">
        <f t="shared" ref="X92" si="172">IF(E92="","",ROUND((1-(ABS((((B92+C92)+(B92-C93))/2)-U92)/((C92+C93)/2)))*W92,4))</f>
        <v>4.3738999999999999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3.1080999999999999</v>
      </c>
      <c r="F94" s="176">
        <v>3.1133999999999999</v>
      </c>
      <c r="G94" s="176">
        <v>3.0962999999999998</v>
      </c>
      <c r="H94" s="176">
        <v>3.1002000000000001</v>
      </c>
      <c r="I94" s="176">
        <v>3.1002000000000001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0.13399999999999856</v>
      </c>
      <c r="P94" s="193">
        <f>IF(E94="","",((MINA(E94,F94,G94,H94,I94))-N94)/((C94+C95)/2))</f>
        <v>-3.7000000000002586E-2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3.1133999999999999</v>
      </c>
      <c r="S94" s="185">
        <f>IF(E94="","",MINA(E94:I95))</f>
        <v>3.0962999999999998</v>
      </c>
      <c r="T94" s="185">
        <f t="shared" ref="T94" si="176">IF(E94="","",(R94-S94))</f>
        <v>1.7100000000000115E-2</v>
      </c>
      <c r="U94" s="185">
        <f>IF(E94="","",ROUND(AVERAGEA(E94:I95),4))</f>
        <v>3.1036000000000001</v>
      </c>
      <c r="V94" s="185">
        <f>IF(E94="","",ROUND(SQRT(COUNTA(E94:I95)/(COUNTA(E94:I95)-1))*STDEVPA(E94:I95),4))</f>
        <v>6.8999999999999999E-3</v>
      </c>
      <c r="W94" s="184">
        <f t="shared" ref="W94" si="177">IF(E94="","",ROUND((((B94+C94)-(B94-C95))/(6*V94)),4))</f>
        <v>4.8308999999999997</v>
      </c>
      <c r="X94" s="184">
        <f t="shared" ref="X94" si="178">IF(E94="","",ROUND((1-(ABS((((B94+C94)+(B94-C95))/2)-U94)/((C94+C95)/2)))*W94,4))</f>
        <v>4.657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7.7122000000000002</v>
      </c>
      <c r="F96" s="176">
        <v>7.7134999999999998</v>
      </c>
      <c r="G96" s="176">
        <v>7.7202999999999999</v>
      </c>
      <c r="H96" s="176">
        <v>7.7201000000000004</v>
      </c>
      <c r="I96" s="176">
        <v>7.7214999999999998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0.21499999999999631</v>
      </c>
      <c r="P96" s="193">
        <f>IF(E96="","",((MINA(E96,F96,G96,H96,I96))-N96)/((C96+C97)/2))</f>
        <v>0.12199999999999989</v>
      </c>
      <c r="Q96" s="185" t="str">
        <f t="shared" ref="Q96" si="181">IF(E96="","",IF(OR((O96&gt;50%),(P96&lt;-50%)),"Measure More","OK"))</f>
        <v>OK</v>
      </c>
      <c r="R96" s="185">
        <f>IF(E96="","",MAXA(E96:I97))</f>
        <v>7.7214999999999998</v>
      </c>
      <c r="S96" s="185">
        <f>IF(E96="","",MINA(E96:I97))</f>
        <v>7.7122000000000002</v>
      </c>
      <c r="T96" s="185">
        <f t="shared" ref="T96" si="182">IF(E96="","",(R96-S96))</f>
        <v>9.2999999999996419E-3</v>
      </c>
      <c r="U96" s="185">
        <f>IF(E96="","",ROUND(AVERAGEA(E96:I97),4))</f>
        <v>7.7175000000000002</v>
      </c>
      <c r="V96" s="185">
        <f>IF(E96="","",ROUND(SQRT(COUNTA(E96:I97)/(COUNTA(E96:I97)-1))*STDEVPA(E96:I97),4))</f>
        <v>4.3E-3</v>
      </c>
      <c r="W96" s="184">
        <f t="shared" ref="W96" si="183">IF(E96="","",ROUND((((B96+C96)-(B96-C97))/(6*V96)),4))</f>
        <v>7.7519</v>
      </c>
      <c r="X96" s="184">
        <f t="shared" ref="X96" si="184">IF(E96="","",ROUND((1-(ABS((((B96+C96)+(B96-C97))/2)-U96)/((C96+C97)/2)))*W96,4))</f>
        <v>6.3952999999999998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7.7073</v>
      </c>
      <c r="F98" s="176">
        <v>7.7069999999999999</v>
      </c>
      <c r="G98" s="176">
        <v>7.7098000000000004</v>
      </c>
      <c r="H98" s="176">
        <v>7.7096999999999998</v>
      </c>
      <c r="I98" s="176">
        <v>7.7096999999999998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9.800000000000253E-2</v>
      </c>
      <c r="P98" s="193">
        <f>IF(E98="","",((MINA(E98,F98,G98,H98,I98))-N98)/((C98+C99)/2))</f>
        <v>6.9999999999996732E-2</v>
      </c>
      <c r="Q98" s="185" t="str">
        <f t="shared" ref="Q98" si="187">IF(E98="","",IF(OR((O98&gt;50%),(P98&lt;-50%)),"Measure More","OK"))</f>
        <v>OK</v>
      </c>
      <c r="R98" s="185">
        <f>IF(E98="","",MAXA(E98:I99))</f>
        <v>7.7098000000000004</v>
      </c>
      <c r="S98" s="185">
        <f>IF(E98="","",MINA(E98:I99))</f>
        <v>7.7069999999999999</v>
      </c>
      <c r="T98" s="185">
        <f t="shared" ref="T98" si="188">IF(E98="","",(R98-S98))</f>
        <v>2.8000000000005798E-3</v>
      </c>
      <c r="U98" s="185">
        <f>IF(E98="","",ROUND(AVERAGEA(E98:I99),4))</f>
        <v>7.7087000000000003</v>
      </c>
      <c r="V98" s="185">
        <f>IF(E98="","",ROUND(SQRT(COUNTA(E98:I99)/(COUNTA(E98:I99)-1))*STDEVPA(E98:I99),4))</f>
        <v>1.4E-3</v>
      </c>
      <c r="W98" s="184">
        <f t="shared" ref="W98" si="189">IF(E98="","",ROUND((((B98+C98)-(B98-C99))/(6*V98)),4))</f>
        <v>23.8095</v>
      </c>
      <c r="X98" s="184">
        <f t="shared" ref="X98" si="190">IF(E98="","",ROUND((1-(ABS((((B98+C98)+(B98-C99))/2)-U98)/((C98+C99)/2)))*W98,4))</f>
        <v>21.738099999999999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3.0924</v>
      </c>
      <c r="F100" s="176">
        <v>3.0897999999999999</v>
      </c>
      <c r="G100" s="176">
        <v>3.1158000000000001</v>
      </c>
      <c r="H100" s="176">
        <v>3.1137000000000001</v>
      </c>
      <c r="I100" s="176">
        <v>3.1147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0.15800000000000036</v>
      </c>
      <c r="P100" s="193">
        <f>IF(E100="","",((MINA(E100,F100,G100,H100,I100))-N100)/((C100+C101)/2))</f>
        <v>-0.10200000000000209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3.1158000000000001</v>
      </c>
      <c r="S100" s="185">
        <f>IF(E100="","",MINA(E100:I101))</f>
        <v>3.0897999999999999</v>
      </c>
      <c r="T100" s="185">
        <f t="shared" ref="T100" si="194">IF(E100="","",(R100-S100))</f>
        <v>2.6000000000000245E-2</v>
      </c>
      <c r="U100" s="185">
        <f>IF(E100="","",ROUND(AVERAGEA(E100:I101),4))</f>
        <v>3.1053000000000002</v>
      </c>
      <c r="V100" s="185">
        <f>IF(E100="","",ROUND(SQRT(COUNTA(E100:I101)/(COUNTA(E100:I101)-1))*STDEVPA(E100:I101),4))</f>
        <v>1.2999999999999999E-2</v>
      </c>
      <c r="W100" s="184">
        <f t="shared" ref="W100" si="195">IF(E100="","",ROUND((((B100+C100)-(B100-C101))/(6*V100)),4))</f>
        <v>2.5640999999999998</v>
      </c>
      <c r="X100" s="184">
        <f t="shared" ref="X100" si="196">IF(E100="","",ROUND((1-(ABS((((B100+C100)+(B100-C101))/2)-U100)/((C100+C101)/2)))*W100,4))</f>
        <v>2.4281999999999999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3.0893000000000002</v>
      </c>
      <c r="F102" s="176">
        <v>3.0910000000000002</v>
      </c>
      <c r="G102" s="176">
        <v>3.1097999999999999</v>
      </c>
      <c r="H102" s="176">
        <v>3.1133000000000002</v>
      </c>
      <c r="I102" s="176">
        <v>3.11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0.1330000000000009</v>
      </c>
      <c r="P102" s="193">
        <f>IF(E102="","",((MINA(E102,F102,G102,H102,I102))-N102)/((C102+C103)/2))</f>
        <v>-0.10699999999999932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3.1133000000000002</v>
      </c>
      <c r="S102" s="185">
        <f>IF(E102="","",MINA(E102:I103))</f>
        <v>3.0893000000000002</v>
      </c>
      <c r="T102" s="185">
        <f t="shared" ref="T102" si="200">IF(E102="","",(R102-S102))</f>
        <v>2.4000000000000021E-2</v>
      </c>
      <c r="U102" s="185">
        <f>IF(E102="","",ROUND(AVERAGEA(E102:I103),4))</f>
        <v>3.1027</v>
      </c>
      <c r="V102" s="185">
        <f>IF(E102="","",ROUND(SQRT(COUNTA(E102:I103)/(COUNTA(E102:I103)-1))*STDEVPA(E102:I103),4))</f>
        <v>1.15E-2</v>
      </c>
      <c r="W102" s="184">
        <f t="shared" ref="W102" si="201">IF(E102="","",ROUND((((B102+C102)-(B102-C103))/(6*V102)),4))</f>
        <v>2.8986000000000001</v>
      </c>
      <c r="X102" s="184">
        <f t="shared" ref="X102" si="202">IF(E102="","",ROUND((1-(ABS((((B102+C102)+(B102-C103))/2)-U102)/((C102+C103)/2)))*W102,4))</f>
        <v>2.8203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2.2100000000000002E-2</v>
      </c>
      <c r="F104" s="176">
        <v>1.84E-2</v>
      </c>
      <c r="G104" s="176">
        <v>2.1100000000000001E-2</v>
      </c>
      <c r="H104" s="176">
        <v>2.1600000000000001E-2</v>
      </c>
      <c r="I104" s="176">
        <v>2.0199999999999999E-2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-0.11599999999999999</v>
      </c>
      <c r="P104" s="193">
        <f>IF(E104="","",((MINA(E104,F104,G104,H104,I104))-N104)/((C104+C105)/2))</f>
        <v>-0.26400000000000007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2.2100000000000002E-2</v>
      </c>
      <c r="S104" s="185">
        <f>IF(E104="","",MINA(E104:I105))</f>
        <v>1.84E-2</v>
      </c>
      <c r="T104" s="185">
        <f t="shared" ref="T104" si="206">IF(E104="","",(R104-S104))</f>
        <v>3.7000000000000019E-3</v>
      </c>
      <c r="U104" s="185">
        <f>IF(E104="","",ROUND(AVERAGEA(E104:I105),4))</f>
        <v>2.07E-2</v>
      </c>
      <c r="V104" s="185">
        <f>IF(E104="","",ROUND(SQRT(COUNTA(E104:I105)/(COUNTA(E104:I105)-1))*STDEVPA(E104:I105),4))</f>
        <v>1.5E-3</v>
      </c>
      <c r="W104" s="184">
        <f>IF(E104="","",ROUND((((B104+C104)-(U104))/(3*V104)),4))</f>
        <v>6.5110999999999999</v>
      </c>
      <c r="X104" s="184">
        <f>IF(E104="","",ROUND((((B104+C104)-(U104))/(3*V104)),4))</f>
        <v>6.5110999999999999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2.35E-2</v>
      </c>
      <c r="F106" s="176">
        <v>2.1000000000000001E-2</v>
      </c>
      <c r="G106" s="176">
        <v>2.0299999999999999E-2</v>
      </c>
      <c r="H106" s="176">
        <v>1.89E-2</v>
      </c>
      <c r="I106" s="176">
        <v>2.01E-2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-6.0000000000000053E-2</v>
      </c>
      <c r="P106" s="193">
        <f>IF(E106="","",((MINA(E106,F106,G106,H106,I106))-N106)/((C106+C107)/2))</f>
        <v>-0.24400000000000005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2.35E-2</v>
      </c>
      <c r="S106" s="185">
        <f>IF(E106="","",MINA(E106:I107))</f>
        <v>1.89E-2</v>
      </c>
      <c r="T106" s="185">
        <f t="shared" ref="T106" si="210">IF(E106="","",(R106-S106))</f>
        <v>4.5999999999999999E-3</v>
      </c>
      <c r="U106" s="185">
        <f>IF(E106="","",ROUND(AVERAGEA(E106:I107),4))</f>
        <v>2.0799999999999999E-2</v>
      </c>
      <c r="V106" s="185">
        <f>IF(E106="","",ROUND(SQRT(COUNTA(E106:I107)/(COUNTA(E106:I107)-1))*STDEVPA(E106:I107),4))</f>
        <v>1.6999999999999999E-3</v>
      </c>
      <c r="W106" s="184">
        <f>IF(E106="","",ROUND((((B106+C106)-(U106))/(3*V106)),4))</f>
        <v>5.7255000000000003</v>
      </c>
      <c r="X106" s="184">
        <f>IF(E106="","",ROUND((((B106+C106)-(U106))/(3*V106)),4))</f>
        <v>5.7255000000000003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24120301</v>
      </c>
      <c r="D113" s="183"/>
      <c r="E113" s="15"/>
      <c r="F113" s="16" t="str">
        <f>H8</f>
        <v>K1213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24120301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04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01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0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0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01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00" t="s">
        <v>53</v>
      </c>
      <c r="P157" s="100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3.3980000000000001</v>
      </c>
      <c r="F158" s="176">
        <v>3.3984999999999999</v>
      </c>
      <c r="G158" s="176">
        <v>3.3978999999999999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-1.5000000000000568E-2</v>
      </c>
      <c r="P158" s="193">
        <f>IF(E158="","",((MINA(E158,F158,G158,H158,I158))-N158)/((C158+C159)/2))</f>
        <v>-2.0999999999999908E-2</v>
      </c>
      <c r="Q158" s="185" t="str">
        <f>IF(E158="","",IF(OR((O158&gt;50%),(P158&lt;-50%)),"Measure More","OK"))</f>
        <v>OK</v>
      </c>
      <c r="R158" s="185">
        <f>IF(E158="","",MAXA(E158:I159))</f>
        <v>3.3984999999999999</v>
      </c>
      <c r="S158" s="185">
        <f>IF(E158="","",MINA(E158:I159))</f>
        <v>3.3978999999999999</v>
      </c>
      <c r="T158" s="185">
        <f>IF(E158="","",(R158-S158))</f>
        <v>5.9999999999993392E-4</v>
      </c>
      <c r="U158" s="185">
        <f>IF(E158="","",ROUND(AVERAGEA(E158:I159),4))</f>
        <v>3.3980999999999999</v>
      </c>
      <c r="V158" s="185">
        <f>IF(E158="","",ROUND(SQRT(COUNTA(E158:I159)/(COUNTA(E158:I159)-1))*STDEVPA(E158:I159),4))</f>
        <v>2.9999999999999997E-4</v>
      </c>
      <c r="W158" s="184">
        <f>IF(E158="","",ROUND((((B158+C158)-(B158-C159))/(6*V158)),4))</f>
        <v>111.11109999999999</v>
      </c>
      <c r="X158" s="184">
        <f>IF(E158="","",ROUND((1-(ABS((((B158+C158)+(B158-C159))/2)-U158)/((C158+C159)/2)))*W158,4))</f>
        <v>109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3.3980000000000001</v>
      </c>
      <c r="AB158" s="92">
        <v>3.3984999999999999</v>
      </c>
      <c r="AC158">
        <v>3.3978999999999999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3.4007999999999998</v>
      </c>
      <c r="F160" s="176">
        <v>3.4011</v>
      </c>
      <c r="G160" s="176">
        <v>3.4009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1.1000000000001009E-2</v>
      </c>
      <c r="P160" s="193">
        <f>IF(E160="","",((MINA(E160,F160,G160,H160,I160))-N160)/((C160+C161)/2))</f>
        <v>7.9999999999991189E-3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3.4011</v>
      </c>
      <c r="S160" s="185">
        <f t="shared" ref="S160" si="217">IF(E160="","",MINA(E160:I161))</f>
        <v>3.4007999999999998</v>
      </c>
      <c r="T160" s="185">
        <f t="shared" ref="T160" si="218">IF(E160="","",(R160-S160))</f>
        <v>3.00000000000189E-4</v>
      </c>
      <c r="U160" s="185">
        <f t="shared" ref="U160" si="219">IF(E160="","",ROUND(AVERAGEA(E160:I161),4))</f>
        <v>3.4009</v>
      </c>
      <c r="V160" s="185">
        <f t="shared" ref="V160" si="220">IF(E160="","",ROUND(SQRT(COUNTA(E160:I161)/(COUNTA(E160:I161)-1))*STDEVPA(E160:I161),4))</f>
        <v>2.0000000000000001E-4</v>
      </c>
      <c r="W160" s="184">
        <f t="shared" ref="W160" si="221">IF(E160="","",ROUND((((B160+C160)-(B160-C161))/(6*V160)),4))</f>
        <v>166.66669999999999</v>
      </c>
      <c r="X160" s="184">
        <f t="shared" ref="X160" si="222">IF(E160="","",ROUND((1-(ABS((((B160+C160)+(B160-C161))/2)-U160)/((C160+C161)/2)))*W160,4))</f>
        <v>165.16669999999999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3.4007999999999998</v>
      </c>
      <c r="AB160" s="92">
        <v>3.4011</v>
      </c>
      <c r="AC160">
        <v>3.4009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1.5952</v>
      </c>
      <c r="F162" s="176">
        <v>1.5954999999999999</v>
      </c>
      <c r="G162" s="176">
        <v>1.595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-4.5000000000001705E-2</v>
      </c>
      <c r="P162" s="193">
        <f>IF(E162="","",((MINA(E162,F162,G162,H162,I162))-N162)/((C162+C163)/2))</f>
        <v>-5.0000000000001155E-2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1.5954999999999999</v>
      </c>
      <c r="S162" s="185">
        <f t="shared" ref="S162" si="232">IF(E162="","",MINA(E162:I163))</f>
        <v>1.595</v>
      </c>
      <c r="T162" s="185">
        <f t="shared" ref="T162" si="233">IF(E162="","",(R162-S162))</f>
        <v>4.9999999999994493E-4</v>
      </c>
      <c r="U162" s="185">
        <f t="shared" ref="U162" si="234">IF(E162="","",ROUND(AVERAGEA(E162:I163),4))</f>
        <v>1.5952</v>
      </c>
      <c r="V162" s="185">
        <f t="shared" ref="V162" si="235">IF(E162="","",ROUND(SQRT(COUNTA(E162:I163)/(COUNTA(E162:I163)-1))*STDEVPA(E162:I163),4))</f>
        <v>2.9999999999999997E-4</v>
      </c>
      <c r="W162" s="184">
        <f t="shared" ref="W162" si="236">IF(E162="","",ROUND((((B162+C162)-(B162-C163))/(6*V162)),4))</f>
        <v>111.11109999999999</v>
      </c>
      <c r="X162" s="184">
        <f t="shared" ref="X162" si="237">IF(E162="","",ROUND((1-(ABS((((B162+C162)+(B162-C163))/2)-U162)/((C162+C163)/2)))*W162,4))</f>
        <v>105.7778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1.5952</v>
      </c>
      <c r="AB162" s="92">
        <v>1.5954999999999999</v>
      </c>
      <c r="AC162">
        <v>1.595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1.5913999999999999</v>
      </c>
      <c r="F164" s="176">
        <v>1.5911</v>
      </c>
      <c r="G164" s="176">
        <v>1.5911999999999999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-8.6000000000001631E-2</v>
      </c>
      <c r="P164" s="193">
        <f>IF(E164="","",((MINA(E164,F164,G164,H164,I164))-N164)/((C164+C165)/2))</f>
        <v>-8.90000000000013E-2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1.5913999999999999</v>
      </c>
      <c r="S164" s="185">
        <f t="shared" ref="S164" si="247">IF(E164="","",MINA(E164:I165))</f>
        <v>1.5911</v>
      </c>
      <c r="T164" s="185">
        <f t="shared" ref="T164" si="248">IF(E164="","",(R164-S164))</f>
        <v>2.9999999999996696E-4</v>
      </c>
      <c r="U164" s="185">
        <f t="shared" ref="U164" si="249">IF(E164="","",ROUND(AVERAGEA(E164:I165),4))</f>
        <v>1.5911999999999999</v>
      </c>
      <c r="V164" s="185">
        <f t="shared" ref="V164" si="250">IF(E164="","",ROUND(SQRT(COUNTA(E164:I165)/(COUNTA(E164:I165)-1))*STDEVPA(E164:I165),4))</f>
        <v>2.0000000000000001E-4</v>
      </c>
      <c r="W164" s="184">
        <f t="shared" ref="W164" si="251">IF(E164="","",ROUND((((B164+C164)-(B164-C165))/(6*V164)),4))</f>
        <v>166.66669999999999</v>
      </c>
      <c r="X164" s="184">
        <f t="shared" ref="X164" si="252">IF(E164="","",ROUND((1-(ABS((((B164+C164)+(B164-C165))/2)-U164)/((C164+C165)/2)))*W164,4))</f>
        <v>152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1.5913999999999999</v>
      </c>
      <c r="AB164" s="92">
        <v>1.5911</v>
      </c>
      <c r="AC164">
        <v>1.5911999999999999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1.5984</v>
      </c>
      <c r="F166" s="176">
        <v>1.5987</v>
      </c>
      <c r="G166" s="176">
        <v>1.5982000000000001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-1.3000000000000789E-2</v>
      </c>
      <c r="P166" s="193">
        <f>IF(E166="","",((MINA(E166,F166,G166,H166,I166))-N166)/((C166+C167)/2))</f>
        <v>-1.8000000000000238E-2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1.5987</v>
      </c>
      <c r="S166" s="185">
        <f t="shared" ref="S166" si="262">IF(E166="","",MINA(E166:I167))</f>
        <v>1.5982000000000001</v>
      </c>
      <c r="T166" s="185">
        <f t="shared" ref="T166" si="263">IF(E166="","",(R166-S166))</f>
        <v>4.9999999999994493E-4</v>
      </c>
      <c r="U166" s="185">
        <f t="shared" ref="U166" si="264">IF(E166="","",ROUND(AVERAGEA(E166:I167),4))</f>
        <v>1.5984</v>
      </c>
      <c r="V166" s="185">
        <f t="shared" ref="V166" si="265">IF(E166="","",ROUND(SQRT(COUNTA(E166:I167)/(COUNTA(E166:I167)-1))*STDEVPA(E166:I167),4))</f>
        <v>2.9999999999999997E-4</v>
      </c>
      <c r="W166" s="184">
        <f t="shared" ref="W166" si="266">IF(E166="","",ROUND((((B166+C166)-(B166-C167))/(6*V166)),4))</f>
        <v>111.11109999999999</v>
      </c>
      <c r="X166" s="184">
        <f t="shared" ref="X166" si="267">IF(E166="","",ROUND((1-(ABS((((B166+C166)+(B166-C167))/2)-U166)/((C166+C167)/2)))*W166,4))</f>
        <v>109.33329999999999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1.5984</v>
      </c>
      <c r="AB166" s="92">
        <v>1.5987</v>
      </c>
      <c r="AC166">
        <v>1.5982000000000001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1.5983000000000001</v>
      </c>
      <c r="F168" s="176">
        <v>1.5980000000000001</v>
      </c>
      <c r="G168" s="176">
        <v>1.5979000000000001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-1.7000000000000348E-2</v>
      </c>
      <c r="P168" s="193">
        <f>IF(E168="","",((MINA(E168,F168,G168,H168,I168))-N168)/((C168+C169)/2))</f>
        <v>-2.0999999999999908E-2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1.5983000000000001</v>
      </c>
      <c r="S168" s="185">
        <f t="shared" ref="S168" si="277">IF(E168="","",MINA(E168:I169))</f>
        <v>1.5979000000000001</v>
      </c>
      <c r="T168" s="185">
        <f t="shared" ref="T168" si="278">IF(E168="","",(R168-S168))</f>
        <v>3.9999999999995595E-4</v>
      </c>
      <c r="U168" s="185">
        <f t="shared" ref="U168" si="279">IF(E168="","",ROUND(AVERAGEA(E168:I169),4))</f>
        <v>1.5981000000000001</v>
      </c>
      <c r="V168" s="185">
        <f t="shared" ref="V168" si="280">IF(E168="","",ROUND(SQRT(COUNTA(E168:I169)/(COUNTA(E168:I169)-1))*STDEVPA(E168:I169),4))</f>
        <v>2.0000000000000001E-4</v>
      </c>
      <c r="W168" s="184">
        <f t="shared" ref="W168" si="281">IF(E168="","",ROUND((((B168+C168)-(B168-C169))/(6*V168)),4))</f>
        <v>166.66669999999999</v>
      </c>
      <c r="X168" s="184">
        <f t="shared" ref="X168" si="282">IF(E168="","",ROUND((1-(ABS((((B168+C168)+(B168-C169))/2)-U168)/((C168+C169)/2)))*W168,4))</f>
        <v>163.5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1.5983000000000001</v>
      </c>
      <c r="AB168" s="92">
        <v>1.5980000000000001</v>
      </c>
      <c r="AC168">
        <v>1.5979000000000001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24.601299999999998</v>
      </c>
      <c r="F170" s="176">
        <v>24.602499999999999</v>
      </c>
      <c r="G170" s="176">
        <v>24.602499999999999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1.2499999999988631E-2</v>
      </c>
      <c r="P170" s="193">
        <f>IF(E170="","",((MINA(E170,F170,G170,H170,I170))-N170)/((C170+C171)/2))</f>
        <v>6.4999999999848512E-3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24.602499999999999</v>
      </c>
      <c r="S170" s="185">
        <f t="shared" ref="S170" si="292">IF(E170="","",MINA(E170:I171))</f>
        <v>24.601299999999998</v>
      </c>
      <c r="T170" s="185">
        <f t="shared" ref="T170" si="293">IF(E170="","",(R170-S170))</f>
        <v>1.200000000000756E-3</v>
      </c>
      <c r="U170" s="185">
        <f t="shared" ref="U170" si="294">IF(E170="","",ROUND(AVERAGEA(E170:I171),4))</f>
        <v>24.6021</v>
      </c>
      <c r="V170" s="185">
        <f t="shared" ref="V170" si="295">IF(E170="","",ROUND(SQRT(COUNTA(E170:I171)/(COUNTA(E170:I171)-1))*STDEVPA(E170:I171),4))</f>
        <v>6.9999999999999999E-4</v>
      </c>
      <c r="W170" s="184">
        <f t="shared" ref="W170" si="296">IF(E170="","",ROUND((((B170+C170)-(B170-C171))/(6*V170)),4))</f>
        <v>95.238100000000003</v>
      </c>
      <c r="X170" s="184">
        <f t="shared" ref="X170" si="297">IF(E170="","",ROUND((1-(ABS((((B170+C170)+(B170-C171))/2)-U170)/((C170+C171)/2)))*W170,4))</f>
        <v>94.238100000000003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24.601299999999998</v>
      </c>
      <c r="AB170" s="92">
        <v>24.602499999999999</v>
      </c>
      <c r="AC170">
        <v>24.602499999999999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4.8327</v>
      </c>
      <c r="F172" s="176">
        <v>4.8360000000000003</v>
      </c>
      <c r="G172" s="176">
        <v>4.8411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0.41100000000000136</v>
      </c>
      <c r="P172" s="193">
        <f>IF(E172="","",((MINA(E172,F172,G172,H172,I172))-N172)/((C172+C173)/2))</f>
        <v>0.32700000000000173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4.8411</v>
      </c>
      <c r="S172" s="185">
        <f t="shared" ref="S172" si="307">IF(E172="","",MINA(E172:I173))</f>
        <v>4.8327</v>
      </c>
      <c r="T172" s="185">
        <f t="shared" ref="T172" si="308">IF(E172="","",(R172-S172))</f>
        <v>8.3999999999999631E-3</v>
      </c>
      <c r="U172" s="185">
        <f t="shared" ref="U172" si="309">IF(E172="","",ROUND(AVERAGEA(E172:I173),4))</f>
        <v>4.8365999999999998</v>
      </c>
      <c r="V172" s="185">
        <f t="shared" ref="V172" si="310">IF(E172="","",ROUND(SQRT(COUNTA(E172:I173)/(COUNTA(E172:I173)-1))*STDEVPA(E172:I173),4))</f>
        <v>4.1999999999999997E-3</v>
      </c>
      <c r="W172" s="184">
        <f t="shared" ref="W172" si="311">IF(E172="","",ROUND((((B172+C172)-(B172-C173))/(6*V172)),4))</f>
        <v>7.9364999999999997</v>
      </c>
      <c r="X172" s="184">
        <f t="shared" ref="X172" si="312">IF(E172="","",ROUND((1-(ABS((((B172+C172)+(B172-C173))/2)-U172)/((C172+C173)/2)))*W172,4))</f>
        <v>5.0316999999999998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4.8327</v>
      </c>
      <c r="AB172" s="92">
        <v>4.8360000000000003</v>
      </c>
      <c r="AC172">
        <v>4.8411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4.8372000000000002</v>
      </c>
      <c r="F174" s="176">
        <v>4.8354999999999997</v>
      </c>
      <c r="G174" s="176">
        <v>4.8293999999999997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0.37200000000000344</v>
      </c>
      <c r="P174" s="193">
        <f>IF(E174="","",((MINA(E174,F174,G174,H174,I174))-N174)/((C174+C175)/2))</f>
        <v>0.29399999999999871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4.8372000000000002</v>
      </c>
      <c r="S174" s="185">
        <f t="shared" ref="S174" si="322">IF(E174="","",MINA(E174:I175))</f>
        <v>4.8293999999999997</v>
      </c>
      <c r="T174" s="185">
        <f t="shared" ref="T174" si="323">IF(E174="","",(R174-S174))</f>
        <v>7.8000000000004732E-3</v>
      </c>
      <c r="U174" s="185">
        <f t="shared" ref="U174" si="324">IF(E174="","",ROUND(AVERAGEA(E174:I175),4))</f>
        <v>4.8339999999999996</v>
      </c>
      <c r="V174" s="185">
        <f t="shared" ref="V174" si="325">IF(E174="","",ROUND(SQRT(COUNTA(E174:I175)/(COUNTA(E174:I175)-1))*STDEVPA(E174:I175),4))</f>
        <v>4.1000000000000003E-3</v>
      </c>
      <c r="W174" s="184">
        <f t="shared" ref="W174" si="326">IF(E174="","",ROUND((((B174+C174)-(B174-C175))/(6*V174)),4))</f>
        <v>8.1301000000000005</v>
      </c>
      <c r="X174" s="184">
        <f t="shared" ref="X174" si="327">IF(E174="","",ROUND((1-(ABS((((B174+C174)+(B174-C175))/2)-U174)/((C174+C175)/2)))*W174,4))</f>
        <v>5.3658999999999999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4.8372000000000002</v>
      </c>
      <c r="AB174" s="92">
        <v>4.8354999999999997</v>
      </c>
      <c r="AC174">
        <v>4.8293999999999997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16.119399999999999</v>
      </c>
      <c r="F176" s="176">
        <v>16.124300000000002</v>
      </c>
      <c r="G176" s="176">
        <v>16.124700000000001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0.24699999999999278</v>
      </c>
      <c r="P176" s="193">
        <f>IF(E176="","",((MINA(E176,F176,G176,H176,I176))-N176)/((C176+C177)/2))</f>
        <v>0.19399999999997419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16.124700000000001</v>
      </c>
      <c r="S176" s="185">
        <f t="shared" ref="S176" si="337">IF(E176="","",MINA(E176:I177))</f>
        <v>16.119399999999999</v>
      </c>
      <c r="T176" s="185">
        <f t="shared" ref="T176" si="338">IF(E176="","",(R176-S176))</f>
        <v>5.3000000000018588E-3</v>
      </c>
      <c r="U176" s="185">
        <f t="shared" ref="U176" si="339">IF(E176="","",ROUND(AVERAGEA(E176:I177),4))</f>
        <v>16.122800000000002</v>
      </c>
      <c r="V176" s="185">
        <f t="shared" ref="V176" si="340">IF(E176="","",ROUND(SQRT(COUNTA(E176:I177)/(COUNTA(E176:I177)-1))*STDEVPA(E176:I177),4))</f>
        <v>3.0000000000000001E-3</v>
      </c>
      <c r="W176" s="184">
        <f t="shared" ref="W176" si="341">IF(E176="","",ROUND((((B176+C176)-(B176-C177))/(6*V176)),4))</f>
        <v>11.1111</v>
      </c>
      <c r="X176" s="184">
        <f t="shared" ref="X176" si="342">IF(E176="","",ROUND((1-(ABS((((B176+C176)+(B176-C177))/2)-U176)/((C176+C177)/2)))*W176,4))</f>
        <v>8.5777999999999999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16.119399999999999</v>
      </c>
      <c r="AB176" s="92">
        <v>16.124300000000002</v>
      </c>
      <c r="AC176">
        <v>16.124700000000001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16.116700000000002</v>
      </c>
      <c r="F178" s="176">
        <v>16.1172</v>
      </c>
      <c r="G178" s="176">
        <v>16.121099999999998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0.2109999999999701</v>
      </c>
      <c r="P178" s="193">
        <f>IF(E178="","",((MINA(E178,F178,G178,H178,I178))-N178)/((C178+C179)/2))</f>
        <v>0.16700000000000159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16.121099999999998</v>
      </c>
      <c r="S178" s="185">
        <f t="shared" ref="S178" si="352">IF(E178="","",MINA(E178:I179))</f>
        <v>16.116700000000002</v>
      </c>
      <c r="T178" s="185">
        <f t="shared" ref="T178" si="353">IF(E178="","",(R178-S178))</f>
        <v>4.3999999999968509E-3</v>
      </c>
      <c r="U178" s="185">
        <f t="shared" ref="U178" si="354">IF(E178="","",ROUND(AVERAGEA(E178:I179),4))</f>
        <v>16.118300000000001</v>
      </c>
      <c r="V178" s="185">
        <f t="shared" ref="V178" si="355">IF(E178="","",ROUND(SQRT(COUNTA(E178:I179)/(COUNTA(E178:I179)-1))*STDEVPA(E178:I179),4))</f>
        <v>2.3999999999999998E-3</v>
      </c>
      <c r="W178" s="184">
        <f t="shared" ref="W178" si="356">IF(E178="","",ROUND((((B178+C178)-(B178-C179))/(6*V178)),4))</f>
        <v>13.8889</v>
      </c>
      <c r="X178" s="184">
        <f t="shared" ref="X178" si="357">IF(E178="","",ROUND((1-(ABS((((B178+C178)+(B178-C179))/2)-U178)/((C178+C179)/2)))*W178,4))</f>
        <v>11.347200000000001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16.116700000000002</v>
      </c>
      <c r="AB178" s="92">
        <v>16.1172</v>
      </c>
      <c r="AC178">
        <v>16.121099999999998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6.5307000000000004</v>
      </c>
      <c r="F180" s="176">
        <v>6.5309999999999997</v>
      </c>
      <c r="G180" s="176">
        <v>6.5313999999999997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0.3139999999999965</v>
      </c>
      <c r="P180" s="193">
        <f>IF(E180="","",((MINA(E180,F180,G180,H180,I180))-N180)/((C180+C181)/2))</f>
        <v>0.30700000000000394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6.5313999999999997</v>
      </c>
      <c r="S180" s="185">
        <f t="shared" ref="S180" si="367">IF(E180="","",MINA(E180:I181))</f>
        <v>6.5307000000000004</v>
      </c>
      <c r="T180" s="185">
        <f t="shared" ref="T180" si="368">IF(E180="","",(R180-S180))</f>
        <v>6.9999999999925677E-4</v>
      </c>
      <c r="U180" s="185">
        <f t="shared" ref="U180" si="369">IF(E180="","",ROUND(AVERAGEA(E180:I181),4))</f>
        <v>6.5309999999999997</v>
      </c>
      <c r="V180" s="185">
        <f t="shared" ref="V180" si="370">IF(E180="","",ROUND(SQRT(COUNTA(E180:I181)/(COUNTA(E180:I181)-1))*STDEVPA(E180:I181),4))</f>
        <v>4.0000000000000002E-4</v>
      </c>
      <c r="W180" s="184">
        <f t="shared" ref="W180" si="371">IF(E180="","",ROUND((((B180+C180)-(B180-C181))/(6*V180)),4))</f>
        <v>83.333299999999994</v>
      </c>
      <c r="X180" s="184">
        <f t="shared" ref="X180" si="372">IF(E180="","",ROUND((1-(ABS((((B180+C180)+(B180-C181))/2)-U180)/((C180+C181)/2)))*W180,4))</f>
        <v>57.5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6.5307000000000004</v>
      </c>
      <c r="AB180" s="92">
        <v>6.5309999999999997</v>
      </c>
      <c r="AC180">
        <v>6.5313999999999997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6.5096999999999996</v>
      </c>
      <c r="F182" s="176">
        <v>6.5083000000000002</v>
      </c>
      <c r="G182" s="176">
        <v>6.5084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9.6999999999995978E-2</v>
      </c>
      <c r="P182" s="193">
        <f>IF(E182="","",((MINA(E182,F182,G182,H182,I182))-N182)/((C182+C183)/2))</f>
        <v>8.3000000000001961E-2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6.5096999999999996</v>
      </c>
      <c r="S182" s="185">
        <f t="shared" ref="S182" si="382">IF(E182="","",MINA(E182:I183))</f>
        <v>6.5083000000000002</v>
      </c>
      <c r="T182" s="185">
        <f t="shared" ref="T182" si="383">IF(E182="","",(R182-S182))</f>
        <v>1.3999999999994017E-3</v>
      </c>
      <c r="U182" s="185">
        <f t="shared" ref="U182" si="384">IF(E182="","",ROUND(AVERAGEA(E182:I183),4))</f>
        <v>6.5087999999999999</v>
      </c>
      <c r="V182" s="185">
        <f t="shared" ref="V182" si="385">IF(E182="","",ROUND(SQRT(COUNTA(E182:I183)/(COUNTA(E182:I183)-1))*STDEVPA(E182:I183),4))</f>
        <v>8.0000000000000004E-4</v>
      </c>
      <c r="W182" s="184">
        <f t="shared" ref="W182" si="386">IF(E182="","",ROUND((((B182+C182)-(B182-C183))/(6*V182)),4))</f>
        <v>41.666699999999999</v>
      </c>
      <c r="X182" s="184">
        <f t="shared" ref="X182" si="387">IF(E182="","",ROUND((1-(ABS((((B182+C182)+(B182-C183))/2)-U182)/((C182+C183)/2)))*W182,4))</f>
        <v>38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6.5096999999999996</v>
      </c>
      <c r="AB182" s="92">
        <v>6.5083000000000002</v>
      </c>
      <c r="AC182">
        <v>6.5084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0.80600000000000005</v>
      </c>
      <c r="F184" s="176">
        <v>0.80600000000000005</v>
      </c>
      <c r="G184" s="176">
        <v>0.80600000000000005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0.10000000000000009</v>
      </c>
      <c r="P184" s="193">
        <f>IF(E184="","",((MINA(E184,F184,G184,H184,I184))-N184)/((C184+C185)/2))</f>
        <v>0.10000000000000009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0.80600000000000005</v>
      </c>
      <c r="S184" s="185">
        <f t="shared" ref="S184" si="397">IF(E184="","",MINA(E184:I185))</f>
        <v>0.80600000000000005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0.80600000000000005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0.80600000000000005</v>
      </c>
      <c r="AB184" s="92">
        <v>0.80600000000000005</v>
      </c>
      <c r="AC184">
        <v>0.80600000000000005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0.80600000000000005</v>
      </c>
      <c r="F186" s="176">
        <v>0.80600000000000005</v>
      </c>
      <c r="G186" s="176">
        <v>0.80600000000000005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0.10000000000000009</v>
      </c>
      <c r="P186" s="193">
        <f>IF(E186="","",((MINA(E186,F186,G186,H186,I186))-N186)/((C186+C187)/2))</f>
        <v>0.10000000000000009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0.80600000000000005</v>
      </c>
      <c r="S186" s="185">
        <f t="shared" ref="S186" si="412">IF(E186="","",MINA(E186:I187))</f>
        <v>0.80600000000000005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0.80600000000000005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0.80600000000000005</v>
      </c>
      <c r="AB186" s="92">
        <v>0.80600000000000005</v>
      </c>
      <c r="AC186">
        <v>0.80600000000000005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0.58499999999999996</v>
      </c>
      <c r="G188" s="176">
        <v>0.58399999999999996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0.5847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8.1667000000000005</v>
      </c>
      <c r="X188" s="184">
        <f>IF(E188="","",ROUND((((U188)-(B188-C189))/(3*V188)),4))</f>
        <v>8.1667000000000005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0.58499999999999996</v>
      </c>
      <c r="AB188" s="92">
        <v>0.58499999999999996</v>
      </c>
      <c r="AC188">
        <v>0.58399999999999996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</v>
      </c>
      <c r="F190" s="176">
        <v>0.59</v>
      </c>
      <c r="G190" s="176">
        <v>0.59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0.33333333333333365</v>
      </c>
      <c r="P190" s="193">
        <f>IF(E190="","",((MINA(E190,F190,G190,H190,I190))-N190)/((C190+C191)/2))</f>
        <v>0.33333333333333365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</v>
      </c>
      <c r="S190" s="185">
        <f t="shared" ref="S190" si="438">IF(E190="","",MINA(E190:I191))</f>
        <v>0.59</v>
      </c>
      <c r="T190" s="185">
        <f t="shared" ref="T190" si="439">IF(E190="","",(R190-S190))</f>
        <v>0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0.59</v>
      </c>
      <c r="AB190" s="92">
        <v>0.59</v>
      </c>
      <c r="AC190">
        <v>0.59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7.5583999999999998</v>
      </c>
      <c r="F192" s="176">
        <v>7.5415000000000001</v>
      </c>
      <c r="G192" s="176">
        <v>7.5590999999999999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0.29549999999999965</v>
      </c>
      <c r="P192" s="193">
        <f>IF(E192="","",((MINA(E192,F192,G192,H192,I192))-N192)/((C192+C193)/2))</f>
        <v>0.20750000000000046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7.5590999999999999</v>
      </c>
      <c r="S192" s="185">
        <f t="shared" ref="S192" si="449">IF(E192="","",MINA(E192:I193))</f>
        <v>7.5415000000000001</v>
      </c>
      <c r="T192" s="185">
        <f t="shared" ref="T192" si="450">IF(E192="","",(R192-S192))</f>
        <v>1.7599999999999838E-2</v>
      </c>
      <c r="U192" s="185">
        <f t="shared" ref="U192" si="451">IF(E192="","",ROUND(AVERAGEA(E192:I193),4))</f>
        <v>7.5529999999999999</v>
      </c>
      <c r="V192" s="185">
        <f t="shared" ref="V192" si="452">IF(E192="","",ROUND(SQRT(COUNTA(E192:I193)/(COUNTA(E192:I193)-1))*STDEVPA(E192:I193),4))</f>
        <v>0.01</v>
      </c>
      <c r="W192" s="184">
        <f t="shared" ref="W192" si="453">IF(E192="","",ROUND((((B192+C192)-(B192-C193))/(6*V192)),4))</f>
        <v>6.6666999999999996</v>
      </c>
      <c r="X192" s="184">
        <f t="shared" ref="X192" si="454">IF(E192="","",ROUND((1-(ABS((((B192+C192)+(B192-C193))/2)-U192)/((C192+C193)/2)))*W192,4))</f>
        <v>4.9000000000000004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7.5583999999999998</v>
      </c>
      <c r="AB192" s="92">
        <v>7.5415000000000001</v>
      </c>
      <c r="AC192">
        <v>7.5590999999999999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7.5475000000000003</v>
      </c>
      <c r="F194" s="176">
        <v>7.53</v>
      </c>
      <c r="G194" s="176">
        <v>7.5435999999999996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0.2375000000000016</v>
      </c>
      <c r="P194" s="193">
        <f>IF(E194="","",((MINA(E194,F194,G194,H194,I194))-N194)/((C194+C195)/2))</f>
        <v>0.15000000000000124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7.5475000000000003</v>
      </c>
      <c r="S194" s="185">
        <f t="shared" ref="S194" si="462">IF(E194="","",MINA(E194:I195))</f>
        <v>7.53</v>
      </c>
      <c r="T194" s="185">
        <f t="shared" ref="T194" si="463">IF(E194="","",(R194-S194))</f>
        <v>1.7500000000000071E-2</v>
      </c>
      <c r="U194" s="185">
        <f t="shared" ref="U194" si="464">IF(E194="","",ROUND(AVERAGEA(E194:I195),4))</f>
        <v>7.5404</v>
      </c>
      <c r="V194" s="185">
        <f t="shared" ref="V194" si="465">IF(E194="","",ROUND(SQRT(COUNTA(E194:I195)/(COUNTA(E194:I195)-1))*STDEVPA(E194:I195),4))</f>
        <v>9.1999999999999998E-3</v>
      </c>
      <c r="W194" s="184">
        <f t="shared" ref="W194" si="466">IF(E194="","",ROUND((((B194+C194)-(B194-C195))/(6*V194)),4))</f>
        <v>7.2464000000000004</v>
      </c>
      <c r="X194" s="184">
        <f t="shared" ref="X194" si="467">IF(E194="","",ROUND((1-(ABS((((B194+C194)+(B194-C195))/2)-U194)/((C194+C195)/2)))*W194,4))</f>
        <v>5.7826000000000004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7.5475000000000003</v>
      </c>
      <c r="AB194" s="92">
        <v>7.53</v>
      </c>
      <c r="AC194">
        <v>7.5435999999999996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6.2125000000000004</v>
      </c>
      <c r="F196" s="176">
        <v>6.2123999999999997</v>
      </c>
      <c r="G196" s="176">
        <v>6.2104999999999997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0.25000000000000355</v>
      </c>
      <c r="P196" s="193">
        <f>IF(E196="","",((MINA(E196,F196,G196,H196,I196))-N196)/((C196+C197)/2))</f>
        <v>0.20999999999999019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6.2125000000000004</v>
      </c>
      <c r="S196" s="185">
        <f t="shared" ref="S196" si="475">IF(E196="","",MINA(E196:I197))</f>
        <v>6.2104999999999997</v>
      </c>
      <c r="T196" s="185">
        <f t="shared" ref="T196" si="476">IF(E196="","",(R196-S196))</f>
        <v>2.0000000000006679E-3</v>
      </c>
      <c r="U196" s="185">
        <f t="shared" ref="U196" si="477">IF(E196="","",ROUND(AVERAGEA(E196:I197),4))</f>
        <v>6.2118000000000002</v>
      </c>
      <c r="V196" s="185">
        <f t="shared" ref="V196" si="478">IF(E196="","",ROUND(SQRT(COUNTA(E196:I197)/(COUNTA(E196:I197)-1))*STDEVPA(E196:I197),4))</f>
        <v>1.1000000000000001E-3</v>
      </c>
      <c r="W196" s="184">
        <f t="shared" ref="W196" si="479">IF(E196="","",ROUND((((B196+C196)-(B196-C197))/(6*V196)),4))</f>
        <v>15.1515</v>
      </c>
      <c r="X196" s="184">
        <f t="shared" ref="X196" si="480">IF(E196="","",ROUND((1-(ABS((((B196+C196)+(B196-C197))/2)-U196)/((C196+C197)/2)))*W196,4))</f>
        <v>11.575699999999999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6.2125000000000004</v>
      </c>
      <c r="AB196" s="92">
        <v>6.2123999999999997</v>
      </c>
      <c r="AC196">
        <v>6.2104999999999997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6.2196999999999996</v>
      </c>
      <c r="F198" s="176">
        <v>6.2195999999999998</v>
      </c>
      <c r="G198" s="176">
        <v>6.2194000000000003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0.39399999999998769</v>
      </c>
      <c r="P198" s="193">
        <f>IF(E198="","",((MINA(E198,F198,G198,H198,I198))-N198)/((C198+C199)/2))</f>
        <v>0.38800000000000168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6.2196999999999996</v>
      </c>
      <c r="S198" s="185">
        <f t="shared" ref="S198" si="488">IF(E198="","",MINA(E198:I199))</f>
        <v>6.2194000000000003</v>
      </c>
      <c r="T198" s="185">
        <f t="shared" ref="T198" si="489">IF(E198="","",(R198-S198))</f>
        <v>2.9999999999930083E-4</v>
      </c>
      <c r="U198" s="185">
        <f t="shared" ref="U198" si="490">IF(E198="","",ROUND(AVERAGEA(E198:I199),4))</f>
        <v>6.2195999999999998</v>
      </c>
      <c r="V198" s="185">
        <f t="shared" ref="V198" si="491">IF(E198="","",ROUND(SQRT(COUNTA(E198:I199)/(COUNTA(E198:I199)-1))*STDEVPA(E198:I199),4))</f>
        <v>2.0000000000000001E-4</v>
      </c>
      <c r="W198" s="184">
        <f t="shared" ref="W198" si="492">IF(E198="","",ROUND((((B198+C198)-(B198-C199))/(6*V198)),4))</f>
        <v>83.333299999999994</v>
      </c>
      <c r="X198" s="184">
        <f t="shared" ref="X198" si="493">IF(E198="","",ROUND((1-(ABS((((B198+C198)+(B198-C199))/2)-U198)/((C198+C199)/2)))*W198,4))</f>
        <v>50.666600000000003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6.2196999999999996</v>
      </c>
      <c r="AB198" s="92">
        <v>6.2195999999999998</v>
      </c>
      <c r="AC198">
        <v>6.2194000000000003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5.7519</v>
      </c>
      <c r="F200" s="176">
        <v>5.7508999999999997</v>
      </c>
      <c r="G200" s="176">
        <v>5.7487000000000004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0.51899999999999835</v>
      </c>
      <c r="P200" s="193">
        <f>IF(E200="","",((MINA(E200,F200,G200,H200,I200))-N200)/((C200+C201)/2))</f>
        <v>0.48700000000000188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5.7519</v>
      </c>
      <c r="S200" s="185">
        <f t="shared" ref="S200" si="501">IF(E200="","",MINA(E200:I201))</f>
        <v>5.7487000000000004</v>
      </c>
      <c r="T200" s="185">
        <f t="shared" ref="T200" si="502">IF(E200="","",(R200-S200))</f>
        <v>3.1999999999996476E-3</v>
      </c>
      <c r="U200" s="185">
        <f t="shared" ref="U200" si="503">IF(E200="","",ROUND(AVERAGEA(E200:I201),4))</f>
        <v>5.7504999999999997</v>
      </c>
      <c r="V200" s="185">
        <f t="shared" ref="V200" si="504">IF(E200="","",ROUND(SQRT(COUNTA(E200:I201)/(COUNTA(E200:I201)-1))*STDEVPA(E200:I201),4))</f>
        <v>1.6000000000000001E-3</v>
      </c>
      <c r="W200" s="184">
        <f t="shared" ref="W200" si="505">IF(E200="","",ROUND((((B200+C200)-(B200-C201))/(6*V200)),4))</f>
        <v>20.833300000000001</v>
      </c>
      <c r="X200" s="184">
        <f t="shared" ref="X200" si="506">IF(E200="","",ROUND((1-(ABS((((B200+C200)+(B200-C201))/2)-U200)/((C200+C201)/2)))*W200,4))</f>
        <v>10.3125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5.7519</v>
      </c>
      <c r="AB200" s="92">
        <v>5.7508999999999997</v>
      </c>
      <c r="AC200">
        <v>5.7487000000000004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5.7171000000000003</v>
      </c>
      <c r="F202" s="176">
        <v>5.72</v>
      </c>
      <c r="G202" s="176">
        <v>5.7137000000000002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0.19999999999999574</v>
      </c>
      <c r="P202" s="193">
        <f>IF(E202="","",((MINA(E202,F202,G202,H202,I202))-N202)/((C202+C203)/2))</f>
        <v>0.13700000000000045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</v>
      </c>
      <c r="S202" s="185">
        <f t="shared" ref="S202" si="514">IF(E202="","",MINA(E202:I203))</f>
        <v>5.7137000000000002</v>
      </c>
      <c r="T202" s="185">
        <f t="shared" ref="T202" si="515">IF(E202="","",(R202-S202))</f>
        <v>6.2999999999995282E-3</v>
      </c>
      <c r="U202" s="185">
        <f t="shared" ref="U202" si="516">IF(E202="","",ROUND(AVERAGEA(E202:I203),4))</f>
        <v>5.7168999999999999</v>
      </c>
      <c r="V202" s="185">
        <f t="shared" ref="V202" si="517">IF(E202="","",ROUND(SQRT(COUNTA(E202:I203)/(COUNTA(E202:I203)-1))*STDEVPA(E202:I203),4))</f>
        <v>3.2000000000000002E-3</v>
      </c>
      <c r="W202" s="184">
        <f t="shared" ref="W202" si="518">IF(E202="","",ROUND((((B202+C202)-(B202-C203))/(6*V202)),4))</f>
        <v>10.416700000000001</v>
      </c>
      <c r="X202" s="184">
        <f t="shared" ref="X202" si="519">IF(E202="","",ROUND((1-(ABS((((B202+C202)+(B202-C203))/2)-U202)/((C202+C203)/2)))*W202,4))</f>
        <v>8.6562999999999999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5.7171000000000003</v>
      </c>
      <c r="AB202" s="92">
        <v>5.72</v>
      </c>
      <c r="AC202">
        <v>5.7137000000000002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7.9431000000000003</v>
      </c>
      <c r="F204" s="176">
        <v>7.9457000000000004</v>
      </c>
      <c r="G204" s="176">
        <v>7.9452999999999996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0.45700000000000074</v>
      </c>
      <c r="P204" s="193">
        <f>IF(E204="","",((MINA(E204,F204,G204,H204,I204))-N204)/((C204+C205)/2))</f>
        <v>0.43099999999999916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7.9457000000000004</v>
      </c>
      <c r="S204" s="185">
        <f t="shared" ref="S204" si="527">IF(E204="","",MINA(E204:I205))</f>
        <v>7.9431000000000003</v>
      </c>
      <c r="T204" s="185">
        <f t="shared" ref="T204" si="528">IF(E204="","",(R204-S204))</f>
        <v>2.6000000000001577E-3</v>
      </c>
      <c r="U204" s="185">
        <f t="shared" ref="U204" si="529">IF(E204="","",ROUND(AVERAGEA(E204:I205),4))</f>
        <v>7.9447000000000001</v>
      </c>
      <c r="V204" s="185">
        <f t="shared" ref="V204" si="530">IF(E204="","",ROUND(SQRT(COUNTA(E204:I205)/(COUNTA(E204:I205)-1))*STDEVPA(E204:I205),4))</f>
        <v>1.4E-3</v>
      </c>
      <c r="W204" s="184">
        <f t="shared" ref="W204" si="531">IF(E204="","",ROUND((((B204+C204)-(B204-C205))/(6*V204)),4))</f>
        <v>23.8095</v>
      </c>
      <c r="X204" s="184">
        <f t="shared" ref="X204" si="532">IF(E204="","",ROUND((1-(ABS((((B204+C204)+(B204-C205))/2)-U204)/((C204+C205)/2)))*W204,4))</f>
        <v>13.166700000000001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7.9431000000000003</v>
      </c>
      <c r="AB204" s="92">
        <v>7.9457000000000004</v>
      </c>
      <c r="AC204">
        <v>7.9452999999999996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7.9305000000000003</v>
      </c>
      <c r="F206" s="176">
        <v>7.9314</v>
      </c>
      <c r="G206" s="176">
        <v>7.9353999999999996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0.3539999999999921</v>
      </c>
      <c r="P206" s="193">
        <f>IF(E206="","",((MINA(E206,F206,G206,H206,I206))-N206)/((C206+C207)/2))</f>
        <v>0.30499999999999972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7.9353999999999996</v>
      </c>
      <c r="S206" s="185">
        <f t="shared" ref="S206" si="540">IF(E206="","",MINA(E206:I207))</f>
        <v>7.9305000000000003</v>
      </c>
      <c r="T206" s="185">
        <f t="shared" ref="T206" si="541">IF(E206="","",(R206-S206))</f>
        <v>4.8999999999992383E-3</v>
      </c>
      <c r="U206" s="185">
        <f t="shared" ref="U206" si="542">IF(E206="","",ROUND(AVERAGEA(E206:I207),4))</f>
        <v>7.9324000000000003</v>
      </c>
      <c r="V206" s="185">
        <f t="shared" ref="V206" si="543">IF(E206="","",ROUND(SQRT(COUNTA(E206:I207)/(COUNTA(E206:I207)-1))*STDEVPA(E206:I207),4))</f>
        <v>2.5999999999999999E-3</v>
      </c>
      <c r="W206" s="184">
        <f t="shared" ref="W206" si="544">IF(E206="","",ROUND((((B206+C206)-(B206-C207))/(6*V206)),4))</f>
        <v>12.820499999999999</v>
      </c>
      <c r="X206" s="184">
        <f t="shared" ref="X206" si="545">IF(E206="","",ROUND((1-(ABS((((B206+C206)+(B206-C207))/2)-U206)/((C206+C207)/2)))*W206,4))</f>
        <v>8.6667000000000005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7.9305000000000003</v>
      </c>
      <c r="AB206" s="92">
        <v>7.9314</v>
      </c>
      <c r="AC206">
        <v>7.9353999999999996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3.1065</v>
      </c>
      <c r="F208" s="176">
        <v>3.1025999999999998</v>
      </c>
      <c r="G208" s="176">
        <v>3.1118999999999999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0.118999999999998</v>
      </c>
      <c r="P208" s="193">
        <f>IF(E208="","",((MINA(E208,F208,G208,H208,I208))-N208)/((C208+C209)/2))</f>
        <v>2.5999999999997137E-2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3.1118999999999999</v>
      </c>
      <c r="S208" s="185">
        <f t="shared" ref="S208" si="553">IF(E208="","",MINA(E208:I209))</f>
        <v>3.1025999999999998</v>
      </c>
      <c r="T208" s="185">
        <f t="shared" ref="T208" si="554">IF(E208="","",(R208-S208))</f>
        <v>9.300000000000086E-3</v>
      </c>
      <c r="U208" s="185">
        <f t="shared" ref="U208" si="555">IF(E208="","",ROUND(AVERAGEA(E208:I209),4))</f>
        <v>3.1070000000000002</v>
      </c>
      <c r="V208" s="185">
        <f t="shared" ref="V208" si="556">IF(E208="","",ROUND(SQRT(COUNTA(E208:I209)/(COUNTA(E208:I209)-1))*STDEVPA(E208:I209),4))</f>
        <v>4.7000000000000002E-3</v>
      </c>
      <c r="W208" s="184">
        <f t="shared" ref="W208" si="557">IF(E208="","",ROUND((((B208+C208)-(B208-C209))/(6*V208)),4))</f>
        <v>7.0922000000000001</v>
      </c>
      <c r="X208" s="184">
        <f t="shared" ref="X208" si="558">IF(E208="","",ROUND((1-(ABS((((B208+C208)+(B208-C209))/2)-U208)/((C208+C209)/2)))*W208,4))</f>
        <v>6.5956999999999999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3.1065</v>
      </c>
      <c r="AB208" s="92">
        <v>3.1025999999999998</v>
      </c>
      <c r="AC208">
        <v>3.1118999999999999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3.1080999999999999</v>
      </c>
      <c r="F210" s="176">
        <v>3.1133999999999999</v>
      </c>
      <c r="G210" s="176">
        <v>3.1114000000000002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0.13399999999999856</v>
      </c>
      <c r="P210" s="193">
        <f>IF(E210="","",((MINA(E210,F210,G210,H210,I210))-N210)/((C210+C211)/2))</f>
        <v>8.099999999999774E-2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3.1133999999999999</v>
      </c>
      <c r="S210" s="185">
        <f t="shared" ref="S210" si="566">IF(E210="","",MINA(E210:I211))</f>
        <v>3.1080999999999999</v>
      </c>
      <c r="T210" s="185">
        <f t="shared" ref="T210" si="567">IF(E210="","",(R210-S210))</f>
        <v>5.3000000000000824E-3</v>
      </c>
      <c r="U210" s="185">
        <f t="shared" ref="U210" si="568">IF(E210="","",ROUND(AVERAGEA(E210:I211),4))</f>
        <v>3.1110000000000002</v>
      </c>
      <c r="V210" s="185">
        <f t="shared" ref="V210" si="569">IF(E210="","",ROUND(SQRT(COUNTA(E210:I211)/(COUNTA(E210:I211)-1))*STDEVPA(E210:I211),4))</f>
        <v>2.7000000000000001E-3</v>
      </c>
      <c r="W210" s="184">
        <f t="shared" ref="W210" si="570">IF(E210="","",ROUND((((B210+C210)-(B210-C211))/(6*V210)),4))</f>
        <v>12.345700000000001</v>
      </c>
      <c r="X210" s="184">
        <f t="shared" ref="X210" si="571">IF(E210="","",ROUND((1-(ABS((((B210+C210)+(B210-C211))/2)-U210)/((C210+C211)/2)))*W210,4))</f>
        <v>10.9877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3.1080999999999999</v>
      </c>
      <c r="AB210" s="92">
        <v>3.1133999999999999</v>
      </c>
      <c r="AC210">
        <v>3.1114000000000002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7.7122000000000002</v>
      </c>
      <c r="F212" s="176">
        <v>7.7134999999999998</v>
      </c>
      <c r="G212" s="176">
        <v>7.7138999999999998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0.13899999999999579</v>
      </c>
      <c r="P212" s="193">
        <f>IF(E212="","",((MINA(E212,F212,G212,H212,I212))-N212)/((C212+C213)/2))</f>
        <v>0.12199999999999989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7.7138999999999998</v>
      </c>
      <c r="S212" s="185">
        <f t="shared" ref="S212" si="579">IF(E212="","",MINA(E212:I213))</f>
        <v>7.7122000000000002</v>
      </c>
      <c r="T212" s="185">
        <f t="shared" ref="T212" si="580">IF(E212="","",(R212-S212))</f>
        <v>1.6999999999995907E-3</v>
      </c>
      <c r="U212" s="185">
        <f t="shared" ref="U212" si="581">IF(E212="","",ROUND(AVERAGEA(E212:I213),4))</f>
        <v>7.7131999999999996</v>
      </c>
      <c r="V212" s="185">
        <f t="shared" ref="V212" si="582">IF(E212="","",ROUND(SQRT(COUNTA(E212:I213)/(COUNTA(E212:I213)-1))*STDEVPA(E212:I213),4))</f>
        <v>8.9999999999999998E-4</v>
      </c>
      <c r="W212" s="184">
        <f t="shared" ref="W212" si="583">IF(E212="","",ROUND((((B212+C212)-(B212-C213))/(6*V212)),4))</f>
        <v>37.036999999999999</v>
      </c>
      <c r="X212" s="184">
        <f t="shared" ref="X212" si="584">IF(E212="","",ROUND((1-(ABS((((B212+C212)+(B212-C213))/2)-U212)/((C212+C213)/2)))*W212,4))</f>
        <v>32.148099999999999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7.7122000000000002</v>
      </c>
      <c r="AB212" s="92">
        <v>7.7134999999999998</v>
      </c>
      <c r="AC212">
        <v>7.7138999999999998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7.7073</v>
      </c>
      <c r="F214" s="176">
        <v>7.7069999999999999</v>
      </c>
      <c r="G214" s="176">
        <v>7.7081999999999997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8.199999999999541E-2</v>
      </c>
      <c r="P214" s="193">
        <f>IF(E214="","",((MINA(E214,F214,G214,H214,I214))-N214)/((C214+C215)/2))</f>
        <v>6.9999999999996732E-2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7.7081999999999997</v>
      </c>
      <c r="S214" s="185">
        <f t="shared" ref="S214" si="592">IF(E214="","",MINA(E214:I215))</f>
        <v>7.7069999999999999</v>
      </c>
      <c r="T214" s="185">
        <f t="shared" ref="T214" si="593">IF(E214="","",(R214-S214))</f>
        <v>1.1999999999998678E-3</v>
      </c>
      <c r="U214" s="185">
        <f t="shared" ref="U214" si="594">IF(E214="","",ROUND(AVERAGEA(E214:I215),4))</f>
        <v>7.7074999999999996</v>
      </c>
      <c r="V214" s="185">
        <f t="shared" ref="V214" si="595">IF(E214="","",ROUND(SQRT(COUNTA(E214:I215)/(COUNTA(E214:I215)-1))*STDEVPA(E214:I215),4))</f>
        <v>5.9999999999999995E-4</v>
      </c>
      <c r="W214" s="184">
        <f t="shared" ref="W214" si="596">IF(E214="","",ROUND((((B214+C214)-(B214-C215))/(6*V214)),4))</f>
        <v>55.555599999999998</v>
      </c>
      <c r="X214" s="184">
        <f t="shared" ref="X214" si="597">IF(E214="","",ROUND((1-(ABS((((B214+C214)+(B214-C215))/2)-U214)/((C214+C215)/2)))*W214,4))</f>
        <v>51.3889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7.7073</v>
      </c>
      <c r="AB214" s="92">
        <v>7.7069999999999999</v>
      </c>
      <c r="AC214">
        <v>7.7081999999999997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3.0924</v>
      </c>
      <c r="F216" s="176">
        <v>3.0897999999999999</v>
      </c>
      <c r="G216" s="176">
        <v>3.0911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-7.6000000000000512E-2</v>
      </c>
      <c r="P216" s="193">
        <f>IF(E216="","",((MINA(E216,F216,G216,H216,I216))-N216)/((C216+C217)/2))</f>
        <v>-0.10200000000000209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3.0924</v>
      </c>
      <c r="S216" s="185">
        <f t="shared" ref="S216" si="605">IF(E216="","",MINA(E216:I217))</f>
        <v>3.0897999999999999</v>
      </c>
      <c r="T216" s="185">
        <f t="shared" ref="T216" si="606">IF(E216="","",(R216-S216))</f>
        <v>2.6000000000001577E-3</v>
      </c>
      <c r="U216" s="185">
        <f t="shared" ref="U216" si="607">IF(E216="","",ROUND(AVERAGEA(E216:I217),4))</f>
        <v>3.0911</v>
      </c>
      <c r="V216" s="185">
        <f t="shared" ref="V216" si="608">IF(E216="","",ROUND(SQRT(COUNTA(E216:I217)/(COUNTA(E216:I217)-1))*STDEVPA(E216:I217),4))</f>
        <v>1.2999999999999999E-3</v>
      </c>
      <c r="W216" s="184">
        <f t="shared" ref="W216" si="609">IF(E216="","",ROUND((((B216+C216)-(B216-C217))/(6*V216)),4))</f>
        <v>25.640999999999998</v>
      </c>
      <c r="X216" s="184">
        <f t="shared" ref="X216" si="610">IF(E216="","",ROUND((1-(ABS((((B216+C216)+(B216-C217))/2)-U216)/((C216+C217)/2)))*W216,4))</f>
        <v>23.359000000000002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3.0924</v>
      </c>
      <c r="AB216" s="92">
        <v>3.0897999999999999</v>
      </c>
      <c r="AC216">
        <v>3.0911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3.0893000000000002</v>
      </c>
      <c r="F218" s="176">
        <v>3.0910000000000002</v>
      </c>
      <c r="G218" s="176">
        <v>3.0918000000000001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-8.1999999999999851E-2</v>
      </c>
      <c r="P218" s="193">
        <f>IF(E218="","",((MINA(E218,F218,G218,H218,I218))-N218)/((C218+C219)/2))</f>
        <v>-0.10699999999999932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3.0918000000000001</v>
      </c>
      <c r="S218" s="185">
        <f t="shared" ref="S218" si="618">IF(E218="","",MINA(E218:I219))</f>
        <v>3.0893000000000002</v>
      </c>
      <c r="T218" s="185">
        <f t="shared" ref="T218" si="619">IF(E218="","",(R218-S218))</f>
        <v>2.4999999999999467E-3</v>
      </c>
      <c r="U218" s="185">
        <f t="shared" ref="U218" si="620">IF(E218="","",ROUND(AVERAGEA(E218:I219),4))</f>
        <v>3.0907</v>
      </c>
      <c r="V218" s="185">
        <f t="shared" ref="V218" si="621">IF(E218="","",ROUND(SQRT(COUNTA(E218:I219)/(COUNTA(E218:I219)-1))*STDEVPA(E218:I219),4))</f>
        <v>1.2999999999999999E-3</v>
      </c>
      <c r="W218" s="184">
        <f t="shared" ref="W218" si="622">IF(E218="","",ROUND((((B218+C218)-(B218-C219))/(6*V218)),4))</f>
        <v>25.640999999999998</v>
      </c>
      <c r="X218" s="184">
        <f t="shared" ref="X218" si="623">IF(E218="","",ROUND((1-(ABS((((B218+C218)+(B218-C219))/2)-U218)/((C218+C219)/2)))*W218,4))</f>
        <v>23.256399999999999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3.0893000000000002</v>
      </c>
      <c r="AB218" s="92">
        <v>3.0910000000000002</v>
      </c>
      <c r="AC218">
        <v>3.0918000000000001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2.2100000000000002E-2</v>
      </c>
      <c r="F220" s="176">
        <v>1.84E-2</v>
      </c>
      <c r="G220" s="176">
        <v>2.01E-2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-0.11599999999999999</v>
      </c>
      <c r="P220" s="193">
        <f>IF(E220="","",((MINA(E220,F220,G220,H220,I220))-N220)/((C220+C221)/2))</f>
        <v>-0.26400000000000007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2.2100000000000002E-2</v>
      </c>
      <c r="S220" s="185">
        <f t="shared" ref="S220" si="631">IF(E220="","",MINA(E220:I221))</f>
        <v>1.84E-2</v>
      </c>
      <c r="T220" s="185">
        <f t="shared" ref="T220" si="632">IF(E220="","",(R220-S220))</f>
        <v>3.7000000000000019E-3</v>
      </c>
      <c r="U220" s="185">
        <f t="shared" ref="U220" si="633">IF(E220="","",ROUND(AVERAGEA(E220:I221),4))</f>
        <v>2.0199999999999999E-2</v>
      </c>
      <c r="V220" s="185">
        <f t="shared" ref="V220" si="634">IF(E220="","",ROUND(SQRT(COUNTA(E220:I221)/(COUNTA(E220:I221)-1))*STDEVPA(E220:I221),4))</f>
        <v>1.9E-3</v>
      </c>
      <c r="W220" s="184">
        <f>IF(E220="","",ROUND((((B220+C220)-(U220))/(3*V220)),4))</f>
        <v>5.2281000000000004</v>
      </c>
      <c r="X220" s="184">
        <f>IF(E220="","",ROUND((((B220+C220)-(U220))/(3*V220)),4))</f>
        <v>5.2281000000000004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2.2100000000000002E-2</v>
      </c>
      <c r="AB220" s="92">
        <v>1.84E-2</v>
      </c>
      <c r="AC220">
        <v>2.01E-2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2.35E-2</v>
      </c>
      <c r="F222" s="176">
        <v>2.1000000000000001E-2</v>
      </c>
      <c r="G222" s="176">
        <v>2.0799999999999999E-2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-6.0000000000000053E-2</v>
      </c>
      <c r="P222" s="193">
        <f>IF(E222="","",((MINA(E222,F222,G222,H222,I222))-N222)/((C222+C223)/2))</f>
        <v>-0.16800000000000009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2.35E-2</v>
      </c>
      <c r="S222" s="185">
        <f t="shared" ref="S222" si="642">IF(E222="","",MINA(E222:I223))</f>
        <v>2.0799999999999999E-2</v>
      </c>
      <c r="T222" s="185">
        <f t="shared" ref="T222" si="643">IF(E222="","",(R222-S222))</f>
        <v>2.700000000000001E-3</v>
      </c>
      <c r="U222" s="185">
        <f t="shared" ref="U222" si="644">IF(E222="","",ROUND(AVERAGEA(E222:I223),4))</f>
        <v>2.18E-2</v>
      </c>
      <c r="V222" s="185">
        <f t="shared" ref="V222" si="645">IF(E222="","",ROUND(SQRT(COUNTA(E222:I223)/(COUNTA(E222:I223)-1))*STDEVPA(E222:I223),4))</f>
        <v>1.5E-3</v>
      </c>
      <c r="W222" s="184">
        <f>IF(E222="","",ROUND((((B222+C222)-(U222))/(3*V222)),4))</f>
        <v>6.2667000000000002</v>
      </c>
      <c r="X222" s="184">
        <f>IF(E222="","",ROUND((((B222+C222)-(U222))/(3*V222)),4))</f>
        <v>6.2667000000000002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2.35E-2</v>
      </c>
      <c r="AB222" s="92">
        <v>2.1000000000000001E-2</v>
      </c>
      <c r="AC222">
        <v>2.0799999999999999E-2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0.13780000000000001</v>
      </c>
      <c r="AB224" s="92">
        <v>0.14230000000000001</v>
      </c>
      <c r="AC224" s="29">
        <v>0.1429</v>
      </c>
      <c r="AD224" s="29">
        <v>0.11899999999999999</v>
      </c>
      <c r="AE224" s="29">
        <v>0.13800000000000001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9.3200000000000005E-2</v>
      </c>
      <c r="AB226">
        <v>9.0300000000000005E-2</v>
      </c>
      <c r="AC226">
        <v>8.7400000000000005E-2</v>
      </c>
      <c r="AD226">
        <v>7.0999999999999994E-2</v>
      </c>
      <c r="AE226">
        <v>8.5000000000000006E-2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24120301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24120301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04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01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0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0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01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00" t="s">
        <v>53</v>
      </c>
      <c r="P272" s="100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3.3957000000000002</v>
      </c>
      <c r="F273" s="176">
        <v>3.3955000000000002</v>
      </c>
      <c r="G273" s="176">
        <v>3.3948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-4.2999999999997485E-2</v>
      </c>
      <c r="P273" s="193">
        <f>IF(E273="","",((MINA(E273,F273,G273,H273,I273))-N273)/((C273+C274)/2))</f>
        <v>-5.1999999999998714E-2</v>
      </c>
      <c r="Q273" s="185" t="str">
        <f>IF(E273="","",IF(OR((O273&gt;50%),(P273&lt;-50%)),"Measure More","OK"))</f>
        <v>OK</v>
      </c>
      <c r="R273" s="185">
        <f>IF(E273="","",MAXA(E273:I274))</f>
        <v>3.3957000000000002</v>
      </c>
      <c r="S273" s="185">
        <f>IF(E273="","",MINA(E273:I274))</f>
        <v>3.3948</v>
      </c>
      <c r="T273" s="185">
        <f>IF(E273="","",(R273-S273))</f>
        <v>9.0000000000012292E-4</v>
      </c>
      <c r="U273" s="185">
        <f>IF(E273="","",ROUND(AVERAGEA(E273:I274),4))</f>
        <v>3.3953000000000002</v>
      </c>
      <c r="V273" s="185">
        <f>IF(E273="","",ROUND(SQRT(COUNTA(E273:I274)/(COUNTA(E273:I274)-1))*STDEVPA(E273:I274),4))</f>
        <v>5.0000000000000001E-4</v>
      </c>
      <c r="W273" s="184">
        <f>IF(E273="","",ROUND((((B273+C273)-(B273-C274))/(6*V273)),4))</f>
        <v>66.666700000000006</v>
      </c>
      <c r="X273" s="184">
        <f>IF(E273="","",ROUND((1-(ABS((((B273+C273)+(B273-C274))/2)-U273)/((C273+C274)/2)))*W273,4))</f>
        <v>63.5334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3.3957000000000002</v>
      </c>
      <c r="AB273">
        <v>3.3955000000000002</v>
      </c>
      <c r="AC273">
        <v>3.3948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3.4054000000000002</v>
      </c>
      <c r="F275" s="176">
        <v>3.4056000000000002</v>
      </c>
      <c r="G275" s="176">
        <v>3.4058000000000002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5.8000000000002494E-2</v>
      </c>
      <c r="P275" s="193">
        <f t="shared" ref="P275" si="652">IF(E275="","",((MINA(E275,F275,G275,H275,I275))-N275)/((C275+C276)/2))</f>
        <v>5.4000000000002935E-2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3.4058000000000002</v>
      </c>
      <c r="S275" s="185">
        <f t="shared" ref="S275" si="655">IF(E275="","",MINA(E275:I276))</f>
        <v>3.4054000000000002</v>
      </c>
      <c r="T275" s="185">
        <f t="shared" ref="T275" si="656">IF(E275="","",(R275-S275))</f>
        <v>3.9999999999995595E-4</v>
      </c>
      <c r="U275" s="185">
        <f t="shared" ref="U275" si="657">IF(E275="","",ROUND(AVERAGEA(E275:I276),4))</f>
        <v>3.4056000000000002</v>
      </c>
      <c r="V275" s="185">
        <f t="shared" ref="V275" si="658">IF(E275="","",ROUND(SQRT(COUNTA(E275:I276)/(COUNTA(E275:I276)-1))*STDEVPA(E275:I276),4))</f>
        <v>2.0000000000000001E-4</v>
      </c>
      <c r="W275" s="184">
        <f t="shared" ref="W275" si="659">IF(E275="","",ROUND((((B275+C275)-(B275-C276))/(6*V275)),4))</f>
        <v>166.66669999999999</v>
      </c>
      <c r="X275" s="184">
        <f t="shared" ref="X275" si="660">IF(E275="","",ROUND((1-(ABS((((B275+C275)+(B275-C276))/2)-U275)/((C275+C276)/2)))*W275,4))</f>
        <v>157.33340000000001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3.4054000000000002</v>
      </c>
      <c r="AB275">
        <v>3.4056000000000002</v>
      </c>
      <c r="AC275">
        <v>3.4058000000000002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1.5911999999999999</v>
      </c>
      <c r="F277" s="176">
        <v>1.5911</v>
      </c>
      <c r="G277" s="176">
        <v>1.5921000000000001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-7.9000000000000181E-2</v>
      </c>
      <c r="P277" s="193">
        <f t="shared" ref="P277" si="669">IF(E277="","",((MINA(E277,F277,G277,H277,I277))-N277)/((C277+C278)/2))</f>
        <v>-8.90000000000013E-2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1.5921000000000001</v>
      </c>
      <c r="S277" s="185">
        <f t="shared" ref="S277" si="672">IF(E277="","",MINA(E277:I278))</f>
        <v>1.5911</v>
      </c>
      <c r="T277" s="185">
        <f t="shared" ref="T277" si="673">IF(E277="","",(R277-S277))</f>
        <v>1.0000000000001119E-3</v>
      </c>
      <c r="U277" s="185">
        <f t="shared" ref="U277" si="674">IF(E277="","",ROUND(AVERAGEA(E277:I278),4))</f>
        <v>1.5914999999999999</v>
      </c>
      <c r="V277" s="185">
        <f t="shared" ref="V277" si="675">IF(E277="","",ROUND(SQRT(COUNTA(E277:I278)/(COUNTA(E277:I278)-1))*STDEVPA(E277:I278),4))</f>
        <v>5.9999999999999995E-4</v>
      </c>
      <c r="W277" s="184">
        <f t="shared" ref="W277" si="676">IF(E277="","",ROUND((((B277+C277)-(B277-C278))/(6*V277)),4))</f>
        <v>55.555599999999998</v>
      </c>
      <c r="X277" s="184">
        <f t="shared" ref="X277" si="677">IF(E277="","",ROUND((1-(ABS((((B277+C277)+(B277-C278))/2)-U277)/((C277+C278)/2)))*W277,4))</f>
        <v>50.833399999999997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1.5911999999999999</v>
      </c>
      <c r="AB277">
        <v>1.5911</v>
      </c>
      <c r="AC277">
        <v>1.5921000000000001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1.5911</v>
      </c>
      <c r="F279" s="176">
        <v>1.5909</v>
      </c>
      <c r="G279" s="176">
        <v>1.5908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-9.200000000000097E-2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1.5908</v>
      </c>
      <c r="T279" s="185">
        <f t="shared" ref="T279" si="690">IF(E279="","",(R279-S279))</f>
        <v>2.9999999999996696E-4</v>
      </c>
      <c r="U279" s="185">
        <f t="shared" ref="U279" si="691">IF(E279="","",ROUND(AVERAGEA(E279:I280),4))</f>
        <v>1.5909</v>
      </c>
      <c r="V279" s="185">
        <f t="shared" ref="V279" si="692">IF(E279="","",ROUND(SQRT(COUNTA(E279:I280)/(COUNTA(E279:I280)-1))*STDEVPA(E279:I280),4))</f>
        <v>2.0000000000000001E-4</v>
      </c>
      <c r="W279" s="184">
        <f t="shared" ref="W279" si="693">IF(E279="","",ROUND((((B279+C279)-(B279-C280))/(6*V279)),4))</f>
        <v>166.66669999999999</v>
      </c>
      <c r="X279" s="184">
        <f t="shared" ref="X279" si="694">IF(E279="","",ROUND((1-(ABS((((B279+C279)+(B279-C280))/2)-U279)/((C279+C280)/2)))*W279,4))</f>
        <v>151.5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1.5911</v>
      </c>
      <c r="AB279">
        <v>1.5909</v>
      </c>
      <c r="AC279">
        <v>1.5908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1.6015999999999999</v>
      </c>
      <c r="F281" s="176">
        <v>1.6015999999999999</v>
      </c>
      <c r="G281" s="176">
        <v>1.6007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1.5999999999998238E-2</v>
      </c>
      <c r="P281" s="193">
        <f t="shared" ref="P281" si="703">IF(E281="","",((MINA(E281,F281,G281,H281,I281))-N281)/((C281+C282)/2))</f>
        <v>6.9999999999992291E-3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1.6015999999999999</v>
      </c>
      <c r="S281" s="185">
        <f t="shared" ref="S281" si="706">IF(E281="","",MINA(E281:I282))</f>
        <v>1.6007</v>
      </c>
      <c r="T281" s="185">
        <f t="shared" ref="T281" si="707">IF(E281="","",(R281-S281))</f>
        <v>8.9999999999990088E-4</v>
      </c>
      <c r="U281" s="185">
        <f t="shared" ref="U281" si="708">IF(E281="","",ROUND(AVERAGEA(E281:I282),4))</f>
        <v>1.6012999999999999</v>
      </c>
      <c r="V281" s="185">
        <f t="shared" ref="V281" si="709">IF(E281="","",ROUND(SQRT(COUNTA(E281:I282)/(COUNTA(E281:I282)-1))*STDEVPA(E281:I282),4))</f>
        <v>5.0000000000000001E-4</v>
      </c>
      <c r="W281" s="184">
        <f t="shared" ref="W281" si="710">IF(E281="","",ROUND((((B281+C281)-(B281-C282))/(6*V281)),4))</f>
        <v>66.666700000000006</v>
      </c>
      <c r="X281" s="184">
        <f t="shared" ref="X281" si="711">IF(E281="","",ROUND((1-(ABS((((B281+C281)+(B281-C282))/2)-U281)/((C281+C282)/2)))*W281,4))</f>
        <v>65.8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1.6015999999999999</v>
      </c>
      <c r="AB281">
        <v>1.6015999999999999</v>
      </c>
      <c r="AC281">
        <v>1.6007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1.6024</v>
      </c>
      <c r="F283" s="176">
        <v>1.6028</v>
      </c>
      <c r="G283" s="176">
        <v>1.6016999999999999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2.7999999999999137E-2</v>
      </c>
      <c r="P283" s="193">
        <f t="shared" ref="P283" si="720">IF(E283="","",((MINA(E283,F283,G283,H283,I283))-N283)/((C283+C284)/2))</f>
        <v>1.6999999999998128E-2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1.6028</v>
      </c>
      <c r="S283" s="185">
        <f t="shared" ref="S283" si="723">IF(E283="","",MINA(E283:I284))</f>
        <v>1.6016999999999999</v>
      </c>
      <c r="T283" s="185">
        <f t="shared" ref="T283" si="724">IF(E283="","",(R283-S283))</f>
        <v>1.1000000000001009E-3</v>
      </c>
      <c r="U283" s="185">
        <f t="shared" ref="U283" si="725">IF(E283="","",ROUND(AVERAGEA(E283:I284),4))</f>
        <v>1.6023000000000001</v>
      </c>
      <c r="V283" s="185">
        <f t="shared" ref="V283" si="726">IF(E283="","",ROUND(SQRT(COUNTA(E283:I284)/(COUNTA(E283:I284)-1))*STDEVPA(E283:I284),4))</f>
        <v>5.9999999999999995E-4</v>
      </c>
      <c r="W283" s="184">
        <f t="shared" ref="W283" si="727">IF(E283="","",ROUND((((B283+C283)-(B283-C284))/(6*V283)),4))</f>
        <v>55.555599999999998</v>
      </c>
      <c r="X283" s="184">
        <f t="shared" ref="X283" si="728">IF(E283="","",ROUND((1-(ABS((((B283+C283)+(B283-C284))/2)-U283)/((C283+C284)/2)))*W283,4))</f>
        <v>54.277799999999999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1.6024</v>
      </c>
      <c r="AB283">
        <v>1.6028</v>
      </c>
      <c r="AC283">
        <v>1.6016999999999999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24.641400000000001</v>
      </c>
      <c r="F285" s="176">
        <v>24.623899999999999</v>
      </c>
      <c r="G285" s="176">
        <v>24.630700000000001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0.20699999999999719</v>
      </c>
      <c r="P285" s="193">
        <f t="shared" ref="P285" si="737">IF(E285="","",((MINA(E285,F285,G285,H285,I285))-N285)/((C285+C286)/2))</f>
        <v>0.11949999999998795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24.641400000000001</v>
      </c>
      <c r="S285" s="185">
        <f t="shared" ref="S285" si="740">IF(E285="","",MINA(E285:I286))</f>
        <v>24.623899999999999</v>
      </c>
      <c r="T285" s="185">
        <f t="shared" ref="T285" si="741">IF(E285="","",(R285-S285))</f>
        <v>1.7500000000001847E-2</v>
      </c>
      <c r="U285" s="185">
        <f t="shared" ref="U285" si="742">IF(E285="","",ROUND(AVERAGEA(E285:I286),4))</f>
        <v>24.632000000000001</v>
      </c>
      <c r="V285" s="185">
        <f t="shared" ref="V285" si="743">IF(E285="","",ROUND(SQRT(COUNTA(E285:I286)/(COUNTA(E285:I286)-1))*STDEVPA(E285:I286),4))</f>
        <v>8.8000000000000005E-3</v>
      </c>
      <c r="W285" s="184">
        <f t="shared" ref="W285" si="744">IF(E285="","",ROUND((((B285+C285)-(B285-C286))/(6*V285)),4))</f>
        <v>7.5758000000000001</v>
      </c>
      <c r="X285" s="184">
        <f t="shared" ref="X285" si="745">IF(E285="","",ROUND((1-(ABS((((B285+C285)+(B285-C286))/2)-U285)/((C285+C286)/2)))*W285,4))</f>
        <v>6.3636999999999997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24.641400000000001</v>
      </c>
      <c r="AB285">
        <v>24.623899999999999</v>
      </c>
      <c r="AC285">
        <v>24.630700000000001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4.8323999999999998</v>
      </c>
      <c r="F287" s="176">
        <v>4.8318000000000003</v>
      </c>
      <c r="G287" s="176">
        <v>4.8301999999999996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0.32399999999999984</v>
      </c>
      <c r="P287" s="193">
        <f t="shared" ref="P287" si="754">IF(E287="","",((MINA(E287,F287,G287,H287,I287))-N287)/((C287+C288)/2))</f>
        <v>0.30199999999999783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4.8323999999999998</v>
      </c>
      <c r="S287" s="185">
        <f t="shared" ref="S287" si="757">IF(E287="","",MINA(E287:I288))</f>
        <v>4.8301999999999996</v>
      </c>
      <c r="T287" s="185">
        <f t="shared" ref="T287" si="758">IF(E287="","",(R287-S287))</f>
        <v>2.2000000000002018E-3</v>
      </c>
      <c r="U287" s="185">
        <f t="shared" ref="U287" si="759">IF(E287="","",ROUND(AVERAGEA(E287:I288),4))</f>
        <v>4.8315000000000001</v>
      </c>
      <c r="V287" s="185">
        <f t="shared" ref="V287" si="760">IF(E287="","",ROUND(SQRT(COUNTA(E287:I288)/(COUNTA(E287:I288)-1))*STDEVPA(E287:I288),4))</f>
        <v>1.1000000000000001E-3</v>
      </c>
      <c r="W287" s="184">
        <f t="shared" ref="W287" si="761">IF(E287="","",ROUND((((B287+C287)-(B287-C288))/(6*V287)),4))</f>
        <v>30.303000000000001</v>
      </c>
      <c r="X287" s="184">
        <f t="shared" ref="X287" si="762">IF(E287="","",ROUND((1-(ABS((((B287+C287)+(B287-C288))/2)-U287)/((C287+C288)/2)))*W287,4))</f>
        <v>20.7576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4.8323999999999998</v>
      </c>
      <c r="AB287">
        <v>4.8318000000000003</v>
      </c>
      <c r="AC287">
        <v>4.8301999999999996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4.8311000000000002</v>
      </c>
      <c r="F289" s="176">
        <v>4.8255999999999997</v>
      </c>
      <c r="G289" s="176">
        <v>4.8251999999999997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0.3110000000000035</v>
      </c>
      <c r="P289" s="193">
        <f t="shared" ref="P289" si="771">IF(E289="","",((MINA(E289,F289,G289,H289,I289))-N289)/((C289+C290)/2))</f>
        <v>0.25199999999999889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4.8311000000000002</v>
      </c>
      <c r="S289" s="185">
        <f t="shared" ref="S289" si="774">IF(E289="","",MINA(E289:I290))</f>
        <v>4.8251999999999997</v>
      </c>
      <c r="T289" s="185">
        <f t="shared" ref="T289" si="775">IF(E289="","",(R289-S289))</f>
        <v>5.9000000000004604E-3</v>
      </c>
      <c r="U289" s="185">
        <f t="shared" ref="U289" si="776">IF(E289="","",ROUND(AVERAGEA(E289:I290),4))</f>
        <v>4.8273000000000001</v>
      </c>
      <c r="V289" s="185">
        <f t="shared" ref="V289" si="777">IF(E289="","",ROUND(SQRT(COUNTA(E289:I290)/(COUNTA(E289:I290)-1))*STDEVPA(E289:I290),4))</f>
        <v>3.3E-3</v>
      </c>
      <c r="W289" s="184">
        <f t="shared" ref="W289" si="778">IF(E289="","",ROUND((((B289+C289)-(B289-C290))/(6*V289)),4))</f>
        <v>10.101000000000001</v>
      </c>
      <c r="X289" s="184">
        <f t="shared" ref="X289" si="779">IF(E289="","",ROUND((1-(ABS((((B289+C289)+(B289-C290))/2)-U289)/((C289+C290)/2)))*W289,4))</f>
        <v>7.3433999999999999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4.8311000000000002</v>
      </c>
      <c r="AB289">
        <v>4.8255999999999997</v>
      </c>
      <c r="AC289">
        <v>4.8251999999999997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16.0886</v>
      </c>
      <c r="F291" s="176">
        <v>16.085799999999999</v>
      </c>
      <c r="G291" s="176">
        <v>16.078199999999999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-0.11400000000001853</v>
      </c>
      <c r="P291" s="193">
        <f t="shared" ref="P291" si="788">IF(E291="","",((MINA(E291,F291,G291,H291,I291))-N291)/((C291+C292)/2))</f>
        <v>-0.21800000000002484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16.0886</v>
      </c>
      <c r="S291" s="185">
        <f t="shared" ref="S291" si="791">IF(E291="","",MINA(E291:I292))</f>
        <v>16.078199999999999</v>
      </c>
      <c r="T291" s="185">
        <f t="shared" ref="T291" si="792">IF(E291="","",(R291-S291))</f>
        <v>1.0400000000000631E-2</v>
      </c>
      <c r="U291" s="185">
        <f t="shared" ref="U291" si="793">IF(E291="","",ROUND(AVERAGEA(E291:I292),4))</f>
        <v>16.084199999999999</v>
      </c>
      <c r="V291" s="185">
        <f t="shared" ref="V291" si="794">IF(E291="","",ROUND(SQRT(COUNTA(E291:I292)/(COUNTA(E291:I292)-1))*STDEVPA(E291:I292),4))</f>
        <v>5.4000000000000003E-3</v>
      </c>
      <c r="W291" s="184">
        <f t="shared" ref="W291" si="795">IF(E291="","",ROUND((((B291+C291)-(B291-C292))/(6*V291)),4))</f>
        <v>6.1727999999999996</v>
      </c>
      <c r="X291" s="184">
        <f t="shared" ref="X291" si="796">IF(E291="","",ROUND((1-(ABS((((B291+C291)+(B291-C292))/2)-U291)/((C291+C292)/2)))*W291,4))</f>
        <v>5.1974999999999998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16.0886</v>
      </c>
      <c r="AB291">
        <v>16.085799999999999</v>
      </c>
      <c r="AC291">
        <v>16.078199999999999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16.105499999999999</v>
      </c>
      <c r="F293" s="176">
        <v>16.102699999999999</v>
      </c>
      <c r="G293" s="176">
        <v>16.097799999999999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5.49999999999784E-2</v>
      </c>
      <c r="P293" s="193">
        <f t="shared" ref="P293" si="805">IF(E293="","",((MINA(E293,F293,G293,H293,I293))-N293)/((C293+C294)/2))</f>
        <v>-2.2000000000019782E-2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16.105499999999999</v>
      </c>
      <c r="S293" s="185">
        <f t="shared" ref="S293" si="808">IF(E293="","",MINA(E293:I294))</f>
        <v>16.097799999999999</v>
      </c>
      <c r="T293" s="185">
        <f t="shared" ref="T293" si="809">IF(E293="","",(R293-S293))</f>
        <v>7.6999999999998181E-3</v>
      </c>
      <c r="U293" s="185">
        <f t="shared" ref="U293" si="810">IF(E293="","",ROUND(AVERAGEA(E293:I294),4))</f>
        <v>16.102</v>
      </c>
      <c r="V293" s="185">
        <f t="shared" ref="V293" si="811">IF(E293="","",ROUND(SQRT(COUNTA(E293:I294)/(COUNTA(E293:I294)-1))*STDEVPA(E293:I294),4))</f>
        <v>3.8999999999999998E-3</v>
      </c>
      <c r="W293" s="184">
        <f t="shared" ref="W293" si="812">IF(E293="","",ROUND((((B293+C293)-(B293-C294))/(6*V293)),4))</f>
        <v>8.5470000000000006</v>
      </c>
      <c r="X293" s="184">
        <f t="shared" ref="X293" si="813">IF(E293="","",ROUND((1-(ABS((((B293+C293)+(B293-C294))/2)-U293)/((C293+C294)/2)))*W293,4))</f>
        <v>8.3760999999999992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16.105499999999999</v>
      </c>
      <c r="AB293">
        <v>16.102699999999999</v>
      </c>
      <c r="AC293">
        <v>16.097799999999999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6.5193000000000003</v>
      </c>
      <c r="F295" s="176">
        <v>6.5175000000000001</v>
      </c>
      <c r="G295" s="176">
        <v>6.5164999999999997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0.19300000000000317</v>
      </c>
      <c r="P295" s="193">
        <f t="shared" ref="P295" si="822">IF(E295="","",((MINA(E295,F295,G295,H295,I295))-N295)/((C295+C296)/2))</f>
        <v>0.16499999999999737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6.5193000000000003</v>
      </c>
      <c r="S295" s="185">
        <f t="shared" ref="S295" si="825">IF(E295="","",MINA(E295:I296))</f>
        <v>6.5164999999999997</v>
      </c>
      <c r="T295" s="185">
        <f t="shared" ref="T295" si="826">IF(E295="","",(R295-S295))</f>
        <v>2.8000000000005798E-3</v>
      </c>
      <c r="U295" s="185">
        <f t="shared" ref="U295" si="827">IF(E295="","",ROUND(AVERAGEA(E295:I296),4))</f>
        <v>6.5178000000000003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19.571400000000001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6.5193000000000003</v>
      </c>
      <c r="AB295">
        <v>6.5175000000000001</v>
      </c>
      <c r="AC295">
        <v>6.5164999999999997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6.5174000000000003</v>
      </c>
      <c r="F297" s="176">
        <v>6.5151000000000003</v>
      </c>
      <c r="G297" s="176">
        <v>6.5149999999999997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0.17400000000000304</v>
      </c>
      <c r="P297" s="193">
        <f t="shared" ref="P297" si="839">IF(E297="","",((MINA(E297,F297,G297,H297,I297))-N297)/((C297+C298)/2))</f>
        <v>0.1499999999999968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6.5174000000000003</v>
      </c>
      <c r="S297" s="185">
        <f t="shared" ref="S297" si="842">IF(E297="","",MINA(E297:I298))</f>
        <v>6.5149999999999997</v>
      </c>
      <c r="T297" s="185">
        <f t="shared" ref="T297" si="843">IF(E297="","",(R297-S297))</f>
        <v>2.4000000000006239E-3</v>
      </c>
      <c r="U297" s="185">
        <f t="shared" ref="U297" si="844">IF(E297="","",ROUND(AVERAGEA(E297:I298),4))</f>
        <v>6.5157999999999996</v>
      </c>
      <c r="V297" s="185">
        <f t="shared" ref="V297" si="845">IF(E297="","",ROUND(SQRT(COUNTA(E297:I298)/(COUNTA(E297:I298)-1))*STDEVPA(E297:I298),4))</f>
        <v>1.4E-3</v>
      </c>
      <c r="W297" s="184">
        <f t="shared" ref="W297" si="846">IF(E297="","",ROUND((((B297+C297)-(B297-C298))/(6*V297)),4))</f>
        <v>23.8095</v>
      </c>
      <c r="X297" s="184">
        <f t="shared" ref="X297" si="847">IF(E297="","",ROUND((1-(ABS((((B297+C297)+(B297-C298))/2)-U297)/((C297+C298)/2)))*W297,4))</f>
        <v>20.047599999999999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6.5174000000000003</v>
      </c>
      <c r="AB297">
        <v>6.5151000000000003</v>
      </c>
      <c r="AC297">
        <v>6.5149999999999997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0.80600000000000005</v>
      </c>
      <c r="F299" s="176">
        <v>0.80600000000000005</v>
      </c>
      <c r="G299" s="176">
        <v>0.80600000000000005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0.10000000000000009</v>
      </c>
      <c r="P299" s="193">
        <f t="shared" ref="P299" si="856">IF(E299="","",((MINA(E299,F299,G299,H299,I299))-N299)/((C299+C300)/2))</f>
        <v>0.10000000000000009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0.80600000000000005</v>
      </c>
      <c r="S299" s="185">
        <f t="shared" ref="S299" si="859">IF(E299="","",MINA(E299:I300))</f>
        <v>0.80600000000000005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0.80600000000000005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0.80600000000000005</v>
      </c>
      <c r="AB299">
        <v>0.80600000000000005</v>
      </c>
      <c r="AC299">
        <v>0.80600000000000005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0.80600000000000005</v>
      </c>
      <c r="F301" s="176">
        <v>0.80600000000000005</v>
      </c>
      <c r="G301" s="176">
        <v>0.80600000000000005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0.10000000000000009</v>
      </c>
      <c r="P301" s="193">
        <f t="shared" ref="P301" si="873">IF(E301="","",((MINA(E301,F301,G301,H301,I301))-N301)/((C301+C302)/2))</f>
        <v>0.10000000000000009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0.80600000000000005</v>
      </c>
      <c r="S301" s="185">
        <f t="shared" ref="S301" si="876">IF(E301="","",MINA(E301:I302))</f>
        <v>0.80600000000000005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0.80600000000000005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0.80600000000000005</v>
      </c>
      <c r="AB301">
        <v>0.80600000000000005</v>
      </c>
      <c r="AC301">
        <v>0.80600000000000005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6.6666666666666735E-2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0.58599999999999997</v>
      </c>
      <c r="T303" s="185">
        <f t="shared" ref="T303" si="894">IF(E303="","",(R303-S303))</f>
        <v>0</v>
      </c>
      <c r="U303" s="185">
        <f t="shared" ref="U303" si="895">IF(E303="","",ROUND(AVERAGEA(E303:I304),4))</f>
        <v>0.58599999999999997</v>
      </c>
      <c r="V303" s="185">
        <f t="shared" ref="V303" si="896">IF(E303="","",ROUND(SQRT(COUNTA(E303:I304)/(COUNTA(E303:I304)-1))*STDEVPA(E303:I304),4))</f>
        <v>0</v>
      </c>
      <c r="W303" s="184" t="e">
        <f>IF(E303="","",ROUND((((U303)-(B303-C304))/(3*V303)),4))</f>
        <v>#DIV/0!</v>
      </c>
      <c r="X303" s="184" t="e">
        <f>IF(E303="","",ROUND((((U303)-(B303-C304))/(3*V303)),4))</f>
        <v>#DIV/0!</v>
      </c>
      <c r="Y303" s="184" t="str">
        <f t="shared" ref="Y303" si="897">IF(E303="","",IF(OR(((MAXA(E303:I304))&gt;(B303+C303)),((MINA(E303:I304))&lt;(B303-C304))),"NG","OK"))</f>
        <v>OK</v>
      </c>
      <c r="Z303" s="184" t="e">
        <f t="shared" ref="Z303" si="898">IF(X303="","",IF(OR(((MINA(X303))&lt;(1.67))),"NG","OK"))</f>
        <v>#DIV/0!</v>
      </c>
      <c r="AA303">
        <v>0.58599999999999997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0.59199999999999997</v>
      </c>
      <c r="F305" s="176">
        <v>0.59199999999999997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0.46666666666666712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0.59199999999999997</v>
      </c>
      <c r="T305" s="185">
        <f t="shared" ref="T305" si="907">IF(E305="","",(R305-S305))</f>
        <v>0</v>
      </c>
      <c r="U305" s="185">
        <f t="shared" ref="U305" si="908">IF(E305="","",ROUND(AVERAGEA(E305:I306),4))</f>
        <v>0.59199999999999997</v>
      </c>
      <c r="V305" s="185">
        <f t="shared" ref="V305" si="909">IF(E305="","",ROUND(SQRT(COUNTA(E305:I306)/(COUNTA(E305:I306)-1))*STDEVPA(E305:I306),4))</f>
        <v>0</v>
      </c>
      <c r="W305" s="184" t="e">
        <f>IF(E305="","",ROUND((((U305)-(B305-C306))/(3*V305)),4))</f>
        <v>#DIV/0!</v>
      </c>
      <c r="X305" s="184" t="e">
        <f>IF(E305="","",ROUND((((U305)-(B305-C306))/(3*V305)),4))</f>
        <v>#DIV/0!</v>
      </c>
      <c r="Y305" s="184" t="str">
        <f t="shared" ref="Y305" si="910">IF(E305="","",IF(OR(((MAXA(E305:I306))&gt;(B305+C305)),((MINA(E305:I306))&lt;(B305-C306))),"NG","OK"))</f>
        <v>OK</v>
      </c>
      <c r="Z305" s="184" t="e">
        <f t="shared" ref="Z305" si="911">IF(X305="","",IF(OR(((MINA(X305))&lt;(1.67))),"NG","OK"))</f>
        <v>#DIV/0!</v>
      </c>
      <c r="AA305">
        <v>0.59199999999999997</v>
      </c>
      <c r="AB305">
        <v>0.59199999999999997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7.5613000000000001</v>
      </c>
      <c r="F307" s="176">
        <v>7.5723000000000003</v>
      </c>
      <c r="G307" s="176">
        <v>7.5540000000000003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0.36150000000000126</v>
      </c>
      <c r="P307" s="193">
        <f t="shared" ref="P307" si="916">IF(E307="","",((MINA(E307,F307,G307,H307,I307))-N307)/((C307+C308)/2))</f>
        <v>0.27000000000000135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7.5723000000000003</v>
      </c>
      <c r="S307" s="185">
        <f t="shared" ref="S307" si="919">IF(E307="","",MINA(E307:I308))</f>
        <v>7.5540000000000003</v>
      </c>
      <c r="T307" s="185">
        <f t="shared" ref="T307" si="920">IF(E307="","",(R307-S307))</f>
        <v>1.8299999999999983E-2</v>
      </c>
      <c r="U307" s="185">
        <f t="shared" ref="U307" si="921">IF(E307="","",ROUND(AVERAGEA(E307:I308),4))</f>
        <v>7.5625</v>
      </c>
      <c r="V307" s="185">
        <f t="shared" ref="V307" si="922">IF(E307="","",ROUND(SQRT(COUNTA(E307:I308)/(COUNTA(E307:I308)-1))*STDEVPA(E307:I308),4))</f>
        <v>9.1999999999999998E-3</v>
      </c>
      <c r="W307" s="184">
        <f t="shared" ref="W307" si="923">IF(E307="","",ROUND((((B307+C307)-(B307-C308))/(6*V307)),4))</f>
        <v>7.2464000000000004</v>
      </c>
      <c r="X307" s="184">
        <f t="shared" ref="X307" si="924">IF(E307="","",ROUND((1-(ABS((((B307+C307)+(B307-C308))/2)-U307)/((C307+C308)/2)))*W307,4))</f>
        <v>4.9819000000000004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7.5613000000000001</v>
      </c>
      <c r="AB307">
        <v>7.5723000000000003</v>
      </c>
      <c r="AC307">
        <v>7.5540000000000003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7.5556000000000001</v>
      </c>
      <c r="F309" s="176">
        <v>7.5614999999999997</v>
      </c>
      <c r="G309" s="176">
        <v>7.5457999999999998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0.30749999999999833</v>
      </c>
      <c r="P309" s="193">
        <f t="shared" ref="P309" si="931">IF(E309="","",((MINA(E309,F309,G309,H309,I309))-N309)/((C309+C310)/2))</f>
        <v>0.2289999999999992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7.5614999999999997</v>
      </c>
      <c r="S309" s="185">
        <f t="shared" ref="S309" si="934">IF(E309="","",MINA(E309:I310))</f>
        <v>7.5457999999999998</v>
      </c>
      <c r="T309" s="185">
        <f t="shared" ref="T309" si="935">IF(E309="","",(R309-S309))</f>
        <v>1.5699999999999825E-2</v>
      </c>
      <c r="U309" s="185">
        <f t="shared" ref="U309" si="936">IF(E309="","",ROUND(AVERAGEA(E309:I310),4))</f>
        <v>7.5542999999999996</v>
      </c>
      <c r="V309" s="185">
        <f t="shared" ref="V309" si="937">IF(E309="","",ROUND(SQRT(COUNTA(E309:I310)/(COUNTA(E309:I310)-1))*STDEVPA(E309:I310),4))</f>
        <v>7.9000000000000008E-3</v>
      </c>
      <c r="W309" s="184">
        <f t="shared" ref="W309" si="938">IF(E309="","",ROUND((((B309+C309)-(B309-C310))/(6*V309)),4))</f>
        <v>8.4388000000000005</v>
      </c>
      <c r="X309" s="184">
        <f t="shared" ref="X309" si="939">IF(E309="","",ROUND((1-(ABS((((B309+C309)+(B309-C310))/2)-U309)/((C309+C310)/2)))*W309,4))</f>
        <v>6.1477000000000004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7.5556000000000001</v>
      </c>
      <c r="AB309">
        <v>7.5614999999999997</v>
      </c>
      <c r="AC309">
        <v>7.5457999999999998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6.2088999999999999</v>
      </c>
      <c r="F311" s="176">
        <v>6.2077999999999998</v>
      </c>
      <c r="G311" s="176">
        <v>6.2070999999999996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0.17799999999999372</v>
      </c>
      <c r="P311" s="193">
        <f t="shared" ref="P311" si="946">IF(E311="","",((MINA(E311,F311,G311,H311,I311))-N311)/((C311+C312)/2))</f>
        <v>0.1419999999999888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6.2088999999999999</v>
      </c>
      <c r="S311" s="185">
        <f t="shared" ref="S311" si="949">IF(E311="","",MINA(E311:I312))</f>
        <v>6.2070999999999996</v>
      </c>
      <c r="T311" s="185">
        <f t="shared" ref="T311" si="950">IF(E311="","",(R311-S311))</f>
        <v>1.8000000000002458E-3</v>
      </c>
      <c r="U311" s="185">
        <f t="shared" ref="U311" si="951">IF(E311="","",ROUND(AVERAGEA(E311:I312),4))</f>
        <v>6.2079000000000004</v>
      </c>
      <c r="V311" s="185">
        <f t="shared" ref="V311" si="952">IF(E311="","",ROUND(SQRT(COUNTA(E311:I312)/(COUNTA(E311:I312)-1))*STDEVPA(E311:I312),4))</f>
        <v>8.9999999999999998E-4</v>
      </c>
      <c r="W311" s="184">
        <f t="shared" ref="W311" si="953">IF(E311="","",ROUND((((B311+C311)-(B311-C312))/(6*V311)),4))</f>
        <v>18.5185</v>
      </c>
      <c r="X311" s="184">
        <f t="shared" ref="X311" si="954">IF(E311="","",ROUND((1-(ABS((((B311+C311)+(B311-C312))/2)-U311)/((C311+C312)/2)))*W311,4))</f>
        <v>15.592599999999999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6.2088999999999999</v>
      </c>
      <c r="AB311">
        <v>6.2077999999999998</v>
      </c>
      <c r="AC311">
        <v>6.2070999999999996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6.2217000000000002</v>
      </c>
      <c r="F313" s="176">
        <v>6.2228000000000003</v>
      </c>
      <c r="G313" s="176">
        <v>6.2225000000000001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0.45600000000000307</v>
      </c>
      <c r="P313" s="193">
        <f t="shared" ref="P313" si="961">IF(E313="","",((MINA(E313,F313,G313,H313,I313))-N313)/((C313+C314)/2))</f>
        <v>0.43400000000000105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6.2228000000000003</v>
      </c>
      <c r="S313" s="185">
        <f t="shared" ref="S313" si="964">IF(E313="","",MINA(E313:I314))</f>
        <v>6.2217000000000002</v>
      </c>
      <c r="T313" s="185">
        <f t="shared" ref="T313" si="965">IF(E313="","",(R313-S313))</f>
        <v>1.1000000000001009E-3</v>
      </c>
      <c r="U313" s="185">
        <f t="shared" ref="U313" si="966">IF(E313="","",ROUND(AVERAGEA(E313:I314),4))</f>
        <v>6.2222999999999997</v>
      </c>
      <c r="V313" s="185">
        <f t="shared" ref="V313" si="967">IF(E313="","",ROUND(SQRT(COUNTA(E313:I314)/(COUNTA(E313:I314)-1))*STDEVPA(E313:I314),4))</f>
        <v>5.9999999999999995E-4</v>
      </c>
      <c r="W313" s="184">
        <f t="shared" ref="W313" si="968">IF(E313="","",ROUND((((B313+C313)-(B313-C314))/(6*V313)),4))</f>
        <v>27.777799999999999</v>
      </c>
      <c r="X313" s="184">
        <f t="shared" ref="X313" si="969">IF(E313="","",ROUND((1-(ABS((((B313+C313)+(B313-C314))/2)-U313)/((C313+C314)/2)))*W313,4))</f>
        <v>15.3889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6.2217000000000002</v>
      </c>
      <c r="AB313">
        <v>6.2228000000000003</v>
      </c>
      <c r="AC313">
        <v>6.2225000000000001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5.6875</v>
      </c>
      <c r="F315" s="176">
        <v>5.6902999999999997</v>
      </c>
      <c r="G315" s="176">
        <v>5.6902999999999997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-9.700000000000486E-2</v>
      </c>
      <c r="P315" s="193">
        <f t="shared" ref="P315" si="976">IF(E315="","",((MINA(E315,F315,G315,H315,I315))-N315)/((C315+C316)/2))</f>
        <v>-0.12500000000000178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5.6902999999999997</v>
      </c>
      <c r="S315" s="185">
        <f t="shared" ref="S315" si="979">IF(E315="","",MINA(E315:I316))</f>
        <v>5.6875</v>
      </c>
      <c r="T315" s="185">
        <f t="shared" ref="T315" si="980">IF(E315="","",(R315-S315))</f>
        <v>2.7999999999996916E-3</v>
      </c>
      <c r="U315" s="185">
        <f t="shared" ref="U315" si="981">IF(E315="","",ROUND(AVERAGEA(E315:I316),4))</f>
        <v>5.6894</v>
      </c>
      <c r="V315" s="185">
        <f t="shared" ref="V315" si="982">IF(E315="","",ROUND(SQRT(COUNTA(E315:I316)/(COUNTA(E315:I316)-1))*STDEVPA(E315:I316),4))</f>
        <v>1.6000000000000001E-3</v>
      </c>
      <c r="W315" s="184">
        <f t="shared" ref="W315" si="983">IF(E315="","",ROUND((((B315+C315)-(B315-C316))/(6*V315)),4))</f>
        <v>20.833300000000001</v>
      </c>
      <c r="X315" s="184">
        <f t="shared" ref="X315" si="984">IF(E315="","",ROUND((1-(ABS((((B315+C315)+(B315-C316))/2)-U315)/((C315+C316)/2)))*W315,4))</f>
        <v>18.625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5.6875</v>
      </c>
      <c r="AB315">
        <v>5.6902999999999997</v>
      </c>
      <c r="AC315">
        <v>5.6902999999999997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5.7438000000000002</v>
      </c>
      <c r="F317" s="176">
        <v>5.7500999999999998</v>
      </c>
      <c r="G317" s="176">
        <v>5.7497999999999996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0.50099999999999589</v>
      </c>
      <c r="P317" s="193">
        <f t="shared" ref="P317" si="991">IF(E317="","",((MINA(E317,F317,G317,H317,I317))-N317)/((C317+C318)/2))</f>
        <v>0.43800000000000061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5.7500999999999998</v>
      </c>
      <c r="S317" s="185">
        <f t="shared" ref="S317" si="994">IF(E317="","",MINA(E317:I318))</f>
        <v>5.7438000000000002</v>
      </c>
      <c r="T317" s="185">
        <f t="shared" ref="T317" si="995">IF(E317="","",(R317-S317))</f>
        <v>6.2999999999995282E-3</v>
      </c>
      <c r="U317" s="185">
        <f t="shared" ref="U317" si="996">IF(E317="","",ROUND(AVERAGEA(E317:I318),4))</f>
        <v>5.7478999999999996</v>
      </c>
      <c r="V317" s="185">
        <f t="shared" ref="V317" si="997">IF(E317="","",ROUND(SQRT(COUNTA(E317:I318)/(COUNTA(E317:I318)-1))*STDEVPA(E317:I318),4))</f>
        <v>3.5999999999999999E-3</v>
      </c>
      <c r="W317" s="184">
        <f t="shared" ref="W317" si="998">IF(E317="","",ROUND((((B317+C317)-(B317-C318))/(6*V317)),4))</f>
        <v>9.2592999999999996</v>
      </c>
      <c r="X317" s="184">
        <f t="shared" ref="X317" si="999">IF(E317="","",ROUND((1-(ABS((((B317+C317)+(B317-C318))/2)-U317)/((C317+C318)/2)))*W317,4))</f>
        <v>4.8240999999999996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5.7438000000000002</v>
      </c>
      <c r="AB317">
        <v>5.7500999999999998</v>
      </c>
      <c r="AC317">
        <v>5.7497999999999996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7.9112999999999998</v>
      </c>
      <c r="F319" s="176">
        <v>7.9109999999999996</v>
      </c>
      <c r="G319" s="176">
        <v>7.9057000000000004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0.11299999999999422</v>
      </c>
      <c r="P319" s="193">
        <f t="shared" ref="P319" si="1006">IF(E319="","",((MINA(E319,F319,G319,H319,I319))-N319)/((C319+C320)/2))</f>
        <v>5.7000000000000384E-2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7.9112999999999998</v>
      </c>
      <c r="S319" s="185">
        <f t="shared" ref="S319" si="1009">IF(E319="","",MINA(E319:I320))</f>
        <v>7.9057000000000004</v>
      </c>
      <c r="T319" s="185">
        <f t="shared" ref="T319" si="1010">IF(E319="","",(R319-S319))</f>
        <v>5.5999999999993832E-3</v>
      </c>
      <c r="U319" s="185">
        <f t="shared" ref="U319" si="1011">IF(E319="","",ROUND(AVERAGEA(E319:I320),4))</f>
        <v>7.9093</v>
      </c>
      <c r="V319" s="185">
        <f t="shared" ref="V319" si="1012">IF(E319="","",ROUND(SQRT(COUNTA(E319:I320)/(COUNTA(E319:I320)-1))*STDEVPA(E319:I320),4))</f>
        <v>3.2000000000000002E-3</v>
      </c>
      <c r="W319" s="184">
        <f t="shared" ref="W319" si="1013">IF(E319="","",ROUND((((B319+C319)-(B319-C320))/(6*V319)),4))</f>
        <v>10.416700000000001</v>
      </c>
      <c r="X319" s="184">
        <f t="shared" ref="X319" si="1014">IF(E319="","",ROUND((1-(ABS((((B319+C319)+(B319-C320))/2)-U319)/((C319+C320)/2)))*W319,4))</f>
        <v>9.4479000000000006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7.9112999999999998</v>
      </c>
      <c r="AB319">
        <v>7.9109999999999996</v>
      </c>
      <c r="AC319">
        <v>7.9057000000000004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7.9245999999999999</v>
      </c>
      <c r="F321" s="176">
        <v>7.9218999999999999</v>
      </c>
      <c r="G321" s="176">
        <v>7.9192999999999998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0.24599999999999511</v>
      </c>
      <c r="P321" s="193">
        <f t="shared" ref="P321" si="1021">IF(E321="","",((MINA(E321,F321,G321,H321,I321))-N321)/((C321+C322)/2))</f>
        <v>0.19299999999999429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7.9245999999999999</v>
      </c>
      <c r="S321" s="185">
        <f t="shared" ref="S321" si="1024">IF(E321="","",MINA(E321:I322))</f>
        <v>7.9192999999999998</v>
      </c>
      <c r="T321" s="185">
        <f t="shared" ref="T321" si="1025">IF(E321="","",(R321-S321))</f>
        <v>5.3000000000000824E-3</v>
      </c>
      <c r="U321" s="185">
        <f t="shared" ref="U321" si="1026">IF(E321="","",ROUND(AVERAGEA(E321:I322),4))</f>
        <v>7.9218999999999999</v>
      </c>
      <c r="V321" s="185">
        <f t="shared" ref="V321" si="1027">IF(E321="","",ROUND(SQRT(COUNTA(E321:I322)/(COUNTA(E321:I322)-1))*STDEVPA(E321:I322),4))</f>
        <v>2.7000000000000001E-3</v>
      </c>
      <c r="W321" s="184">
        <f t="shared" ref="W321" si="1028">IF(E321="","",ROUND((((B321+C321)-(B321-C322))/(6*V321)),4))</f>
        <v>12.345700000000001</v>
      </c>
      <c r="X321" s="184">
        <f t="shared" ref="X321" si="1029">IF(E321="","",ROUND((1-(ABS((((B321+C321)+(B321-C322))/2)-U321)/((C321+C322)/2)))*W321,4))</f>
        <v>9.6419999999999995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7.9245999999999999</v>
      </c>
      <c r="AB321">
        <v>7.9218999999999999</v>
      </c>
      <c r="AC321">
        <v>7.9192999999999998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3.0941000000000001</v>
      </c>
      <c r="F323" s="176">
        <v>3.0943000000000001</v>
      </c>
      <c r="G323" s="176">
        <v>3.0878999999999999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-5.7000000000000384E-2</v>
      </c>
      <c r="P323" s="193">
        <f t="shared" ref="P323" si="1036">IF(E323="","",((MINA(E323,F323,G323,H323,I323))-N323)/((C323+C324)/2))</f>
        <v>-0.12100000000000222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3.0943000000000001</v>
      </c>
      <c r="S323" s="185">
        <f t="shared" ref="S323" si="1039">IF(E323="","",MINA(E323:I324))</f>
        <v>3.0878999999999999</v>
      </c>
      <c r="T323" s="185">
        <f t="shared" ref="T323" si="1040">IF(E323="","",(R323-S323))</f>
        <v>6.4000000000001833E-3</v>
      </c>
      <c r="U323" s="185">
        <f t="shared" ref="U323" si="1041">IF(E323="","",ROUND(AVERAGEA(E323:I324),4))</f>
        <v>3.0920999999999998</v>
      </c>
      <c r="V323" s="185">
        <f t="shared" ref="V323" si="1042">IF(E323="","",ROUND(SQRT(COUNTA(E323:I324)/(COUNTA(E323:I324)-1))*STDEVPA(E323:I324),4))</f>
        <v>3.5999999999999999E-3</v>
      </c>
      <c r="W323" s="184">
        <f t="shared" ref="W323" si="1043">IF(E323="","",ROUND((((B323+C323)-(B323-C324))/(6*V323)),4))</f>
        <v>9.2592999999999996</v>
      </c>
      <c r="X323" s="184">
        <f t="shared" ref="X323" si="1044">IF(E323="","",ROUND((1-(ABS((((B323+C323)+(B323-C324))/2)-U323)/((C323+C324)/2)))*W323,4))</f>
        <v>8.5277999999999992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3.0941000000000001</v>
      </c>
      <c r="AB323">
        <v>3.0943000000000001</v>
      </c>
      <c r="AC323">
        <v>3.0878999999999999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3.0962999999999998</v>
      </c>
      <c r="F325" s="176">
        <v>3.1002000000000001</v>
      </c>
      <c r="G325" s="176">
        <v>3.1002000000000001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1.9999999999997797E-3</v>
      </c>
      <c r="P325" s="193">
        <f t="shared" ref="P325" si="1051">IF(E325="","",((MINA(E325,F325,G325,H325,I325))-N325)/((C325+C326)/2))</f>
        <v>-3.7000000000002586E-2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3.1002000000000001</v>
      </c>
      <c r="S325" s="185">
        <f t="shared" ref="S325" si="1054">IF(E325="","",MINA(E325:I326))</f>
        <v>3.0962999999999998</v>
      </c>
      <c r="T325" s="185">
        <f t="shared" ref="T325" si="1055">IF(E325="","",(R325-S325))</f>
        <v>3.9000000000002366E-3</v>
      </c>
      <c r="U325" s="185">
        <f t="shared" ref="U325" si="1056">IF(E325="","",ROUND(AVERAGEA(E325:I326),4))</f>
        <v>3.0989</v>
      </c>
      <c r="V325" s="185">
        <f t="shared" ref="V325" si="1057">IF(E325="","",ROUND(SQRT(COUNTA(E325:I326)/(COUNTA(E325:I326)-1))*STDEVPA(E325:I326),4))</f>
        <v>2.3E-3</v>
      </c>
      <c r="W325" s="184">
        <f t="shared" ref="W325" si="1058">IF(E325="","",ROUND((((B325+C325)-(B325-C326))/(6*V325)),4))</f>
        <v>14.492800000000001</v>
      </c>
      <c r="X325" s="184">
        <f t="shared" ref="X325" si="1059">IF(E325="","",ROUND((1-(ABS((((B325+C325)+(B325-C326))/2)-U325)/((C325+C326)/2)))*W325,4))</f>
        <v>14.333399999999999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3.0962999999999998</v>
      </c>
      <c r="AB325">
        <v>3.1002000000000001</v>
      </c>
      <c r="AC325">
        <v>3.1002000000000001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7.7202999999999999</v>
      </c>
      <c r="F327" s="176">
        <v>7.7201000000000004</v>
      </c>
      <c r="G327" s="176">
        <v>7.7214999999999998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0.21499999999999631</v>
      </c>
      <c r="P327" s="193">
        <f t="shared" ref="P327" si="1066">IF(E327="","",((MINA(E327,F327,G327,H327,I327))-N327)/((C327+C328)/2))</f>
        <v>0.20100000000000229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7.7214999999999998</v>
      </c>
      <c r="S327" s="185">
        <f t="shared" ref="S327" si="1069">IF(E327="","",MINA(E327:I328))</f>
        <v>7.7201000000000004</v>
      </c>
      <c r="T327" s="185">
        <f t="shared" ref="T327" si="1070">IF(E327="","",(R327-S327))</f>
        <v>1.3999999999994017E-3</v>
      </c>
      <c r="U327" s="185">
        <f t="shared" ref="U327" si="1071">IF(E327="","",ROUND(AVERAGEA(E327:I328),4))</f>
        <v>7.7206000000000001</v>
      </c>
      <c r="V327" s="185">
        <f t="shared" ref="V327" si="1072">IF(E327="","",ROUND(SQRT(COUNTA(E327:I328)/(COUNTA(E327:I328)-1))*STDEVPA(E327:I328),4))</f>
        <v>8.0000000000000004E-4</v>
      </c>
      <c r="W327" s="184">
        <f t="shared" ref="W327" si="1073">IF(E327="","",ROUND((((B327+C327)-(B327-C328))/(6*V327)),4))</f>
        <v>41.666699999999999</v>
      </c>
      <c r="X327" s="184">
        <f t="shared" ref="X327" si="1074">IF(E327="","",ROUND((1-(ABS((((B327+C327)+(B327-C328))/2)-U327)/((C327+C328)/2)))*W327,4))</f>
        <v>33.083399999999997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7.7202999999999999</v>
      </c>
      <c r="AB327">
        <v>7.7201000000000004</v>
      </c>
      <c r="AC327">
        <v>7.7214999999999998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7.7098000000000004</v>
      </c>
      <c r="F329" s="176">
        <v>7.7096999999999998</v>
      </c>
      <c r="G329" s="176">
        <v>7.7096999999999998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9.800000000000253E-2</v>
      </c>
      <c r="P329" s="193">
        <f t="shared" ref="P329" si="1081">IF(E329="","",((MINA(E329,F329,G329,H329,I329))-N329)/((C329+C330)/2))</f>
        <v>9.6999999999995978E-2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7.7098000000000004</v>
      </c>
      <c r="S329" s="185">
        <f t="shared" ref="S329" si="1084">IF(E329="","",MINA(E329:I330))</f>
        <v>7.7096999999999998</v>
      </c>
      <c r="T329" s="185">
        <f t="shared" ref="T329" si="1085">IF(E329="","",(R329-S329))</f>
        <v>1.0000000000065512E-4</v>
      </c>
      <c r="U329" s="185">
        <f t="shared" ref="U329" si="1086">IF(E329="","",ROUND(AVERAGEA(E329:I330),4))</f>
        <v>7.7096999999999998</v>
      </c>
      <c r="V329" s="185">
        <f t="shared" ref="V329" si="1087">IF(E329="","",ROUND(SQRT(COUNTA(E329:I330)/(COUNTA(E329:I330)-1))*STDEVPA(E329:I330),4))</f>
        <v>1E-4</v>
      </c>
      <c r="W329" s="184">
        <f t="shared" ref="W329" si="1088">IF(E329="","",ROUND((((B329+C329)-(B329-C330))/(6*V329)),4))</f>
        <v>333.33330000000001</v>
      </c>
      <c r="X329" s="184">
        <f t="shared" ref="X329" si="1089">IF(E329="","",ROUND((1-(ABS((((B329+C329)+(B329-C330))/2)-U329)/((C329+C330)/2)))*W329,4))</f>
        <v>301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7.7098000000000004</v>
      </c>
      <c r="AB329">
        <v>7.7096999999999998</v>
      </c>
      <c r="AC329">
        <v>7.7096999999999998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3.1158000000000001</v>
      </c>
      <c r="F331" s="176">
        <v>3.1137000000000001</v>
      </c>
      <c r="G331" s="176">
        <v>3.1147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0.15800000000000036</v>
      </c>
      <c r="P331" s="193">
        <f t="shared" ref="P331" si="1096">IF(E331="","",((MINA(E331,F331,G331,H331,I331))-N331)/((C331+C332)/2))</f>
        <v>0.13700000000000045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3.1158000000000001</v>
      </c>
      <c r="S331" s="185">
        <f t="shared" ref="S331" si="1099">IF(E331="","",MINA(E331:I332))</f>
        <v>3.1137000000000001</v>
      </c>
      <c r="T331" s="185">
        <f t="shared" ref="T331" si="1100">IF(E331="","",(R331-S331))</f>
        <v>2.0999999999999908E-3</v>
      </c>
      <c r="U331" s="185">
        <f t="shared" ref="U331" si="1101">IF(E331="","",ROUND(AVERAGEA(E331:I332),4))</f>
        <v>3.1147</v>
      </c>
      <c r="V331" s="185">
        <f t="shared" ref="V331" si="1102">IF(E331="","",ROUND(SQRT(COUNTA(E331:I332)/(COUNTA(E331:I332)-1))*STDEVPA(E331:I332),4))</f>
        <v>1.1000000000000001E-3</v>
      </c>
      <c r="W331" s="184">
        <f t="shared" ref="W331" si="1103">IF(E331="","",ROUND((((B331+C331)-(B331-C332))/(6*V331)),4))</f>
        <v>30.303000000000001</v>
      </c>
      <c r="X331" s="184">
        <f t="shared" ref="X331" si="1104">IF(E331="","",ROUND((1-(ABS((((B331+C331)+(B331-C332))/2)-U331)/((C331+C332)/2)))*W331,4))</f>
        <v>25.848500000000001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3.1158000000000001</v>
      </c>
      <c r="AB331">
        <v>3.1137000000000001</v>
      </c>
      <c r="AC331">
        <v>3.1147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3.1097999999999999</v>
      </c>
      <c r="F333" s="176">
        <v>3.1133000000000002</v>
      </c>
      <c r="G333" s="176">
        <v>3.11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0.1330000000000009</v>
      </c>
      <c r="P333" s="193">
        <f t="shared" ref="P333" si="1111">IF(E333="","",((MINA(E333,F333,G333,H333,I333))-N333)/((C333+C334)/2))</f>
        <v>9.7999999999998089E-2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3.1133000000000002</v>
      </c>
      <c r="S333" s="185">
        <f t="shared" ref="S333" si="1114">IF(E333="","",MINA(E333:I334))</f>
        <v>3.1097999999999999</v>
      </c>
      <c r="T333" s="185">
        <f t="shared" ref="T333" si="1115">IF(E333="","",(R333-S333))</f>
        <v>3.5000000000002807E-3</v>
      </c>
      <c r="U333" s="185">
        <f t="shared" ref="U333" si="1116">IF(E333="","",ROUND(AVERAGEA(E333:I334),4))</f>
        <v>3.1110000000000002</v>
      </c>
      <c r="V333" s="185">
        <f t="shared" ref="V333" si="1117">IF(E333="","",ROUND(SQRT(COUNTA(E333:I334)/(COUNTA(E333:I334)-1))*STDEVPA(E333:I334),4))</f>
        <v>2E-3</v>
      </c>
      <c r="W333" s="184">
        <f t="shared" ref="W333" si="1118">IF(E333="","",ROUND((((B333+C333)-(B333-C334))/(6*V333)),4))</f>
        <v>16.666699999999999</v>
      </c>
      <c r="X333" s="184">
        <f t="shared" ref="X333" si="1119">IF(E333="","",ROUND((1-(ABS((((B333+C333)+(B333-C334))/2)-U333)/((C333+C334)/2)))*W333,4))</f>
        <v>14.833399999999999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3.1097999999999999</v>
      </c>
      <c r="AB333">
        <v>3.1133000000000002</v>
      </c>
      <c r="AC333">
        <v>3.11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2.1100000000000001E-2</v>
      </c>
      <c r="F335" s="176">
        <v>2.1600000000000001E-2</v>
      </c>
      <c r="G335" s="176">
        <v>2.0199999999999999E-2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-0.13600000000000001</v>
      </c>
      <c r="P335" s="193">
        <f t="shared" ref="P335" si="1126">IF(E335="","",((MINA(E335,F335,G335,H335,I335))-N335)/((C335+C336)/2))</f>
        <v>-0.19200000000000009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2.1600000000000001E-2</v>
      </c>
      <c r="S335" s="185">
        <f t="shared" ref="S335" si="1129">IF(E335="","",MINA(E335:I336))</f>
        <v>2.0199999999999999E-2</v>
      </c>
      <c r="T335" s="185">
        <f t="shared" ref="T335" si="1130">IF(E335="","",(R335-S335))</f>
        <v>1.4000000000000019E-3</v>
      </c>
      <c r="U335" s="185">
        <f t="shared" ref="U335" si="1131">IF(E335="","",ROUND(AVERAGEA(E335:I336),4))</f>
        <v>2.1000000000000001E-2</v>
      </c>
      <c r="V335" s="185">
        <f t="shared" ref="V335" si="1132">IF(E335="","",ROUND(SQRT(COUNTA(E335:I336)/(COUNTA(E335:I336)-1))*STDEVPA(E335:I336),4))</f>
        <v>6.9999999999999999E-4</v>
      </c>
      <c r="W335" s="184">
        <f>IF(E335="","",ROUND((((B335+C335)-(U335))/(3*V335)),4))</f>
        <v>13.8095</v>
      </c>
      <c r="X335" s="184">
        <f>IF(E335="","",ROUND((((B335+C335)-(U335))/(3*V335)),4))</f>
        <v>13.8095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2.1100000000000001E-2</v>
      </c>
      <c r="AB335">
        <v>2.1600000000000001E-2</v>
      </c>
      <c r="AC335">
        <v>2.0199999999999999E-2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2.0299999999999999E-2</v>
      </c>
      <c r="F337" s="176">
        <v>1.89E-2</v>
      </c>
      <c r="G337" s="176">
        <v>2.01E-2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-0.18800000000000011</v>
      </c>
      <c r="P337" s="193">
        <f t="shared" ref="P337" si="1139">IF(E337="","",((MINA(E337,F337,G337,H337,I337))-N337)/((C337+C338)/2))</f>
        <v>-0.24400000000000005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2.0299999999999999E-2</v>
      </c>
      <c r="S337" s="185">
        <f t="shared" ref="S337" si="1142">IF(E337="","",MINA(E337:I338))</f>
        <v>1.89E-2</v>
      </c>
      <c r="T337" s="185">
        <f t="shared" ref="T337" si="1143">IF(E337="","",(R337-S337))</f>
        <v>1.3999999999999985E-3</v>
      </c>
      <c r="U337" s="185">
        <f t="shared" ref="U337" si="1144">IF(E337="","",ROUND(AVERAGEA(E337:I338),4))</f>
        <v>1.9800000000000002E-2</v>
      </c>
      <c r="V337" s="185">
        <f t="shared" ref="V337" si="1145">IF(E337="","",ROUND(SQRT(COUNTA(E337:I338)/(COUNTA(E337:I338)-1))*STDEVPA(E337:I338),4))</f>
        <v>8.0000000000000004E-4</v>
      </c>
      <c r="W337" s="184">
        <f>IF(E337="","",ROUND((((B337+C337)-(U337))/(3*V337)),4))</f>
        <v>12.583299999999999</v>
      </c>
      <c r="X337" s="184">
        <f>IF(E337="","",ROUND((((B337+C337)-(U337))/(3*V337)),4))</f>
        <v>12.583299999999999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2.0299999999999999E-2</v>
      </c>
      <c r="AB337">
        <v>1.89E-2</v>
      </c>
      <c r="AC337">
        <v>2.01E-2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6.6100000000000006E-2</v>
      </c>
      <c r="AB339" s="29">
        <v>5.5599999999999997E-2</v>
      </c>
      <c r="AC339" s="29">
        <v>6.3899999999999998E-2</v>
      </c>
      <c r="AD339" s="29">
        <v>5.5E-2</v>
      </c>
      <c r="AE339" s="29">
        <v>5.8999999999999997E-2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7.2999999999999995E-2</v>
      </c>
      <c r="AB341">
        <v>7.3899999999999993E-2</v>
      </c>
      <c r="AC341">
        <v>7.4300000000000005E-2</v>
      </c>
      <c r="AD341">
        <v>7.2999999999999995E-2</v>
      </c>
      <c r="AE341">
        <v>7.4999999999999997E-2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24120301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208" priority="11" stopIfTrue="1" operator="equal">
      <formula>"NG"</formula>
    </cfRule>
  </conditionalFormatting>
  <conditionalFormatting sqref="Y42:Z107 L42:L107">
    <cfRule type="containsText" dxfId="207" priority="10" stopIfTrue="1" operator="containsText" text="NG">
      <formula>NOT(ISERROR(SEARCH("NG",L42)))</formula>
    </cfRule>
  </conditionalFormatting>
  <conditionalFormatting sqref="Q42:Q107">
    <cfRule type="containsText" dxfId="206" priority="9" operator="containsText" text="Measure More">
      <formula>NOT(ISERROR(SEARCH("Measure More",Q42)))</formula>
    </cfRule>
  </conditionalFormatting>
  <conditionalFormatting sqref="E127">
    <cfRule type="cellIs" dxfId="205" priority="8" stopIfTrue="1" operator="equal">
      <formula>"NG"</formula>
    </cfRule>
  </conditionalFormatting>
  <conditionalFormatting sqref="Y158:Z223 L158:L223">
    <cfRule type="containsText" dxfId="204" priority="7" stopIfTrue="1" operator="containsText" text="NG">
      <formula>NOT(ISERROR(SEARCH("NG",L158)))</formula>
    </cfRule>
  </conditionalFormatting>
  <conditionalFormatting sqref="Q158:Q223">
    <cfRule type="containsText" dxfId="203" priority="6" operator="containsText" text="Measure More">
      <formula>NOT(ISERROR(SEARCH("Measure More",Q158)))</formula>
    </cfRule>
  </conditionalFormatting>
  <conditionalFormatting sqref="E242">
    <cfRule type="cellIs" dxfId="202" priority="5" stopIfTrue="1" operator="equal">
      <formula>"NG"</formula>
    </cfRule>
  </conditionalFormatting>
  <conditionalFormatting sqref="Y273:Z338 L273:L338">
    <cfRule type="containsText" dxfId="201" priority="4" stopIfTrue="1" operator="containsText" text="NG">
      <formula>NOT(ISERROR(SEARCH("NG",L273)))</formula>
    </cfRule>
  </conditionalFormatting>
  <conditionalFormatting sqref="Q273:Q338">
    <cfRule type="containsText" dxfId="200" priority="3" operator="containsText" text="Measure More">
      <formula>NOT(ISERROR(SEARCH("Measure More",Q273)))</formula>
    </cfRule>
  </conditionalFormatting>
  <conditionalFormatting sqref="D127">
    <cfRule type="cellIs" dxfId="199" priority="2" stopIfTrue="1" operator="equal">
      <formula>"NG"</formula>
    </cfRule>
  </conditionalFormatting>
  <conditionalFormatting sqref="D242">
    <cfRule type="cellIs" dxfId="198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189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24120401</v>
      </c>
      <c r="G8" s="222"/>
      <c r="H8" s="221" t="s">
        <v>189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09" t="str">
        <f>IF(SUM(M42:M107)&lt;&gt;33,"NG","OK")</f>
        <v>OK</v>
      </c>
      <c r="F11" s="207">
        <v>66220</v>
      </c>
      <c r="G11" s="208"/>
      <c r="H11" s="209">
        <v>31680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06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07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08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06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05" t="s">
        <v>53</v>
      </c>
      <c r="P41" s="105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3.3996</v>
      </c>
      <c r="F42" s="176">
        <v>3.3986000000000001</v>
      </c>
      <c r="G42" s="176">
        <v>3.3942999999999999</v>
      </c>
      <c r="H42" s="176">
        <v>3.3952</v>
      </c>
      <c r="I42" s="176">
        <v>3.3956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-3.9999999999995595E-3</v>
      </c>
      <c r="P42" s="193">
        <f>IF(E42="","",((MINA(E42,F42,G42,H42,I42))-N42)/((C42+C43)/2))</f>
        <v>-5.7000000000000384E-2</v>
      </c>
      <c r="Q42" s="185" t="str">
        <f>IF(E42="","",IF(OR((O42&gt;50%),(P42&lt;-50%)),"Measure More","OK"))</f>
        <v>OK</v>
      </c>
      <c r="R42" s="185">
        <f>IF(E42="","",MAXA(E42:I43))</f>
        <v>3.3996</v>
      </c>
      <c r="S42" s="185">
        <f>IF(E42="","",MINA(E42:I43))</f>
        <v>3.3942999999999999</v>
      </c>
      <c r="T42" s="185">
        <f>IF(E42="","",(R42-S42))</f>
        <v>5.3000000000000824E-3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2.3E-3</v>
      </c>
      <c r="W42" s="184">
        <f>IF(E42="","",ROUND((((B42+C42)-(B42-C43))/(6*V42)),4))</f>
        <v>14.492800000000001</v>
      </c>
      <c r="X42" s="184">
        <f>IF(E42="","",ROUND((1-(ABS((((B42+C42)+(B42-C43))/2)-U42)/((C42+C43)/2)))*W42,4))</f>
        <v>14.0145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3.4005999999999998</v>
      </c>
      <c r="F44" s="176">
        <v>3.4005999999999998</v>
      </c>
      <c r="G44" s="176">
        <v>3.4060000000000001</v>
      </c>
      <c r="H44" s="176">
        <v>3.4054000000000002</v>
      </c>
      <c r="I44" s="176">
        <v>3.4070999999999998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7.0999999999998842E-2</v>
      </c>
      <c r="P44" s="193">
        <f>IF(E44="","",((MINA(E44,F44,G44,H44,I44))-N44)/((C44+C45)/2))</f>
        <v>5.9999999999993392E-3</v>
      </c>
      <c r="Q44" s="185" t="str">
        <f t="shared" ref="Q44" si="1">IF(E44="","",IF(OR((O44&gt;50%),(P44&lt;-50%)),"Measure More","OK"))</f>
        <v>OK</v>
      </c>
      <c r="R44" s="185">
        <f>IF(E44="","",MAXA(E44:I45))</f>
        <v>3.4070999999999998</v>
      </c>
      <c r="S44" s="185">
        <f>IF(E44="","",MINA(E44:I45))</f>
        <v>3.4005999999999998</v>
      </c>
      <c r="T44" s="185">
        <f t="shared" ref="T44" si="2">IF(E44="","",(R44-S44))</f>
        <v>6.4999999999999503E-3</v>
      </c>
      <c r="U44" s="185">
        <f>IF(E44="","",ROUND(AVERAGEA(E44:I45),4))</f>
        <v>3.4039000000000001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10.333299999999999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1.5940000000000001</v>
      </c>
      <c r="F46" s="176">
        <v>1.5938000000000001</v>
      </c>
      <c r="G46" s="176">
        <v>1.5884</v>
      </c>
      <c r="H46" s="176">
        <v>1.5908</v>
      </c>
      <c r="I46" s="176">
        <v>1.5907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-6.0000000000000053E-2</v>
      </c>
      <c r="P46" s="193">
        <f>IF(E46="","",((MINA(E46,F46,G46,H46,I46))-N46)/((C46+C47)/2))</f>
        <v>-0.11600000000000055</v>
      </c>
      <c r="Q46" s="185" t="str">
        <f t="shared" ref="Q46" si="9">IF(E46="","",IF(OR((O46&gt;50%),(P46&lt;-50%)),"Measure More","OK"))</f>
        <v>OK</v>
      </c>
      <c r="R46" s="185">
        <f>IF(E46="","",MAXA(E46:I47))</f>
        <v>1.5940000000000001</v>
      </c>
      <c r="S46" s="185">
        <f>IF(E46="","",MINA(E46:I47))</f>
        <v>1.5884</v>
      </c>
      <c r="T46" s="185">
        <f t="shared" ref="T46" si="10">IF(E46="","",(R46-S46))</f>
        <v>5.6000000000000494E-3</v>
      </c>
      <c r="U46" s="185">
        <f>IF(E46="","",ROUND(AVERAGEA(E46:I47),4))</f>
        <v>1.5914999999999999</v>
      </c>
      <c r="V46" s="185">
        <f>IF(E46="","",ROUND(SQRT(COUNTA(E46:I47)/(COUNTA(E46:I47)-1))*STDEVPA(E46:I47),4))</f>
        <v>2.3999999999999998E-3</v>
      </c>
      <c r="W46" s="184">
        <f t="shared" ref="W46" si="11">IF(E46="","",ROUND((((B46+C46)-(B46-C47))/(6*V46)),4))</f>
        <v>13.8889</v>
      </c>
      <c r="X46" s="184">
        <f t="shared" ref="X46" si="12">IF(E46="","",ROUND((1-(ABS((((B46+C46)+(B46-C47))/2)-U46)/((C46+C47)/2)))*W46,4))</f>
        <v>12.708299999999999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1.5928</v>
      </c>
      <c r="F48" s="176">
        <v>1.5924</v>
      </c>
      <c r="G48" s="176">
        <v>1.5883</v>
      </c>
      <c r="H48" s="176">
        <v>1.5899000000000001</v>
      </c>
      <c r="I48" s="176">
        <v>1.5911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-7.2000000000000952E-2</v>
      </c>
      <c r="P48" s="193">
        <f>IF(E48="","",((MINA(E48,F48,G48,H48,I48))-N48)/((C48+C49)/2))</f>
        <v>-0.11700000000000044</v>
      </c>
      <c r="Q48" s="185" t="str">
        <f t="shared" ref="Q48" si="17">IF(E48="","",IF(OR((O48&gt;50%),(P48&lt;-50%)),"Measure More","OK"))</f>
        <v>OK</v>
      </c>
      <c r="R48" s="185">
        <f>IF(E48="","",MAXA(E48:I49))</f>
        <v>1.5928</v>
      </c>
      <c r="S48" s="185">
        <f>IF(E48="","",MINA(E48:I49))</f>
        <v>1.5883</v>
      </c>
      <c r="T48" s="185">
        <f t="shared" ref="T48" si="18">IF(E48="","",(R48-S48))</f>
        <v>4.4999999999999485E-3</v>
      </c>
      <c r="U48" s="185">
        <f>IF(E48="","",ROUND(AVERAGEA(E48:I49),4))</f>
        <v>1.5909</v>
      </c>
      <c r="V48" s="185">
        <f>IF(E48="","",ROUND(SQRT(COUNTA(E48:I49)/(COUNTA(E48:I49)-1))*STDEVPA(E48:I49),4))</f>
        <v>1.8E-3</v>
      </c>
      <c r="W48" s="184">
        <f t="shared" ref="W48" si="19">IF(E48="","",ROUND((((B48+C48)-(B48-C49))/(6*V48)),4))</f>
        <v>18.5185</v>
      </c>
      <c r="X48" s="184">
        <f t="shared" ref="X48" si="20">IF(E48="","",ROUND((1-(ABS((((B48+C48)+(B48-C49))/2)-U48)/((C48+C49)/2)))*W48,4))</f>
        <v>16.833300000000001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1.5986</v>
      </c>
      <c r="F50" s="176">
        <v>1.5976999999999999</v>
      </c>
      <c r="G50" s="176">
        <v>1.6012</v>
      </c>
      <c r="H50" s="176">
        <v>1.601</v>
      </c>
      <c r="I50" s="176">
        <v>1.6017999999999999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-2.3000000000001908E-2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1.5976999999999999</v>
      </c>
      <c r="T50" s="185">
        <f t="shared" ref="T50" si="26">IF(E50="","",(R50-S50))</f>
        <v>4.0999999999999925E-3</v>
      </c>
      <c r="U50" s="185">
        <f>IF(E50="","",ROUND(AVERAGEA(E50:I51),4))</f>
        <v>1.6001000000000001</v>
      </c>
      <c r="V50" s="185">
        <f>IF(E50="","",ROUND(SQRT(COUNTA(E50:I51)/(COUNTA(E50:I51)-1))*STDEVPA(E50:I51),4))</f>
        <v>1.8E-3</v>
      </c>
      <c r="W50" s="184">
        <f t="shared" ref="W50" si="27">IF(E50="","",ROUND((((B50+C50)-(B50-C51))/(6*V50)),4))</f>
        <v>18.5185</v>
      </c>
      <c r="X50" s="184">
        <f t="shared" ref="X50" si="28">IF(E50="","",ROUND((1-(ABS((((B50+C50)+(B50-C51))/2)-U50)/((C50+C51)/2)))*W50,4))</f>
        <v>18.5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1.5972</v>
      </c>
      <c r="F52" s="176">
        <v>1.5981000000000001</v>
      </c>
      <c r="G52" s="176">
        <v>1.6008</v>
      </c>
      <c r="H52" s="176">
        <v>1.6009</v>
      </c>
      <c r="I52" s="176">
        <v>1.6013999999999999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1.3999999999998458E-2</v>
      </c>
      <c r="P52" s="193">
        <f>IF(E52="","",((MINA(E52,F52,G52,H52,I52))-N52)/((C52+C53)/2))</f>
        <v>-2.8000000000001357E-2</v>
      </c>
      <c r="Q52" s="185" t="str">
        <f t="shared" ref="Q52" si="33">IF(E52="","",IF(OR((O52&gt;50%),(P52&lt;-50%)),"Measure More","OK"))</f>
        <v>OK</v>
      </c>
      <c r="R52" s="185">
        <f>IF(E52="","",MAXA(E52:I53))</f>
        <v>1.6013999999999999</v>
      </c>
      <c r="S52" s="185">
        <f>IF(E52="","",MINA(E52:I53))</f>
        <v>1.5972</v>
      </c>
      <c r="T52" s="185">
        <f t="shared" ref="T52" si="34">IF(E52="","",(R52-S52))</f>
        <v>4.1999999999999815E-3</v>
      </c>
      <c r="U52" s="185">
        <f>IF(E52="","",ROUND(AVERAGEA(E52:I53),4))</f>
        <v>1.5996999999999999</v>
      </c>
      <c r="V52" s="185">
        <f>IF(E52="","",ROUND(SQRT(COUNTA(E52:I53)/(COUNTA(E52:I53)-1))*STDEVPA(E52:I53),4))</f>
        <v>1.9E-3</v>
      </c>
      <c r="W52" s="184">
        <f t="shared" ref="W52" si="35">IF(E52="","",ROUND((((B52+C52)-(B52-C53))/(6*V52)),4))</f>
        <v>17.543900000000001</v>
      </c>
      <c r="X52" s="184">
        <f t="shared" ref="X52" si="36">IF(E52="","",ROUND((1-(ABS((((B52+C52)+(B52-C53))/2)-U52)/((C52+C53)/2)))*W52,4))</f>
        <v>17.491299999999999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24.636500000000002</v>
      </c>
      <c r="F54" s="176">
        <v>24.608899999999998</v>
      </c>
      <c r="G54" s="176">
        <v>24.6374</v>
      </c>
      <c r="H54" s="176">
        <v>24.626000000000001</v>
      </c>
      <c r="I54" s="176">
        <v>24.657299999999999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0.28649999999998954</v>
      </c>
      <c r="P54" s="193">
        <f>IF(E54="","",((MINA(E54,F54,G54,H54,I54))-N54)/((C54+C55)/2))</f>
        <v>4.4499999999985107E-2</v>
      </c>
      <c r="Q54" s="185" t="str">
        <f t="shared" ref="Q54" si="41">IF(E54="","",IF(OR((O54&gt;50%),(P54&lt;-50%)),"Measure More","OK"))</f>
        <v>OK</v>
      </c>
      <c r="R54" s="185">
        <f>IF(E54="","",MAXA(E54:I55))</f>
        <v>24.657299999999999</v>
      </c>
      <c r="S54" s="185">
        <f>IF(E54="","",MINA(E54:I55))</f>
        <v>24.608899999999998</v>
      </c>
      <c r="T54" s="185">
        <f t="shared" ref="T54" si="42">IF(E54="","",(R54-S54))</f>
        <v>4.8400000000000887E-2</v>
      </c>
      <c r="U54" s="185">
        <f>IF(E54="","",ROUND(AVERAGEA(E54:I55),4))</f>
        <v>24.633199999999999</v>
      </c>
      <c r="V54" s="185">
        <f>IF(E54="","",ROUND(SQRT(COUNTA(E54:I55)/(COUNTA(E54:I55)-1))*STDEVPA(E54:I55),4))</f>
        <v>1.77E-2</v>
      </c>
      <c r="W54" s="184">
        <f t="shared" ref="W54" si="43">IF(E54="","",ROUND((((B54+C54)-(B54-C55))/(6*V54)),4))</f>
        <v>3.7665000000000002</v>
      </c>
      <c r="X54" s="184">
        <f t="shared" ref="X54" si="44">IF(E54="","",ROUND((1-(ABS((((B54+C54)+(B54-C55))/2)-U54)/((C54+C55)/2)))*W54,4))</f>
        <v>3.1413000000000002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4.8384</v>
      </c>
      <c r="F56" s="176">
        <v>4.8357999999999999</v>
      </c>
      <c r="G56" s="176">
        <v>4.8323</v>
      </c>
      <c r="H56" s="176">
        <v>4.8314000000000004</v>
      </c>
      <c r="I56" s="176">
        <v>4.8331999999999997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0.38400000000000212</v>
      </c>
      <c r="P56" s="193">
        <f>IF(E56="","",((MINA(E56,F56,G56,H56,I56))-N56)/((C56+C57)/2))</f>
        <v>0.31400000000000539</v>
      </c>
      <c r="Q56" s="185" t="str">
        <f t="shared" ref="Q56" si="49">IF(E56="","",IF(OR((O56&gt;50%),(P56&lt;-50%)),"Measure More","OK"))</f>
        <v>OK</v>
      </c>
      <c r="R56" s="185">
        <f>IF(E56="","",MAXA(E56:I57))</f>
        <v>4.8384</v>
      </c>
      <c r="S56" s="185">
        <f>IF(E56="","",MINA(E56:I57))</f>
        <v>4.8314000000000004</v>
      </c>
      <c r="T56" s="185">
        <f t="shared" ref="T56" si="50">IF(E56="","",(R56-S56))</f>
        <v>6.9999999999996732E-3</v>
      </c>
      <c r="U56" s="185">
        <f>IF(E56="","",ROUND(AVERAGEA(E56:I57),4))</f>
        <v>4.8342000000000001</v>
      </c>
      <c r="V56" s="185">
        <f>IF(E56="","",ROUND(SQRT(COUNTA(E56:I57)/(COUNTA(E56:I57)-1))*STDEVPA(E56:I57),4))</f>
        <v>2.8999999999999998E-3</v>
      </c>
      <c r="W56" s="184">
        <f t="shared" ref="W56" si="51">IF(E56="","",ROUND((((B56+C56)-(B56-C57))/(6*V56)),4))</f>
        <v>11.494300000000001</v>
      </c>
      <c r="X56" s="184">
        <f t="shared" ref="X56" si="52">IF(E56="","",ROUND((1-(ABS((((B56+C56)+(B56-C57))/2)-U56)/((C56+C57)/2)))*W56,4))</f>
        <v>7.5632000000000001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4.8418000000000001</v>
      </c>
      <c r="F58" s="176">
        <v>4.8429000000000002</v>
      </c>
      <c r="G58" s="176">
        <v>4.8177000000000003</v>
      </c>
      <c r="H58" s="176">
        <v>4.8118999999999996</v>
      </c>
      <c r="I58" s="176">
        <v>4.8219000000000003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0.42900000000000382</v>
      </c>
      <c r="P58" s="193">
        <f>IF(E58="","",((MINA(E58,F58,G58,H58,I58))-N58)/((C58+C59)/2))</f>
        <v>0.118999999999998</v>
      </c>
      <c r="Q58" s="185" t="str">
        <f t="shared" ref="Q58" si="57">IF(E58="","",IF(OR((O58&gt;50%),(P58&lt;-50%)),"Measure More","OK"))</f>
        <v>OK</v>
      </c>
      <c r="R58" s="185">
        <f>IF(E58="","",MAXA(E58:I59))</f>
        <v>4.8429000000000002</v>
      </c>
      <c r="S58" s="185">
        <f>IF(E58="","",MINA(E58:I59))</f>
        <v>4.8118999999999996</v>
      </c>
      <c r="T58" s="185">
        <f t="shared" ref="T58" si="58">IF(E58="","",(R58-S58))</f>
        <v>3.1000000000000583E-2</v>
      </c>
      <c r="U58" s="185">
        <f>IF(E58="","",ROUND(AVERAGEA(E58:I59),4))</f>
        <v>4.8272000000000004</v>
      </c>
      <c r="V58" s="185">
        <f>IF(E58="","",ROUND(SQRT(COUNTA(E58:I59)/(COUNTA(E58:I59)-1))*STDEVPA(E58:I59),4))</f>
        <v>1.4200000000000001E-2</v>
      </c>
      <c r="W58" s="184">
        <f t="shared" ref="W58" si="59">IF(E58="","",ROUND((((B58+C58)-(B58-C59))/(6*V58)),4))</f>
        <v>2.3473999999999999</v>
      </c>
      <c r="X58" s="184">
        <f t="shared" ref="X58" si="60">IF(E58="","",ROUND((1-(ABS((((B58+C58)+(B58-C59))/2)-U58)/((C58+C59)/2)))*W58,4))</f>
        <v>1.7089000000000001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16.1219</v>
      </c>
      <c r="F60" s="176">
        <v>16.113700000000001</v>
      </c>
      <c r="G60" s="176">
        <v>16.085799999999999</v>
      </c>
      <c r="H60" s="176">
        <v>16.086200000000002</v>
      </c>
      <c r="I60" s="176">
        <v>16.078800000000001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0.21899999999998698</v>
      </c>
      <c r="P60" s="193">
        <f>IF(E60="","",((MINA(E60,F60,G60,H60,I60))-N60)/((C60+C61)/2))</f>
        <v>-0.2120000000000033</v>
      </c>
      <c r="Q60" s="194" t="str">
        <f t="shared" ref="Q60" si="65">IF(E60="","",IF(OR((O60&gt;50%),(P60&lt;-50%)),"Measure More","OK"))</f>
        <v>OK</v>
      </c>
      <c r="R60" s="185">
        <f>IF(E60="","",MAXA(E60:I61))</f>
        <v>16.1219</v>
      </c>
      <c r="S60" s="185">
        <f>IF(E60="","",MINA(E60:I61))</f>
        <v>16.078800000000001</v>
      </c>
      <c r="T60" s="185">
        <f t="shared" ref="T60" si="66">IF(E60="","",(R60-S60))</f>
        <v>4.3099999999999028E-2</v>
      </c>
      <c r="U60" s="185">
        <f>IF(E60="","",ROUND(AVERAGEA(E60:I61),4))</f>
        <v>16.097300000000001</v>
      </c>
      <c r="V60" s="185">
        <f>IF(E60="","",ROUND(SQRT(COUNTA(E60:I61)/(COUNTA(E60:I61)-1))*STDEVPA(E60:I61),4))</f>
        <v>1.9199999999999998E-2</v>
      </c>
      <c r="W60" s="184">
        <f t="shared" ref="W60" si="67">IF(E60="","",ROUND((((B60+C60)-(B60-C61))/(6*V60)),4))</f>
        <v>1.7361</v>
      </c>
      <c r="X60" s="184">
        <f t="shared" ref="X60" si="68">IF(E60="","",ROUND((1-(ABS((((B60+C60)+(B60-C61))/2)-U60)/((C60+C61)/2)))*W60,4))</f>
        <v>1.6892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16.115400000000001</v>
      </c>
      <c r="F62" s="176">
        <v>16.106400000000001</v>
      </c>
      <c r="G62" s="176">
        <v>16.1053</v>
      </c>
      <c r="H62" s="176">
        <v>16.101500000000001</v>
      </c>
      <c r="I62" s="176">
        <v>16.097899999999999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0.15399999999999636</v>
      </c>
      <c r="P62" s="193">
        <f>IF(E62="","",((MINA(E62,F62,G62,H62,I62))-N62)/((C62+C63)/2))</f>
        <v>-2.1000000000022112E-2</v>
      </c>
      <c r="Q62" s="194" t="str">
        <f t="shared" ref="Q62" si="73">IF(E62="","",IF(OR((O62&gt;50%),(P62&lt;-50%)),"Measure More","OK"))</f>
        <v>OK</v>
      </c>
      <c r="R62" s="185">
        <f>IF(E62="","",MAXA(E62:I63))</f>
        <v>16.115400000000001</v>
      </c>
      <c r="S62" s="185">
        <f>IF(E62="","",MINA(E62:I63))</f>
        <v>16.097899999999999</v>
      </c>
      <c r="T62" s="185">
        <f t="shared" ref="T62" si="74">IF(E62="","",(R62-S62))</f>
        <v>1.7500000000001847E-2</v>
      </c>
      <c r="U62" s="185">
        <f>IF(E62="","",ROUND(AVERAGEA(E62:I63),4))</f>
        <v>16.1053</v>
      </c>
      <c r="V62" s="185">
        <f>IF(E62="","",ROUND(SQRT(COUNTA(E62:I63)/(COUNTA(E62:I63)-1))*STDEVPA(E62:I63),4))</f>
        <v>6.6E-3</v>
      </c>
      <c r="W62" s="184">
        <f t="shared" ref="W62" si="75">IF(E62="","",ROUND((((B62+C62)-(B62-C63))/(6*V62)),4))</f>
        <v>5.0505000000000004</v>
      </c>
      <c r="X62" s="184">
        <f t="shared" ref="X62" si="76">IF(E62="","",ROUND((1-(ABS((((B62+C62)+(B62-C63))/2)-U62)/((C62+C63)/2)))*W62,4))</f>
        <v>4.7827999999999999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6.5285000000000002</v>
      </c>
      <c r="F64" s="176">
        <v>6.5308999999999999</v>
      </c>
      <c r="G64" s="176">
        <v>6.5190000000000001</v>
      </c>
      <c r="H64" s="176">
        <v>6.5201000000000002</v>
      </c>
      <c r="I64" s="176">
        <v>6.5172999999999996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0.30899999999999928</v>
      </c>
      <c r="P64" s="193">
        <f>IF(E64="","",((MINA(E64,F64,G64,H64,I64))-N64)/((C64+C65)/2))</f>
        <v>0.17299999999999649</v>
      </c>
      <c r="Q64" s="185" t="str">
        <f t="shared" ref="Q64" si="81">IF(E64="","",IF(OR((O64&gt;50%),(P64&lt;-50%)),"Measure More","OK"))</f>
        <v>OK</v>
      </c>
      <c r="R64" s="185">
        <f>IF(E64="","",MAXA(E64:I65))</f>
        <v>6.5308999999999999</v>
      </c>
      <c r="S64" s="185">
        <f>IF(E64="","",MINA(E64:I65))</f>
        <v>6.5172999999999996</v>
      </c>
      <c r="T64" s="185">
        <f t="shared" ref="T64" si="82">IF(E64="","",(R64-S64))</f>
        <v>1.3600000000000279E-2</v>
      </c>
      <c r="U64" s="185">
        <f>IF(E64="","",ROUND(AVERAGEA(E64:I65),4))</f>
        <v>6.5232000000000001</v>
      </c>
      <c r="V64" s="185">
        <f>IF(E64="","",ROUND(SQRT(COUNTA(E64:I65)/(COUNTA(E64:I65)-1))*STDEVPA(E64:I65),4))</f>
        <v>6.1000000000000004E-3</v>
      </c>
      <c r="W64" s="184">
        <f t="shared" ref="W64" si="83">IF(E64="","",ROUND((((B64+C64)-(B64-C65))/(6*V64)),4))</f>
        <v>5.4645000000000001</v>
      </c>
      <c r="X64" s="184">
        <f t="shared" ref="X64" si="84">IF(E64="","",ROUND((1-(ABS((((B64+C64)+(B64-C65))/2)-U64)/((C64+C65)/2)))*W64,4))</f>
        <v>4.1966999999999999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6.5061</v>
      </c>
      <c r="F66" s="176">
        <v>6.5084999999999997</v>
      </c>
      <c r="G66" s="176">
        <v>6.5166000000000004</v>
      </c>
      <c r="H66" s="176">
        <v>6.5153999999999996</v>
      </c>
      <c r="I66" s="176">
        <v>6.5148000000000001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0.16600000000000392</v>
      </c>
      <c r="P66" s="193">
        <f>IF(E66="","",((MINA(E66,F66,G66,H66,I66))-N66)/((C66+C67)/2))</f>
        <v>6.0999999999999943E-2</v>
      </c>
      <c r="Q66" s="185" t="str">
        <f t="shared" ref="Q66" si="89">IF(E66="","",IF(OR((O66&gt;50%),(P66&lt;-50%)),"Measure More","OK"))</f>
        <v>OK</v>
      </c>
      <c r="R66" s="185">
        <f>IF(E66="","",MAXA(E66:I67))</f>
        <v>6.5166000000000004</v>
      </c>
      <c r="S66" s="185">
        <f>IF(E66="","",MINA(E66:I67))</f>
        <v>6.5061</v>
      </c>
      <c r="T66" s="185">
        <f t="shared" ref="T66" si="90">IF(E66="","",(R66-S66))</f>
        <v>1.0500000000000398E-2</v>
      </c>
      <c r="U66" s="185">
        <f>IF(E66="","",ROUND(AVERAGEA(E66:I67),4))</f>
        <v>6.5122999999999998</v>
      </c>
      <c r="V66" s="185">
        <f>IF(E66="","",ROUND(SQRT(COUNTA(E66:I67)/(COUNTA(E66:I67)-1))*STDEVPA(E66:I67),4))</f>
        <v>4.7000000000000002E-3</v>
      </c>
      <c r="W66" s="184">
        <f t="shared" ref="W66" si="91">IF(E66="","",ROUND((((B66+C66)-(B66-C67))/(6*V66)),4))</f>
        <v>7.0922000000000001</v>
      </c>
      <c r="X66" s="184">
        <f t="shared" ref="X66" si="92">IF(E66="","",ROUND((1-(ABS((((B66+C66)+(B66-C67))/2)-U66)/((C66+C67)/2)))*W66,4))</f>
        <v>6.2199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0.80700000000000005</v>
      </c>
      <c r="T68" s="185">
        <f t="shared" ref="T68" si="98">IF(E68="","",(R68-S68))</f>
        <v>1.0000000000000009E-3</v>
      </c>
      <c r="U68" s="185">
        <f>IF(E68="","",ROUND(AVERAGEA(E68:I69),4))</f>
        <v>0.80720000000000003</v>
      </c>
      <c r="V68" s="185">
        <f>IF(E68="","",ROUND(SQRT(COUNTA(E68:I69)/(COUNTA(E68:I69)-1))*STDEVPA(E68:I69),4))</f>
        <v>4.0000000000000002E-4</v>
      </c>
      <c r="W68" s="184">
        <f t="shared" ref="W68" si="99">IF(E68="","",ROUND((((B68+C68)-(B68-C69))/(6*V68)),4))</f>
        <v>50</v>
      </c>
      <c r="X68" s="184">
        <f t="shared" ref="X68" si="100">IF(E68="","",ROUND((1-(ABS((((B68+C68)+(B68-C69))/2)-U68)/((C68+C69)/2)))*W68,4))</f>
        <v>44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0.80600000000000005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0.11666666666666678</v>
      </c>
      <c r="P70" s="193">
        <f>IF(E70="","",((MINA(E70,F70,G70,H70,I70))-N70)/((C70+C71)/2))</f>
        <v>0.10000000000000009</v>
      </c>
      <c r="Q70" s="185" t="str">
        <f t="shared" ref="Q70" si="105">IF(E70="","",IF(OR((O70&gt;50%),(P70&lt;-50%)),"Measure More","OK"))</f>
        <v>OK</v>
      </c>
      <c r="R70" s="185">
        <f>IF(E70="","",MAXA(E70:I71))</f>
        <v>0.80700000000000005</v>
      </c>
      <c r="S70" s="185">
        <f>IF(E70="","",MINA(E70:I71))</f>
        <v>0.80600000000000005</v>
      </c>
      <c r="T70" s="185">
        <f t="shared" ref="T70" si="106">IF(E70="","",(R70-S70))</f>
        <v>1.0000000000000009E-3</v>
      </c>
      <c r="U70" s="185">
        <f>IF(E70="","",ROUND(AVERAGEA(E70:I71),4))</f>
        <v>0.80679999999999996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44.333300000000001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0.58499999999999996</v>
      </c>
      <c r="G72" s="176">
        <v>0.58599999999999997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0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0.58499999999999996</v>
      </c>
      <c r="T72" s="185">
        <f t="shared" ref="T72" si="114">IF(E72="","",(R72-S72))</f>
        <v>1.0000000000000009E-3</v>
      </c>
      <c r="U72" s="185">
        <f>IF(E72="","",ROUND(AVERAGEA(E72:I73),4))</f>
        <v>0.58560000000000001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10.4</v>
      </c>
      <c r="X72" s="184">
        <f>IF(E72="","",ROUND((((U72)-(B72-C73))/(3*V72)),4))</f>
        <v>10.4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0.59099999999999997</v>
      </c>
      <c r="F74" s="176">
        <v>0.59</v>
      </c>
      <c r="G74" s="176">
        <v>0.59099999999999997</v>
      </c>
      <c r="H74" s="176">
        <v>0.59199999999999997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0.59119999999999995</v>
      </c>
      <c r="V74" s="185">
        <f>IF(E74="","",ROUND(SQRT(COUNTA(E74:I75)/(COUNTA(E74:I75)-1))*STDEVPA(E74:I75),4))</f>
        <v>8.0000000000000004E-4</v>
      </c>
      <c r="W74" s="184">
        <f>IF(E74="","",ROUND((((U74)-(B74-C75))/(3*V74)),4))</f>
        <v>8.8332999999999995</v>
      </c>
      <c r="X74" s="184">
        <f>IF(E74="","",ROUND((((U74)-(B74-C75))/(3*V74)),4))</f>
        <v>8.8332999999999995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7.5591999999999997</v>
      </c>
      <c r="F76" s="176">
        <v>7.5603999999999996</v>
      </c>
      <c r="G76" s="176">
        <v>7.5454999999999997</v>
      </c>
      <c r="H76" s="176">
        <v>7.5667999999999997</v>
      </c>
      <c r="I76" s="176">
        <v>7.5420999999999996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0.33399999999999874</v>
      </c>
      <c r="P76" s="193">
        <f>IF(E76="","",((MINA(E76,F76,G76,H76,I76))-N76)/((C76+C77)/2))</f>
        <v>0.21049999999999791</v>
      </c>
      <c r="Q76" s="185" t="str">
        <f t="shared" ref="Q76" si="121">IF(E76="","",IF(OR((O76&gt;50%),(P76&lt;-50%)),"Measure More","OK"))</f>
        <v>OK</v>
      </c>
      <c r="R76" s="185">
        <f>IF(E76="","",MAXA(E76:I77))</f>
        <v>7.5667999999999997</v>
      </c>
      <c r="S76" s="185">
        <f>IF(E76="","",MINA(E76:I77))</f>
        <v>7.5420999999999996</v>
      </c>
      <c r="T76" s="185">
        <f t="shared" ref="T76" si="122">IF(E76="","",(R76-S76))</f>
        <v>2.4700000000000166E-2</v>
      </c>
      <c r="U76" s="185">
        <f>IF(E76="","",ROUND(AVERAGEA(E76:I77),4))</f>
        <v>7.5548000000000002</v>
      </c>
      <c r="V76" s="185">
        <f>IF(E76="","",ROUND(SQRT(COUNTA(E76:I77)/(COUNTA(E76:I77)-1))*STDEVPA(E76:I77),4))</f>
        <v>1.0500000000000001E-2</v>
      </c>
      <c r="W76" s="184">
        <f t="shared" ref="W76" si="123">IF(E76="","",ROUND((((B76+C76)-(B76-C77))/(6*V76)),4))</f>
        <v>6.3491999999999997</v>
      </c>
      <c r="X76" s="184">
        <f t="shared" ref="X76" si="124">IF(E76="","",ROUND((1-(ABS((((B76+C76)+(B76-C77))/2)-U76)/((C76+C77)/2)))*W76,4))</f>
        <v>4.6094999999999997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7.5457999999999998</v>
      </c>
      <c r="F78" s="176">
        <v>7.5460000000000003</v>
      </c>
      <c r="G78" s="176">
        <v>7.5437000000000003</v>
      </c>
      <c r="H78" s="176">
        <v>7.5632000000000001</v>
      </c>
      <c r="I78" s="176">
        <v>7.5454999999999997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0.31600000000000072</v>
      </c>
      <c r="P78" s="193">
        <f>IF(E78="","",((MINA(E78,F78,G78,H78,I78))-N78)/((C78+C79)/2))</f>
        <v>0.21850000000000147</v>
      </c>
      <c r="Q78" s="185" t="str">
        <f t="shared" ref="Q78" si="127">IF(E78="","",IF(OR((O78&gt;50%),(P78&lt;-50%)),"Measure More","OK"))</f>
        <v>OK</v>
      </c>
      <c r="R78" s="185">
        <f>IF(E78="","",MAXA(E78:I79))</f>
        <v>7.5632000000000001</v>
      </c>
      <c r="S78" s="185">
        <f>IF(E78="","",MINA(E78:I79))</f>
        <v>7.5437000000000003</v>
      </c>
      <c r="T78" s="185">
        <f t="shared" ref="T78" si="128">IF(E78="","",(R78-S78))</f>
        <v>1.9499999999999851E-2</v>
      </c>
      <c r="U78" s="185">
        <f>IF(E78="","",ROUND(AVERAGEA(E78:I79),4))</f>
        <v>7.5488</v>
      </c>
      <c r="V78" s="185">
        <f>IF(E78="","",ROUND(SQRT(COUNTA(E78:I79)/(COUNTA(E78:I79)-1))*STDEVPA(E78:I79),4))</f>
        <v>8.0999999999999996E-3</v>
      </c>
      <c r="W78" s="184">
        <f t="shared" ref="W78" si="129">IF(E78="","",ROUND((((B78+C78)-(B78-C79))/(6*V78)),4))</f>
        <v>8.2304999999999993</v>
      </c>
      <c r="X78" s="184">
        <f t="shared" ref="X78" si="130">IF(E78="","",ROUND((1-(ABS((((B78+C78)+(B78-C79))/2)-U78)/((C78+C79)/2)))*W78,4))</f>
        <v>6.2222999999999997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6.2129000000000003</v>
      </c>
      <c r="F80" s="176">
        <v>6.2129000000000003</v>
      </c>
      <c r="G80" s="176">
        <v>6.2091000000000003</v>
      </c>
      <c r="H80" s="176">
        <v>6.2081999999999997</v>
      </c>
      <c r="I80" s="176">
        <v>6.2092999999999998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0.25800000000000267</v>
      </c>
      <c r="P80" s="193">
        <f>IF(E80="","",((MINA(E80,F80,G80,H80,I80))-N80)/((C80+C81)/2))</f>
        <v>0.16399999999999082</v>
      </c>
      <c r="Q80" s="185" t="str">
        <f t="shared" ref="Q80" si="133">IF(E80="","",IF(OR((O80&gt;50%),(P80&lt;-50%)),"Measure More","OK"))</f>
        <v>OK</v>
      </c>
      <c r="R80" s="185">
        <f>IF(E80="","",MAXA(E80:I81))</f>
        <v>6.2129000000000003</v>
      </c>
      <c r="S80" s="185">
        <f>IF(E80="","",MINA(E80:I81))</f>
        <v>6.2081999999999997</v>
      </c>
      <c r="T80" s="185">
        <f t="shared" ref="T80" si="134">IF(E80="","",(R80-S80))</f>
        <v>4.7000000000005926E-3</v>
      </c>
      <c r="U80" s="185">
        <f>IF(E80="","",ROUND(AVERAGEA(E80:I81),4))</f>
        <v>6.2104999999999997</v>
      </c>
      <c r="V80" s="185">
        <f>IF(E80="","",ROUND(SQRT(COUNTA(E80:I81)/(COUNTA(E80:I81)-1))*STDEVPA(E80:I81),4))</f>
        <v>2.2000000000000001E-3</v>
      </c>
      <c r="W80" s="184">
        <f t="shared" ref="W80" si="135">IF(E80="","",ROUND((((B80+C80)-(B80-C81))/(6*V80)),4))</f>
        <v>7.5758000000000001</v>
      </c>
      <c r="X80" s="184">
        <f t="shared" ref="X80" si="136">IF(E80="","",ROUND((1-(ABS((((B80+C80)+(B80-C81))/2)-U80)/((C80+C81)/2)))*W80,4))</f>
        <v>5.9848999999999997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6.2206000000000001</v>
      </c>
      <c r="F82" s="176">
        <v>6.2202000000000002</v>
      </c>
      <c r="G82" s="176">
        <v>6.2229000000000001</v>
      </c>
      <c r="H82" s="176">
        <v>6.2222999999999997</v>
      </c>
      <c r="I82" s="176">
        <v>6.2240000000000002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0.48000000000000043</v>
      </c>
      <c r="P82" s="193">
        <f>IF(E82="","",((MINA(E82,F82,G82,H82,I82))-N82)/((C82+C83)/2))</f>
        <v>0.40399999999999991</v>
      </c>
      <c r="Q82" s="185" t="str">
        <f t="shared" ref="Q82" si="139">IF(E82="","",IF(OR((O82&gt;50%),(P82&lt;-50%)),"Measure More","OK"))</f>
        <v>OK</v>
      </c>
      <c r="R82" s="185">
        <f>IF(E82="","",MAXA(E82:I83))</f>
        <v>6.2240000000000002</v>
      </c>
      <c r="S82" s="185">
        <f>IF(E82="","",MINA(E82:I83))</f>
        <v>6.2202000000000002</v>
      </c>
      <c r="T82" s="185">
        <f t="shared" ref="T82" si="140">IF(E82="","",(R82-S82))</f>
        <v>3.8000000000000256E-3</v>
      </c>
      <c r="U82" s="185">
        <f>IF(E82="","",ROUND(AVERAGEA(E82:I83),4))</f>
        <v>6.2220000000000004</v>
      </c>
      <c r="V82" s="185">
        <f>IF(E82="","",ROUND(SQRT(COUNTA(E82:I83)/(COUNTA(E82:I83)-1))*STDEVPA(E82:I83),4))</f>
        <v>1.6000000000000001E-3</v>
      </c>
      <c r="W82" s="184">
        <f t="shared" ref="W82" si="141">IF(E82="","",ROUND((((B82+C82)-(B82-C83))/(6*V82)),4))</f>
        <v>10.416700000000001</v>
      </c>
      <c r="X82" s="184">
        <f t="shared" ref="X82" si="142">IF(E82="","",ROUND((1-(ABS((((B82+C82)+(B82-C83))/2)-U82)/((C82+C83)/2)))*W82,4))</f>
        <v>5.8334000000000001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5.7553000000000001</v>
      </c>
      <c r="F84" s="176">
        <v>5.7601000000000004</v>
      </c>
      <c r="G84" s="176">
        <v>5.6916000000000002</v>
      </c>
      <c r="H84" s="176">
        <v>5.6904000000000003</v>
      </c>
      <c r="I84" s="176">
        <v>5.6916000000000002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0.60100000000000264</v>
      </c>
      <c r="P84" s="193">
        <f>IF(E84="","",((MINA(E84,F84,G84,H84,I84))-N84)/((C84+C85)/2))</f>
        <v>-9.5999999999998309E-2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5.7601000000000004</v>
      </c>
      <c r="S84" s="185">
        <f>IF(E84="","",MINA(E84:I85))</f>
        <v>5.6904000000000003</v>
      </c>
      <c r="T84" s="185">
        <f t="shared" ref="T84" si="146">IF(E84="","",(R84-S84))</f>
        <v>6.9700000000000095E-2</v>
      </c>
      <c r="U84" s="185">
        <f>IF(E84="","",ROUND(AVERAGEA(E84:I85),4))</f>
        <v>5.7178000000000004</v>
      </c>
      <c r="V84" s="185">
        <f>IF(E84="","",ROUND(SQRT(COUNTA(E84:I85)/(COUNTA(E84:I85)-1))*STDEVPA(E84:I85),4))</f>
        <v>3.6499999999999998E-2</v>
      </c>
      <c r="W84" s="184">
        <f t="shared" ref="W84" si="147">IF(E84="","",ROUND((((B84+C84)-(B84-C85))/(6*V84)),4))</f>
        <v>0.91320000000000001</v>
      </c>
      <c r="X84" s="184">
        <f t="shared" ref="X84" si="148">IF(E84="","",ROUND((1-(ABS((((B84+C84)+(B84-C85))/2)-U84)/((C84+C85)/2)))*W84,4))</f>
        <v>0.75070000000000003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5.7196999999999996</v>
      </c>
      <c r="F86" s="176">
        <v>5.7308000000000003</v>
      </c>
      <c r="G86" s="176">
        <v>5.7470999999999997</v>
      </c>
      <c r="H86" s="176">
        <v>5.7474999999999996</v>
      </c>
      <c r="I86" s="176">
        <v>5.7538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0.53799999999999848</v>
      </c>
      <c r="P86" s="193">
        <f>IF(E86="","",((MINA(E86,F86,G86,H86,I86))-N86)/((C86+C87)/2))</f>
        <v>0.19699999999999385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5.7538</v>
      </c>
      <c r="S86" s="185">
        <f>IF(E86="","",MINA(E86:I87))</f>
        <v>5.7196999999999996</v>
      </c>
      <c r="T86" s="185">
        <f t="shared" ref="T86" si="152">IF(E86="","",(R86-S86))</f>
        <v>3.4100000000000463E-2</v>
      </c>
      <c r="U86" s="185">
        <f>IF(E86="","",ROUND(AVERAGEA(E86:I87),4))</f>
        <v>5.7397999999999998</v>
      </c>
      <c r="V86" s="185">
        <f>IF(E86="","",ROUND(SQRT(COUNTA(E86:I87)/(COUNTA(E86:I87)-1))*STDEVPA(E86:I87),4))</f>
        <v>1.41E-2</v>
      </c>
      <c r="W86" s="184">
        <f t="shared" ref="W86" si="153">IF(E86="","",ROUND((((B86+C86)-(B86-C87))/(6*V86)),4))</f>
        <v>2.3641000000000001</v>
      </c>
      <c r="X86" s="184">
        <f t="shared" ref="X86" si="154">IF(E86="","",ROUND((1-(ABS((((B86+C86)+(B86-C87))/2)-U86)/((C86+C87)/2)))*W86,4))</f>
        <v>1.4232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7.9423000000000004</v>
      </c>
      <c r="F88" s="176">
        <v>7.9393000000000002</v>
      </c>
      <c r="G88" s="176">
        <v>7.9048999999999996</v>
      </c>
      <c r="H88" s="176">
        <v>7.9059999999999997</v>
      </c>
      <c r="I88" s="176">
        <v>7.9024999999999999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0.42300000000000004</v>
      </c>
      <c r="P88" s="193">
        <f>IF(E88="","",((MINA(E88,F88,G88,H88,I88))-N88)/((C88+C89)/2))</f>
        <v>2.4999999999995026E-2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7.9423000000000004</v>
      </c>
      <c r="S88" s="185">
        <f>IF(E88="","",MINA(E88:I89))</f>
        <v>7.9024999999999999</v>
      </c>
      <c r="T88" s="185">
        <f t="shared" ref="T88" si="158">IF(E88="","",(R88-S88))</f>
        <v>3.9800000000000502E-2</v>
      </c>
      <c r="U88" s="185">
        <f>IF(E88="","",ROUND(AVERAGEA(E88:I89),4))</f>
        <v>7.9189999999999996</v>
      </c>
      <c r="V88" s="185">
        <f>IF(E88="","",ROUND(SQRT(COUNTA(E88:I89)/(COUNTA(E88:I89)-1))*STDEVPA(E88:I89),4))</f>
        <v>0.02</v>
      </c>
      <c r="W88" s="184">
        <f t="shared" ref="W88" si="159">IF(E88="","",ROUND((((B88+C88)-(B88-C89))/(6*V88)),4))</f>
        <v>1.6667000000000001</v>
      </c>
      <c r="X88" s="184">
        <f t="shared" ref="X88" si="160">IF(E88="","",ROUND((1-(ABS((((B88+C88)+(B88-C89))/2)-U88)/((C88+C89)/2)))*W88,4))</f>
        <v>1.35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7.9290000000000003</v>
      </c>
      <c r="F90" s="176">
        <v>7.9222999999999999</v>
      </c>
      <c r="G90" s="176">
        <v>7.9215</v>
      </c>
      <c r="H90" s="176">
        <v>7.9211</v>
      </c>
      <c r="I90" s="176">
        <v>7.9169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0.28999999999999915</v>
      </c>
      <c r="P90" s="193">
        <f>IF(E90="","",((MINA(E90,F90,G90,H90,I90))-N90)/((C90+C91)/2))</f>
        <v>0.16899999999999693</v>
      </c>
      <c r="Q90" s="194" t="str">
        <f t="shared" ref="Q90" si="163">IF(E90="","",IF(OR((O90&gt;50%),(P90&lt;-50%)),"Measure More","OK"))</f>
        <v>OK</v>
      </c>
      <c r="R90" s="185">
        <f>IF(E90="","",MAXA(E90:I91))</f>
        <v>7.9290000000000003</v>
      </c>
      <c r="S90" s="185">
        <f>IF(E90="","",MINA(E90:I91))</f>
        <v>7.9169</v>
      </c>
      <c r="T90" s="185">
        <f t="shared" ref="T90" si="164">IF(E90="","",(R90-S90))</f>
        <v>1.2100000000000222E-2</v>
      </c>
      <c r="U90" s="185">
        <f>IF(E90="","",ROUND(AVERAGEA(E90:I91),4))</f>
        <v>7.9222000000000001</v>
      </c>
      <c r="V90" s="185">
        <f>IF(E90="","",ROUND(SQRT(COUNTA(E90:I91)/(COUNTA(E90:I91)-1))*STDEVPA(E90:I91),4))</f>
        <v>4.4000000000000003E-3</v>
      </c>
      <c r="W90" s="184">
        <f t="shared" ref="W90" si="165">IF(E90="","",ROUND((((B90+C90)-(B90-C91))/(6*V90)),4))</f>
        <v>7.5758000000000001</v>
      </c>
      <c r="X90" s="184">
        <f t="shared" ref="X90" si="166">IF(E90="","",ROUND((1-(ABS((((B90+C90)+(B90-C91))/2)-U90)/((C90+C91)/2)))*W90,4))</f>
        <v>5.8940000000000001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3.1072000000000002</v>
      </c>
      <c r="F92" s="176">
        <v>3.1057000000000001</v>
      </c>
      <c r="G92" s="176">
        <v>3.0870000000000002</v>
      </c>
      <c r="H92" s="176">
        <v>3.1017999999999999</v>
      </c>
      <c r="I92" s="176">
        <v>3.0874000000000001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7.2000000000000952E-2</v>
      </c>
      <c r="P92" s="193">
        <f>IF(E92="","",((MINA(E92,F92,G92,H92,I92))-N92)/((C92+C93)/2))</f>
        <v>-0.12999999999999901</v>
      </c>
      <c r="Q92" s="185" t="str">
        <f t="shared" ref="Q92" si="169">IF(E92="","",IF(OR((O92&gt;50%),(P92&lt;-50%)),"Measure More","OK"))</f>
        <v>OK</v>
      </c>
      <c r="R92" s="185">
        <f>IF(E92="","",MAXA(E92:I93))</f>
        <v>3.1072000000000002</v>
      </c>
      <c r="S92" s="185">
        <f>IF(E92="","",MINA(E92:I93))</f>
        <v>3.0870000000000002</v>
      </c>
      <c r="T92" s="185">
        <f t="shared" ref="T92" si="170">IF(E92="","",(R92-S92))</f>
        <v>2.0199999999999996E-2</v>
      </c>
      <c r="U92" s="185">
        <f>IF(E92="","",ROUND(AVERAGEA(E92:I93),4))</f>
        <v>3.0977999999999999</v>
      </c>
      <c r="V92" s="185">
        <f>IF(E92="","",ROUND(SQRT(COUNTA(E92:I93)/(COUNTA(E92:I93)-1))*STDEVPA(E92:I93),4))</f>
        <v>9.9000000000000008E-3</v>
      </c>
      <c r="W92" s="184">
        <f t="shared" ref="W92" si="171">IF(E92="","",ROUND((((B92+C92)-(B92-C93))/(6*V92)),4))</f>
        <v>3.367</v>
      </c>
      <c r="X92" s="184">
        <f t="shared" ref="X92" si="172">IF(E92="","",ROUND((1-(ABS((((B92+C92)+(B92-C93))/2)-U92)/((C92+C93)/2)))*W92,4))</f>
        <v>3.2928999999999999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3.1131000000000002</v>
      </c>
      <c r="F94" s="176">
        <v>3.1097999999999999</v>
      </c>
      <c r="G94" s="176">
        <v>3.0962999999999998</v>
      </c>
      <c r="H94" s="176">
        <v>3.0962999999999998</v>
      </c>
      <c r="I94" s="176">
        <v>3.0996999999999999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0.13100000000000112</v>
      </c>
      <c r="P94" s="193">
        <f>IF(E94="","",((MINA(E94,F94,G94,H94,I94))-N94)/((C94+C95)/2))</f>
        <v>-3.7000000000002586E-2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3.1131000000000002</v>
      </c>
      <c r="S94" s="185">
        <f>IF(E94="","",MINA(E94:I95))</f>
        <v>3.0962999999999998</v>
      </c>
      <c r="T94" s="185">
        <f t="shared" ref="T94" si="176">IF(E94="","",(R94-S94))</f>
        <v>1.680000000000037E-2</v>
      </c>
      <c r="U94" s="185">
        <f>IF(E94="","",ROUND(AVERAGEA(E94:I95),4))</f>
        <v>3.1030000000000002</v>
      </c>
      <c r="V94" s="185">
        <f>IF(E94="","",ROUND(SQRT(COUNTA(E94:I95)/(COUNTA(E94:I95)-1))*STDEVPA(E94:I95),4))</f>
        <v>7.9000000000000008E-3</v>
      </c>
      <c r="W94" s="184">
        <f t="shared" ref="W94" si="177">IF(E94="","",ROUND((((B94+C94)-(B94-C95))/(6*V94)),4))</f>
        <v>4.2194000000000003</v>
      </c>
      <c r="X94" s="184">
        <f t="shared" ref="X94" si="178">IF(E94="","",ROUND((1-(ABS((((B94+C94)+(B94-C95))/2)-U94)/((C94+C95)/2)))*W94,4))</f>
        <v>4.0928000000000004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7.7141000000000002</v>
      </c>
      <c r="F96" s="176">
        <v>7.7138999999999998</v>
      </c>
      <c r="G96" s="176">
        <v>7.7210999999999999</v>
      </c>
      <c r="H96" s="176">
        <v>7.7209000000000003</v>
      </c>
      <c r="I96" s="176">
        <v>7.7202999999999999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0.21099999999999675</v>
      </c>
      <c r="P96" s="193">
        <f>IF(E96="","",((MINA(E96,F96,G96,H96,I96))-N96)/((C96+C97)/2))</f>
        <v>0.13899999999999579</v>
      </c>
      <c r="Q96" s="185" t="str">
        <f t="shared" ref="Q96" si="181">IF(E96="","",IF(OR((O96&gt;50%),(P96&lt;-50%)),"Measure More","OK"))</f>
        <v>OK</v>
      </c>
      <c r="R96" s="185">
        <f>IF(E96="","",MAXA(E96:I97))</f>
        <v>7.7210999999999999</v>
      </c>
      <c r="S96" s="185">
        <f>IF(E96="","",MINA(E96:I97))</f>
        <v>7.7138999999999998</v>
      </c>
      <c r="T96" s="185">
        <f t="shared" ref="T96" si="182">IF(E96="","",(R96-S96))</f>
        <v>7.2000000000000952E-3</v>
      </c>
      <c r="U96" s="185">
        <f>IF(E96="","",ROUND(AVERAGEA(E96:I97),4))</f>
        <v>7.7180999999999997</v>
      </c>
      <c r="V96" s="185">
        <f>IF(E96="","",ROUND(SQRT(COUNTA(E96:I97)/(COUNTA(E96:I97)-1))*STDEVPA(E96:I97),4))</f>
        <v>3.7000000000000002E-3</v>
      </c>
      <c r="W96" s="184">
        <f t="shared" ref="W96" si="183">IF(E96="","",ROUND((((B96+C96)-(B96-C97))/(6*V96)),4))</f>
        <v>9.0090000000000003</v>
      </c>
      <c r="X96" s="184">
        <f t="shared" ref="X96" si="184">IF(E96="","",ROUND((1-(ABS((((B96+C96)+(B96-C97))/2)-U96)/((C96+C97)/2)))*W96,4))</f>
        <v>7.3784000000000001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7.7081999999999997</v>
      </c>
      <c r="F98" s="176">
        <v>7.7073999999999998</v>
      </c>
      <c r="G98" s="176">
        <v>7.7102000000000004</v>
      </c>
      <c r="H98" s="176">
        <v>7.7103000000000002</v>
      </c>
      <c r="I98" s="176">
        <v>7.7102000000000004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0.10299999999999976</v>
      </c>
      <c r="P98" s="193">
        <f>IF(E98="","",((MINA(E98,F98,G98,H98,I98))-N98)/((C98+C99)/2))</f>
        <v>7.3999999999996291E-2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7.7103000000000002</v>
      </c>
      <c r="S98" s="185">
        <f>IF(E98="","",MINA(E98:I99))</f>
        <v>7.7073999999999998</v>
      </c>
      <c r="T98" s="185">
        <f t="shared" ref="T98" si="188">IF(E98="","",(R98-S98))</f>
        <v>2.9000000000003467E-3</v>
      </c>
      <c r="U98" s="185">
        <f>IF(E98="","",ROUND(AVERAGEA(E98:I99),4))</f>
        <v>7.7092999999999998</v>
      </c>
      <c r="V98" s="185">
        <f>IF(E98="","",ROUND(SQRT(COUNTA(E98:I99)/(COUNTA(E98:I99)-1))*STDEVPA(E98:I99),4))</f>
        <v>1.4E-3</v>
      </c>
      <c r="W98" s="184">
        <f t="shared" ref="W98" si="189">IF(E98="","",ROUND((((B98+C98)-(B98-C99))/(6*V98)),4))</f>
        <v>23.8095</v>
      </c>
      <c r="X98" s="184">
        <f t="shared" ref="X98" si="190">IF(E98="","",ROUND((1-(ABS((((B98+C98)+(B98-C99))/2)-U98)/((C98+C99)/2)))*W98,4))</f>
        <v>21.595199999999998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3.0853000000000002</v>
      </c>
      <c r="F100" s="176">
        <v>3.0889000000000002</v>
      </c>
      <c r="G100" s="176">
        <v>3.1128</v>
      </c>
      <c r="H100" s="176">
        <v>3.1122000000000001</v>
      </c>
      <c r="I100" s="176">
        <v>3.109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0.12799999999999923</v>
      </c>
      <c r="P100" s="193">
        <f>IF(E100="","",((MINA(E100,F100,G100,H100,I100))-N100)/((C100+C101)/2))</f>
        <v>-0.14699999999999935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3.1128</v>
      </c>
      <c r="S100" s="185">
        <f>IF(E100="","",MINA(E100:I101))</f>
        <v>3.0853000000000002</v>
      </c>
      <c r="T100" s="185">
        <f t="shared" ref="T100" si="194">IF(E100="","",(R100-S100))</f>
        <v>2.7499999999999858E-2</v>
      </c>
      <c r="U100" s="185">
        <f>IF(E100="","",ROUND(AVERAGEA(E100:I101),4))</f>
        <v>3.1015999999999999</v>
      </c>
      <c r="V100" s="185">
        <f>IF(E100="","",ROUND(SQRT(COUNTA(E100:I101)/(COUNTA(E100:I101)-1))*STDEVPA(E100:I101),4))</f>
        <v>1.34E-2</v>
      </c>
      <c r="W100" s="184">
        <f t="shared" ref="W100" si="195">IF(E100="","",ROUND((((B100+C100)-(B100-C101))/(6*V100)),4))</f>
        <v>2.4876</v>
      </c>
      <c r="X100" s="184">
        <f t="shared" ref="X100" si="196">IF(E100="","",ROUND((1-(ABS((((B100+C100)+(B100-C101))/2)-U100)/((C100+C101)/2)))*W100,4))</f>
        <v>2.4478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3.0926</v>
      </c>
      <c r="F102" s="176">
        <v>3.0897000000000001</v>
      </c>
      <c r="G102" s="176">
        <v>3.1088</v>
      </c>
      <c r="H102" s="176">
        <v>3.1097999999999999</v>
      </c>
      <c r="I102" s="176">
        <v>3.1122000000000001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0.12199999999999989</v>
      </c>
      <c r="P102" s="193">
        <f>IF(E102="","",((MINA(E102,F102,G102,H102,I102))-N102)/((C102+C103)/2))</f>
        <v>-0.10299999999999976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3.1122000000000001</v>
      </c>
      <c r="S102" s="185">
        <f>IF(E102="","",MINA(E102:I103))</f>
        <v>3.0897000000000001</v>
      </c>
      <c r="T102" s="185">
        <f t="shared" ref="T102" si="200">IF(E102="","",(R102-S102))</f>
        <v>2.2499999999999964E-2</v>
      </c>
      <c r="U102" s="185">
        <f>IF(E102="","",ROUND(AVERAGEA(E102:I103),4))</f>
        <v>3.1025999999999998</v>
      </c>
      <c r="V102" s="185">
        <f>IF(E102="","",ROUND(SQRT(COUNTA(E102:I103)/(COUNTA(E102:I103)-1))*STDEVPA(E102:I103),4))</f>
        <v>1.06E-2</v>
      </c>
      <c r="W102" s="184">
        <f t="shared" ref="W102" si="201">IF(E102="","",ROUND((((B102+C102)-(B102-C103))/(6*V102)),4))</f>
        <v>3.1446999999999998</v>
      </c>
      <c r="X102" s="184">
        <f t="shared" ref="X102" si="202">IF(E102="","",ROUND((1-(ABS((((B102+C102)+(B102-C103))/2)-U102)/((C102+C103)/2)))*W102,4))</f>
        <v>3.0629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1.9300000000000001E-2</v>
      </c>
      <c r="F104" s="176">
        <v>1.89E-2</v>
      </c>
      <c r="G104" s="176">
        <v>2.0299999999999999E-2</v>
      </c>
      <c r="H104" s="176">
        <v>2.4799999999999999E-2</v>
      </c>
      <c r="I104" s="176">
        <v>1.9599999999999999E-2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-8.0000000000000904E-3</v>
      </c>
      <c r="P104" s="193">
        <f>IF(E104="","",((MINA(E104,F104,G104,H104,I104))-N104)/((C104+C105)/2))</f>
        <v>-0.24400000000000005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2.4799999999999999E-2</v>
      </c>
      <c r="S104" s="185">
        <f>IF(E104="","",MINA(E104:I105))</f>
        <v>1.89E-2</v>
      </c>
      <c r="T104" s="185">
        <f t="shared" ref="T104" si="206">IF(E104="","",(R104-S104))</f>
        <v>5.899999999999999E-3</v>
      </c>
      <c r="U104" s="185">
        <f>IF(E104="","",ROUND(AVERAGEA(E104:I105),4))</f>
        <v>2.06E-2</v>
      </c>
      <c r="V104" s="185">
        <f>IF(E104="","",ROUND(SQRT(COUNTA(E104:I105)/(COUNTA(E104:I105)-1))*STDEVPA(E104:I105),4))</f>
        <v>2.3999999999999998E-3</v>
      </c>
      <c r="W104" s="184">
        <f>IF(E104="","",ROUND((((B104+C104)-(U104))/(3*V104)),4))</f>
        <v>4.0833000000000004</v>
      </c>
      <c r="X104" s="184">
        <f>IF(E104="","",ROUND((((B104+C104)-(U104))/(3*V104)),4))</f>
        <v>4.0833000000000004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2.0199999999999999E-2</v>
      </c>
      <c r="F106" s="176">
        <v>2.0400000000000001E-2</v>
      </c>
      <c r="G106" s="176">
        <v>2.24E-2</v>
      </c>
      <c r="H106" s="176">
        <v>1.9800000000000002E-2</v>
      </c>
      <c r="I106" s="176">
        <v>1.9300000000000001E-2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-0.10400000000000006</v>
      </c>
      <c r="P106" s="193">
        <f>IF(E106="","",((MINA(E106,F106,G106,H106,I106))-N106)/((C106+C107)/2))</f>
        <v>-0.22800000000000001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2.24E-2</v>
      </c>
      <c r="S106" s="185">
        <f>IF(E106="","",MINA(E106:I107))</f>
        <v>1.9300000000000001E-2</v>
      </c>
      <c r="T106" s="185">
        <f t="shared" ref="T106" si="210">IF(E106="","",(R106-S106))</f>
        <v>3.0999999999999986E-3</v>
      </c>
      <c r="U106" s="185">
        <f>IF(E106="","",ROUND(AVERAGEA(E106:I107),4))</f>
        <v>2.0400000000000001E-2</v>
      </c>
      <c r="V106" s="185">
        <f>IF(E106="","",ROUND(SQRT(COUNTA(E106:I107)/(COUNTA(E106:I107)-1))*STDEVPA(E106:I107),4))</f>
        <v>1.1999999999999999E-3</v>
      </c>
      <c r="W106" s="184">
        <f>IF(E106="","",ROUND((((B106+C106)-(U106))/(3*V106)),4))</f>
        <v>8.2222000000000008</v>
      </c>
      <c r="X106" s="184">
        <f>IF(E106="","",ROUND((((B106+C106)-(U106))/(3*V106)),4))</f>
        <v>8.2222000000000008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24120401</v>
      </c>
      <c r="D113" s="183"/>
      <c r="E113" s="15"/>
      <c r="F113" s="16" t="str">
        <f>H8</f>
        <v>K1213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24120401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09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06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07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08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06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05" t="s">
        <v>53</v>
      </c>
      <c r="P157" s="105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3.3996</v>
      </c>
      <c r="F158" s="176">
        <v>3.3986000000000001</v>
      </c>
      <c r="G158" s="176">
        <v>3.3982999999999999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-3.9999999999995595E-3</v>
      </c>
      <c r="P158" s="193">
        <f>IF(E158="","",((MINA(E158,F158,G158,H158,I158))-N158)/((C158+C159)/2))</f>
        <v>-1.7000000000000348E-2</v>
      </c>
      <c r="Q158" s="185" t="str">
        <f>IF(E158="","",IF(OR((O158&gt;50%),(P158&lt;-50%)),"Measure More","OK"))</f>
        <v>OK</v>
      </c>
      <c r="R158" s="185">
        <f>IF(E158="","",MAXA(E158:I159))</f>
        <v>3.3996</v>
      </c>
      <c r="S158" s="185">
        <f>IF(E158="","",MINA(E158:I159))</f>
        <v>3.3982999999999999</v>
      </c>
      <c r="T158" s="185">
        <f>IF(E158="","",(R158-S158))</f>
        <v>1.3000000000000789E-3</v>
      </c>
      <c r="U158" s="185">
        <f>IF(E158="","",ROUND(AVERAGEA(E158:I159),4))</f>
        <v>3.3988</v>
      </c>
      <c r="V158" s="185">
        <f>IF(E158="","",ROUND(SQRT(COUNTA(E158:I159)/(COUNTA(E158:I159)-1))*STDEVPA(E158:I159),4))</f>
        <v>6.9999999999999999E-4</v>
      </c>
      <c r="W158" s="184">
        <f>IF(E158="","",ROUND((((B158+C158)-(B158-C159))/(6*V158)),4))</f>
        <v>47.619</v>
      </c>
      <c r="X158" s="184">
        <f>IF(E158="","",ROUND((1-(ABS((((B158+C158)+(B158-C159))/2)-U158)/((C158+C159)/2)))*W158,4))</f>
        <v>47.047600000000003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3.3996</v>
      </c>
      <c r="AB158" s="92">
        <v>3.3986000000000001</v>
      </c>
      <c r="AC158">
        <v>3.3982999999999999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3.4005999999999998</v>
      </c>
      <c r="F160" s="176">
        <v>3.4005999999999998</v>
      </c>
      <c r="G160" s="176">
        <v>3.4011999999999998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1.1999999999998678E-2</v>
      </c>
      <c r="P160" s="193">
        <f>IF(E160="","",((MINA(E160,F160,G160,H160,I160))-N160)/((C160+C161)/2))</f>
        <v>5.9999999999993392E-3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3.4011999999999998</v>
      </c>
      <c r="S160" s="185">
        <f t="shared" ref="S160" si="217">IF(E160="","",MINA(E160:I161))</f>
        <v>3.4005999999999998</v>
      </c>
      <c r="T160" s="185">
        <f t="shared" ref="T160" si="218">IF(E160="","",(R160-S160))</f>
        <v>5.9999999999993392E-4</v>
      </c>
      <c r="U160" s="185">
        <f t="shared" ref="U160" si="219">IF(E160="","",ROUND(AVERAGEA(E160:I161),4))</f>
        <v>3.4007999999999998</v>
      </c>
      <c r="V160" s="185">
        <f t="shared" ref="V160" si="220">IF(E160="","",ROUND(SQRT(COUNTA(E160:I161)/(COUNTA(E160:I161)-1))*STDEVPA(E160:I161),4))</f>
        <v>2.9999999999999997E-4</v>
      </c>
      <c r="W160" s="184">
        <f t="shared" ref="W160" si="221">IF(E160="","",ROUND((((B160+C160)-(B160-C161))/(6*V160)),4))</f>
        <v>111.11109999999999</v>
      </c>
      <c r="X160" s="184">
        <f t="shared" ref="X160" si="222">IF(E160="","",ROUND((1-(ABS((((B160+C160)+(B160-C161))/2)-U160)/((C160+C161)/2)))*W160,4))</f>
        <v>110.2222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3.4005999999999998</v>
      </c>
      <c r="AB160" s="92">
        <v>3.4005999999999998</v>
      </c>
      <c r="AC160">
        <v>3.4011999999999998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1.5940000000000001</v>
      </c>
      <c r="F162" s="176">
        <v>1.5938000000000001</v>
      </c>
      <c r="G162" s="176">
        <v>1.5948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-6.1999999999999833E-2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1.5938000000000001</v>
      </c>
      <c r="T162" s="185">
        <f t="shared" ref="T162" si="233">IF(E162="","",(R162-S162))</f>
        <v>9.9999999999988987E-4</v>
      </c>
      <c r="U162" s="185">
        <f t="shared" ref="U162" si="234">IF(E162="","",ROUND(AVERAGEA(E162:I163),4))</f>
        <v>1.5942000000000001</v>
      </c>
      <c r="V162" s="185">
        <f t="shared" ref="V162" si="235">IF(E162="","",ROUND(SQRT(COUNTA(E162:I163)/(COUNTA(E162:I163)-1))*STDEVPA(E162:I163),4))</f>
        <v>5.0000000000000001E-4</v>
      </c>
      <c r="W162" s="184">
        <f t="shared" ref="W162" si="236">IF(E162="","",ROUND((((B162+C162)-(B162-C163))/(6*V162)),4))</f>
        <v>66.666700000000006</v>
      </c>
      <c r="X162" s="184">
        <f t="shared" ref="X162" si="237">IF(E162="","",ROUND((1-(ABS((((B162+C162)+(B162-C163))/2)-U162)/((C162+C163)/2)))*W162,4))</f>
        <v>62.8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1.5940000000000001</v>
      </c>
      <c r="AB162" s="92">
        <v>1.5938000000000001</v>
      </c>
      <c r="AC162">
        <v>1.5948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1.5928</v>
      </c>
      <c r="F164" s="176">
        <v>1.5924</v>
      </c>
      <c r="G164" s="176">
        <v>1.593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-7.0000000000001172E-2</v>
      </c>
      <c r="P164" s="193">
        <f>IF(E164="","",((MINA(E164,F164,G164,H164,I164))-N164)/((C164+C165)/2))</f>
        <v>-7.6000000000000512E-2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1.593</v>
      </c>
      <c r="S164" s="185">
        <f t="shared" ref="S164" si="247">IF(E164="","",MINA(E164:I165))</f>
        <v>1.5924</v>
      </c>
      <c r="T164" s="185">
        <f t="shared" ref="T164" si="248">IF(E164="","",(R164-S164))</f>
        <v>5.9999999999993392E-4</v>
      </c>
      <c r="U164" s="185">
        <f t="shared" ref="U164" si="249">IF(E164="","",ROUND(AVERAGEA(E164:I165),4))</f>
        <v>1.5927</v>
      </c>
      <c r="V164" s="185">
        <f t="shared" ref="V164" si="250">IF(E164="","",ROUND(SQRT(COUNTA(E164:I165)/(COUNTA(E164:I165)-1))*STDEVPA(E164:I165),4))</f>
        <v>2.9999999999999997E-4</v>
      </c>
      <c r="W164" s="184">
        <f t="shared" ref="W164" si="251">IF(E164="","",ROUND((((B164+C164)-(B164-C165))/(6*V164)),4))</f>
        <v>111.11109999999999</v>
      </c>
      <c r="X164" s="184">
        <f t="shared" ref="X164" si="252">IF(E164="","",ROUND((1-(ABS((((B164+C164)+(B164-C165))/2)-U164)/((C164+C165)/2)))*W164,4))</f>
        <v>103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1.5928</v>
      </c>
      <c r="AB164" s="92">
        <v>1.5924</v>
      </c>
      <c r="AC164">
        <v>1.593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1.5986</v>
      </c>
      <c r="F166" s="176">
        <v>1.5976999999999999</v>
      </c>
      <c r="G166" s="176">
        <v>1.5992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-8.0000000000013394E-3</v>
      </c>
      <c r="P166" s="193">
        <f>IF(E166="","",((MINA(E166,F166,G166,H166,I166))-N166)/((C166+C167)/2))</f>
        <v>-2.3000000000001908E-2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1.5992</v>
      </c>
      <c r="S166" s="185">
        <f t="shared" ref="S166" si="262">IF(E166="","",MINA(E166:I167))</f>
        <v>1.5976999999999999</v>
      </c>
      <c r="T166" s="185">
        <f t="shared" ref="T166" si="263">IF(E166="","",(R166-S166))</f>
        <v>1.5000000000000568E-3</v>
      </c>
      <c r="U166" s="185">
        <f t="shared" ref="U166" si="264">IF(E166="","",ROUND(AVERAGEA(E166:I167),4))</f>
        <v>1.5985</v>
      </c>
      <c r="V166" s="185">
        <f t="shared" ref="V166" si="265">IF(E166="","",ROUND(SQRT(COUNTA(E166:I167)/(COUNTA(E166:I167)-1))*STDEVPA(E166:I167),4))</f>
        <v>8.0000000000000004E-4</v>
      </c>
      <c r="W166" s="184">
        <f t="shared" ref="W166" si="266">IF(E166="","",ROUND((((B166+C166)-(B166-C167))/(6*V166)),4))</f>
        <v>41.666699999999999</v>
      </c>
      <c r="X166" s="184">
        <f t="shared" ref="X166" si="267">IF(E166="","",ROUND((1-(ABS((((B166+C166)+(B166-C167))/2)-U166)/((C166+C167)/2)))*W166,4))</f>
        <v>41.041699999999999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1.5986</v>
      </c>
      <c r="AB166" s="92">
        <v>1.5976999999999999</v>
      </c>
      <c r="AC166">
        <v>1.5992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1.5972</v>
      </c>
      <c r="F168" s="176">
        <v>1.5981000000000001</v>
      </c>
      <c r="G168" s="176">
        <v>1.5980000000000001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-1.9000000000000128E-2</v>
      </c>
      <c r="P168" s="193">
        <f>IF(E168="","",((MINA(E168,F168,G168,H168,I168))-N168)/((C168+C169)/2))</f>
        <v>-2.8000000000001357E-2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1.5981000000000001</v>
      </c>
      <c r="S168" s="185">
        <f t="shared" ref="S168" si="277">IF(E168="","",MINA(E168:I169))</f>
        <v>1.5972</v>
      </c>
      <c r="T168" s="185">
        <f t="shared" ref="T168" si="278">IF(E168="","",(R168-S168))</f>
        <v>9.0000000000012292E-4</v>
      </c>
      <c r="U168" s="185">
        <f t="shared" ref="U168" si="279">IF(E168="","",ROUND(AVERAGEA(E168:I169),4))</f>
        <v>1.5978000000000001</v>
      </c>
      <c r="V168" s="185">
        <f t="shared" ref="V168" si="280">IF(E168="","",ROUND(SQRT(COUNTA(E168:I169)/(COUNTA(E168:I169)-1))*STDEVPA(E168:I169),4))</f>
        <v>5.0000000000000001E-4</v>
      </c>
      <c r="W168" s="184">
        <f t="shared" ref="W168" si="281">IF(E168="","",ROUND((((B168+C168)-(B168-C169))/(6*V168)),4))</f>
        <v>66.666700000000006</v>
      </c>
      <c r="X168" s="184">
        <f t="shared" ref="X168" si="282">IF(E168="","",ROUND((1-(ABS((((B168+C168)+(B168-C169))/2)-U168)/((C168+C169)/2)))*W168,4))</f>
        <v>65.2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1.5972</v>
      </c>
      <c r="AB168" s="92">
        <v>1.5981000000000001</v>
      </c>
      <c r="AC168">
        <v>1.5980000000000001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24.636500000000002</v>
      </c>
      <c r="F170" s="176">
        <v>24.608899999999998</v>
      </c>
      <c r="G170" s="176">
        <v>24.605499999999999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0.18250000000000099</v>
      </c>
      <c r="P170" s="193">
        <f>IF(E170="","",((MINA(E170,F170,G170,H170,I170))-N170)/((C170+C171)/2))</f>
        <v>2.74999999999892E-2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24.636500000000002</v>
      </c>
      <c r="S170" s="185">
        <f t="shared" ref="S170" si="292">IF(E170="","",MINA(E170:I171))</f>
        <v>24.605499999999999</v>
      </c>
      <c r="T170" s="185">
        <f t="shared" ref="T170" si="293">IF(E170="","",(R170-S170))</f>
        <v>3.1000000000002359E-2</v>
      </c>
      <c r="U170" s="185">
        <f t="shared" ref="U170" si="294">IF(E170="","",ROUND(AVERAGEA(E170:I171),4))</f>
        <v>24.617000000000001</v>
      </c>
      <c r="V170" s="185">
        <f t="shared" ref="V170" si="295">IF(E170="","",ROUND(SQRT(COUNTA(E170:I171)/(COUNTA(E170:I171)-1))*STDEVPA(E170:I171),4))</f>
        <v>1.7000000000000001E-2</v>
      </c>
      <c r="W170" s="184">
        <f t="shared" ref="W170" si="296">IF(E170="","",ROUND((((B170+C170)-(B170-C171))/(6*V170)),4))</f>
        <v>3.9216000000000002</v>
      </c>
      <c r="X170" s="184">
        <f t="shared" ref="X170" si="297">IF(E170="","",ROUND((1-(ABS((((B170+C170)+(B170-C171))/2)-U170)/((C170+C171)/2)))*W170,4))</f>
        <v>3.5882999999999998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24.636500000000002</v>
      </c>
      <c r="AB170" s="92">
        <v>24.608899999999998</v>
      </c>
      <c r="AC170">
        <v>24.605499999999999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4.8384</v>
      </c>
      <c r="F172" s="176">
        <v>4.8357999999999999</v>
      </c>
      <c r="G172" s="176">
        <v>4.8338000000000001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0.38400000000000212</v>
      </c>
      <c r="P172" s="193">
        <f>IF(E172="","",((MINA(E172,F172,G172,H172,I172))-N172)/((C172+C173)/2))</f>
        <v>0.33800000000000274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4.8384</v>
      </c>
      <c r="S172" s="185">
        <f t="shared" ref="S172" si="307">IF(E172="","",MINA(E172:I173))</f>
        <v>4.8338000000000001</v>
      </c>
      <c r="T172" s="185">
        <f t="shared" ref="T172" si="308">IF(E172="","",(R172-S172))</f>
        <v>4.5999999999999375E-3</v>
      </c>
      <c r="U172" s="185">
        <f t="shared" ref="U172" si="309">IF(E172="","",ROUND(AVERAGEA(E172:I173),4))</f>
        <v>4.8360000000000003</v>
      </c>
      <c r="V172" s="185">
        <f t="shared" ref="V172" si="310">IF(E172="","",ROUND(SQRT(COUNTA(E172:I173)/(COUNTA(E172:I173)-1))*STDEVPA(E172:I173),4))</f>
        <v>2.3E-3</v>
      </c>
      <c r="W172" s="184">
        <f t="shared" ref="W172" si="311">IF(E172="","",ROUND((((B172+C172)-(B172-C173))/(6*V172)),4))</f>
        <v>14.492800000000001</v>
      </c>
      <c r="X172" s="184">
        <f t="shared" ref="X172" si="312">IF(E172="","",ROUND((1-(ABS((((B172+C172)+(B172-C173))/2)-U172)/((C172+C173)/2)))*W172,4))</f>
        <v>9.2753999999999994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4.8384</v>
      </c>
      <c r="AB172" s="92">
        <v>4.8357999999999999</v>
      </c>
      <c r="AC172">
        <v>4.8338000000000001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4.8418000000000001</v>
      </c>
      <c r="F174" s="176">
        <v>4.8429000000000002</v>
      </c>
      <c r="G174" s="176">
        <v>4.8312999999999997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0.42900000000000382</v>
      </c>
      <c r="P174" s="193">
        <f>IF(E174="","",((MINA(E174,F174,G174,H174,I174))-N174)/((C174+C175)/2))</f>
        <v>0.31299999999999883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4.8429000000000002</v>
      </c>
      <c r="S174" s="185">
        <f t="shared" ref="S174" si="322">IF(E174="","",MINA(E174:I175))</f>
        <v>4.8312999999999997</v>
      </c>
      <c r="T174" s="185">
        <f t="shared" ref="T174" si="323">IF(E174="","",(R174-S174))</f>
        <v>1.1600000000000499E-2</v>
      </c>
      <c r="U174" s="185">
        <f t="shared" ref="U174" si="324">IF(E174="","",ROUND(AVERAGEA(E174:I175),4))</f>
        <v>4.8387000000000002</v>
      </c>
      <c r="V174" s="185">
        <f t="shared" ref="V174" si="325">IF(E174="","",ROUND(SQRT(COUNTA(E174:I175)/(COUNTA(E174:I175)-1))*STDEVPA(E174:I175),4))</f>
        <v>6.4000000000000003E-3</v>
      </c>
      <c r="W174" s="184">
        <f t="shared" ref="W174" si="326">IF(E174="","",ROUND((((B174+C174)-(B174-C175))/(6*V174)),4))</f>
        <v>5.2083000000000004</v>
      </c>
      <c r="X174" s="184">
        <f t="shared" ref="X174" si="327">IF(E174="","",ROUND((1-(ABS((((B174+C174)+(B174-C175))/2)-U174)/((C174+C175)/2)))*W174,4))</f>
        <v>3.1926999999999999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4.8418000000000001</v>
      </c>
      <c r="AB174" s="92">
        <v>4.8429000000000002</v>
      </c>
      <c r="AC174">
        <v>4.8312999999999997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16.1219</v>
      </c>
      <c r="F176" s="176">
        <v>16.113700000000001</v>
      </c>
      <c r="G176" s="176">
        <v>16.112500000000001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0.21899999999998698</v>
      </c>
      <c r="P176" s="193">
        <f>IF(E176="","",((MINA(E176,F176,G176,H176,I176))-N176)/((C176+C177)/2))</f>
        <v>0.12499999999999289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16.1219</v>
      </c>
      <c r="S176" s="185">
        <f t="shared" ref="S176" si="337">IF(E176="","",MINA(E176:I177))</f>
        <v>16.112500000000001</v>
      </c>
      <c r="T176" s="185">
        <f t="shared" ref="T176" si="338">IF(E176="","",(R176-S176))</f>
        <v>9.3999999999994088E-3</v>
      </c>
      <c r="U176" s="185">
        <f t="shared" ref="U176" si="339">IF(E176="","",ROUND(AVERAGEA(E176:I177),4))</f>
        <v>16.116</v>
      </c>
      <c r="V176" s="185">
        <f t="shared" ref="V176" si="340">IF(E176="","",ROUND(SQRT(COUNTA(E176:I177)/(COUNTA(E176:I177)-1))*STDEVPA(E176:I177),4))</f>
        <v>5.1000000000000004E-3</v>
      </c>
      <c r="W176" s="184">
        <f t="shared" ref="W176" si="341">IF(E176="","",ROUND((((B176+C176)-(B176-C177))/(6*V176)),4))</f>
        <v>6.5358999999999998</v>
      </c>
      <c r="X176" s="184">
        <f t="shared" ref="X176" si="342">IF(E176="","",ROUND((1-(ABS((((B176+C176)+(B176-C177))/2)-U176)/((C176+C177)/2)))*W176,4))</f>
        <v>5.4901999999999997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16.1219</v>
      </c>
      <c r="AB176" s="92">
        <v>16.113700000000001</v>
      </c>
      <c r="AC176">
        <v>16.112500000000001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16.115400000000001</v>
      </c>
      <c r="F178" s="176">
        <v>16.106400000000001</v>
      </c>
      <c r="G178" s="176">
        <v>16.110099999999999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0.15399999999999636</v>
      </c>
      <c r="P178" s="193">
        <f>IF(E178="","",((MINA(E178,F178,G178,H178,I178))-N178)/((C178+C179)/2))</f>
        <v>6.3999999999992951E-2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16.115400000000001</v>
      </c>
      <c r="S178" s="185">
        <f t="shared" ref="S178" si="352">IF(E178="","",MINA(E178:I179))</f>
        <v>16.106400000000001</v>
      </c>
      <c r="T178" s="185">
        <f t="shared" ref="T178" si="353">IF(E178="","",(R178-S178))</f>
        <v>9.0000000000003411E-3</v>
      </c>
      <c r="U178" s="185">
        <f t="shared" ref="U178" si="354">IF(E178="","",ROUND(AVERAGEA(E178:I179),4))</f>
        <v>16.110600000000002</v>
      </c>
      <c r="V178" s="185">
        <f t="shared" ref="V178" si="355">IF(E178="","",ROUND(SQRT(COUNTA(E178:I179)/(COUNTA(E178:I179)-1))*STDEVPA(E178:I179),4))</f>
        <v>4.4999999999999997E-3</v>
      </c>
      <c r="W178" s="184">
        <f t="shared" ref="W178" si="356">IF(E178="","",ROUND((((B178+C178)-(B178-C179))/(6*V178)),4))</f>
        <v>7.4074</v>
      </c>
      <c r="X178" s="184">
        <f t="shared" ref="X178" si="357">IF(E178="","",ROUND((1-(ABS((((B178+C178)+(B178-C179))/2)-U178)/((C178+C179)/2)))*W178,4))</f>
        <v>6.6222000000000003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16.115400000000001</v>
      </c>
      <c r="AB178" s="92">
        <v>16.106400000000001</v>
      </c>
      <c r="AC178">
        <v>16.110099999999999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6.5285000000000002</v>
      </c>
      <c r="F180" s="176">
        <v>6.5308999999999999</v>
      </c>
      <c r="G180" s="176">
        <v>6.5271999999999997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0.30899999999999928</v>
      </c>
      <c r="P180" s="193">
        <f>IF(E180="","",((MINA(E180,F180,G180,H180,I180))-N180)/((C180+C181)/2))</f>
        <v>0.27199999999999669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6.5308999999999999</v>
      </c>
      <c r="S180" s="185">
        <f t="shared" ref="S180" si="367">IF(E180="","",MINA(E180:I181))</f>
        <v>6.5271999999999997</v>
      </c>
      <c r="T180" s="185">
        <f t="shared" ref="T180" si="368">IF(E180="","",(R180-S180))</f>
        <v>3.7000000000002586E-3</v>
      </c>
      <c r="U180" s="185">
        <f t="shared" ref="U180" si="369">IF(E180="","",ROUND(AVERAGEA(E180:I181),4))</f>
        <v>6.5289000000000001</v>
      </c>
      <c r="V180" s="185">
        <f t="shared" ref="V180" si="370">IF(E180="","",ROUND(SQRT(COUNTA(E180:I181)/(COUNTA(E180:I181)-1))*STDEVPA(E180:I181),4))</f>
        <v>1.9E-3</v>
      </c>
      <c r="W180" s="184">
        <f t="shared" ref="W180" si="371">IF(E180="","",ROUND((((B180+C180)-(B180-C181))/(6*V180)),4))</f>
        <v>17.543900000000001</v>
      </c>
      <c r="X180" s="184">
        <f t="shared" ref="X180" si="372">IF(E180="","",ROUND((1-(ABS((((B180+C180)+(B180-C181))/2)-U180)/((C180+C181)/2)))*W180,4))</f>
        <v>12.473699999999999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6.5285000000000002</v>
      </c>
      <c r="AB180" s="92">
        <v>6.5308999999999999</v>
      </c>
      <c r="AC180">
        <v>6.5271999999999997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6.5061</v>
      </c>
      <c r="F182" s="176">
        <v>6.5084999999999997</v>
      </c>
      <c r="G182" s="176">
        <v>6.5065999999999997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8.49999999999973E-2</v>
      </c>
      <c r="P182" s="193">
        <f>IF(E182="","",((MINA(E182,F182,G182,H182,I182))-N182)/((C182+C183)/2))</f>
        <v>6.0999999999999943E-2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6.5084999999999997</v>
      </c>
      <c r="S182" s="185">
        <f t="shared" ref="S182" si="382">IF(E182="","",MINA(E182:I183))</f>
        <v>6.5061</v>
      </c>
      <c r="T182" s="185">
        <f t="shared" ref="T182" si="383">IF(E182="","",(R182-S182))</f>
        <v>2.3999999999997357E-3</v>
      </c>
      <c r="U182" s="185">
        <f t="shared" ref="U182" si="384">IF(E182="","",ROUND(AVERAGEA(E182:I183),4))</f>
        <v>6.5071000000000003</v>
      </c>
      <c r="V182" s="185">
        <f t="shared" ref="V182" si="385">IF(E182="","",ROUND(SQRT(COUNTA(E182:I183)/(COUNTA(E182:I183)-1))*STDEVPA(E182:I183),4))</f>
        <v>1.2999999999999999E-3</v>
      </c>
      <c r="W182" s="184">
        <f t="shared" ref="W182" si="386">IF(E182="","",ROUND((((B182+C182)-(B182-C183))/(6*V182)),4))</f>
        <v>25.640999999999998</v>
      </c>
      <c r="X182" s="184">
        <f t="shared" ref="X182" si="387">IF(E182="","",ROUND((1-(ABS((((B182+C182)+(B182-C183))/2)-U182)/((C182+C183)/2)))*W182,4))</f>
        <v>23.820499999999999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6.5061</v>
      </c>
      <c r="AB182" s="92">
        <v>6.5084999999999997</v>
      </c>
      <c r="AC182">
        <v>6.5065999999999997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0.80700000000000005</v>
      </c>
      <c r="G184" s="176">
        <v>0.80700000000000005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1.0000000000000009E-3</v>
      </c>
      <c r="U184" s="185">
        <f t="shared" ref="U184" si="399">IF(E184="","",ROUND(AVERAGEA(E184:I185),4))</f>
        <v>0.80730000000000002</v>
      </c>
      <c r="V184" s="185">
        <f t="shared" ref="V184" si="400">IF(E184="","",ROUND(SQRT(COUNTA(E184:I185)/(COUNTA(E184:I185)-1))*STDEVPA(E184:I185),4))</f>
        <v>5.9999999999999995E-4</v>
      </c>
      <c r="W184" s="184">
        <f t="shared" ref="W184" si="401">IF(E184="","",ROUND((((B184+C184)-(B184-C185))/(6*V184)),4))</f>
        <v>33.333300000000001</v>
      </c>
      <c r="X184" s="184">
        <f t="shared" ref="X184" si="402">IF(E184="","",ROUND((1-(ABS((((B184+C184)+(B184-C185))/2)-U184)/((C184+C185)/2)))*W184,4))</f>
        <v>29.277699999999999</v>
      </c>
      <c r="Y184" s="184" t="str">
        <f t="shared" ref="Y184" si="403">IF(E184="","",IF(OR(((MAXA(E184:I185))&gt;(B184+C184)),((MINA(E184:I185))&lt;(B184-C185))),"NG","OK"))</f>
        <v>OK</v>
      </c>
      <c r="Z184" s="184" t="str">
        <f t="shared" ref="Z184" si="404">IF(X184="","",IF(OR(((MINA(X184))&lt;(1.67))),"NG","OK"))</f>
        <v>OK</v>
      </c>
      <c r="AA184" s="92">
        <v>0.80800000000000005</v>
      </c>
      <c r="AB184" s="92">
        <v>0.80700000000000005</v>
      </c>
      <c r="AC184">
        <v>0.80700000000000005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0.80600000000000005</v>
      </c>
      <c r="G186" s="176">
        <v>0.80600000000000005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0.10000000000000009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0.80600000000000005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0.80630000000000002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29.833300000000001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0.80700000000000005</v>
      </c>
      <c r="AB186" s="92">
        <v>0.80600000000000005</v>
      </c>
      <c r="AC186">
        <v>0.80600000000000005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0.58499999999999996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0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0.58499999999999996</v>
      </c>
      <c r="T188" s="185">
        <f t="shared" ref="T188" si="428">IF(E188="","",(R188-S188))</f>
        <v>0</v>
      </c>
      <c r="U188" s="185">
        <f t="shared" ref="U188" si="429">IF(E188="","",ROUND(AVERAGEA(E188:I189),4))</f>
        <v>0.58499999999999996</v>
      </c>
      <c r="V188" s="185">
        <f t="shared" ref="V188" si="430">IF(E188="","",ROUND(SQRT(COUNTA(E188:I189)/(COUNTA(E188:I189)-1))*STDEVPA(E188:I189),4))</f>
        <v>0</v>
      </c>
      <c r="W188" s="184" t="e">
        <f>IF(E188="","",ROUND((((U188)-(B188-C189))/(3*V188)),4))</f>
        <v>#DIV/0!</v>
      </c>
      <c r="X188" s="184" t="e">
        <f>IF(E188="","",ROUND((((U188)-(B188-C189))/(3*V188)),4))</f>
        <v>#DIV/0!</v>
      </c>
      <c r="Y188" s="184" t="str">
        <f t="shared" ref="Y188" si="431">IF(E188="","",IF(OR(((MAXA(E188:I189))&gt;(B188+C188)),((MINA(E188:I189))&lt;(B188-C189))),"NG","OK"))</f>
        <v>OK</v>
      </c>
      <c r="Z188" s="184" t="e">
        <f t="shared" ref="Z188" si="432">IF(X188="","",IF(OR(((MINA(X188))&lt;(1.67))),"NG","OK"))</f>
        <v>#DIV/0!</v>
      </c>
      <c r="AA188" s="92">
        <v>0.58499999999999996</v>
      </c>
      <c r="AB188" s="92">
        <v>0.58499999999999996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0.59099999999999997</v>
      </c>
      <c r="F190" s="176">
        <v>0.59</v>
      </c>
      <c r="G190" s="176">
        <v>0.58899999999999997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0.40000000000000036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0.59099999999999997</v>
      </c>
      <c r="S190" s="185">
        <f t="shared" ref="S190" si="438">IF(E190="","",MINA(E190:I191))</f>
        <v>0.58899999999999997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1E-3</v>
      </c>
      <c r="W190" s="184">
        <f>IF(E190="","",ROUND((((U190)-(B190-C191))/(3*V190)),4))</f>
        <v>6.6666999999999996</v>
      </c>
      <c r="X190" s="184">
        <f>IF(E190="","",ROUND((((U190)-(B190-C191))/(3*V190)),4))</f>
        <v>6.6666999999999996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0.59099999999999997</v>
      </c>
      <c r="AB190" s="92">
        <v>0.59</v>
      </c>
      <c r="AC190">
        <v>0.58899999999999997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7.5591999999999997</v>
      </c>
      <c r="F192" s="176">
        <v>7.5603999999999996</v>
      </c>
      <c r="G192" s="176">
        <v>7.5632000000000001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0.31600000000000072</v>
      </c>
      <c r="P192" s="193">
        <f>IF(E192="","",((MINA(E192,F192,G192,H192,I192))-N192)/((C192+C193)/2))</f>
        <v>0.29599999999999849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7.5632000000000001</v>
      </c>
      <c r="S192" s="185">
        <f t="shared" ref="S192" si="449">IF(E192="","",MINA(E192:I193))</f>
        <v>7.5591999999999997</v>
      </c>
      <c r="T192" s="185">
        <f t="shared" ref="T192" si="450">IF(E192="","",(R192-S192))</f>
        <v>4.0000000000004476E-3</v>
      </c>
      <c r="U192" s="185">
        <f t="shared" ref="U192" si="451">IF(E192="","",ROUND(AVERAGEA(E192:I193),4))</f>
        <v>7.5609000000000002</v>
      </c>
      <c r="V192" s="185">
        <f t="shared" ref="V192" si="452">IF(E192="","",ROUND(SQRT(COUNTA(E192:I193)/(COUNTA(E192:I193)-1))*STDEVPA(E192:I193),4))</f>
        <v>2.0999999999999999E-3</v>
      </c>
      <c r="W192" s="184">
        <f t="shared" ref="W192" si="453">IF(E192="","",ROUND((((B192+C192)-(B192-C193))/(6*V192)),4))</f>
        <v>31.745999999999999</v>
      </c>
      <c r="X192" s="184">
        <f t="shared" ref="X192" si="454">IF(E192="","",ROUND((1-(ABS((((B192+C192)+(B192-C193))/2)-U192)/((C192+C193)/2)))*W192,4))</f>
        <v>22.0793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7.5591999999999997</v>
      </c>
      <c r="AB192" s="92">
        <v>7.5603999999999996</v>
      </c>
      <c r="AC192">
        <v>7.5632000000000001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7.5457999999999998</v>
      </c>
      <c r="F194" s="176">
        <v>7.5460000000000003</v>
      </c>
      <c r="G194" s="176">
        <v>7.55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0.24999999999999911</v>
      </c>
      <c r="P194" s="193">
        <f>IF(E194="","",((MINA(E194,F194,G194,H194,I194))-N194)/((C194+C195)/2))</f>
        <v>0.2289999999999992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7.55</v>
      </c>
      <c r="S194" s="185">
        <f t="shared" ref="S194" si="462">IF(E194="","",MINA(E194:I195))</f>
        <v>7.5457999999999998</v>
      </c>
      <c r="T194" s="185">
        <f t="shared" ref="T194" si="463">IF(E194="","",(R194-S194))</f>
        <v>4.1999999999999815E-3</v>
      </c>
      <c r="U194" s="185">
        <f t="shared" ref="U194" si="464">IF(E194="","",ROUND(AVERAGEA(E194:I195),4))</f>
        <v>7.5472999999999999</v>
      </c>
      <c r="V194" s="185">
        <f t="shared" ref="V194" si="465">IF(E194="","",ROUND(SQRT(COUNTA(E194:I195)/(COUNTA(E194:I195)-1))*STDEVPA(E194:I195),4))</f>
        <v>2.3999999999999998E-3</v>
      </c>
      <c r="W194" s="184">
        <f t="shared" ref="W194" si="466">IF(E194="","",ROUND((((B194+C194)-(B194-C195))/(6*V194)),4))</f>
        <v>27.777799999999999</v>
      </c>
      <c r="X194" s="184">
        <f t="shared" ref="X194" si="467">IF(E194="","",ROUND((1-(ABS((((B194+C194)+(B194-C195))/2)-U194)/((C194+C195)/2)))*W194,4))</f>
        <v>21.208400000000001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7.5457999999999998</v>
      </c>
      <c r="AB194" s="92">
        <v>7.5460000000000003</v>
      </c>
      <c r="AC194">
        <v>7.55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6.2129000000000003</v>
      </c>
      <c r="F196" s="176">
        <v>6.2129000000000003</v>
      </c>
      <c r="G196" s="176">
        <v>6.2127999999999997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0.25800000000000267</v>
      </c>
      <c r="P196" s="193">
        <f>IF(E196="","",((MINA(E196,F196,G196,H196,I196))-N196)/((C196+C197)/2))</f>
        <v>0.25599999999998957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6.2129000000000003</v>
      </c>
      <c r="S196" s="185">
        <f t="shared" ref="S196" si="475">IF(E196="","",MINA(E196:I197))</f>
        <v>6.2127999999999997</v>
      </c>
      <c r="T196" s="185">
        <f t="shared" ref="T196" si="476">IF(E196="","",(R196-S196))</f>
        <v>1.0000000000065512E-4</v>
      </c>
      <c r="U196" s="185">
        <f t="shared" ref="U196" si="477">IF(E196="","",ROUND(AVERAGEA(E196:I197),4))</f>
        <v>6.2129000000000003</v>
      </c>
      <c r="V196" s="185">
        <f t="shared" ref="V196" si="478">IF(E196="","",ROUND(SQRT(COUNTA(E196:I197)/(COUNTA(E196:I197)-1))*STDEVPA(E196:I197),4))</f>
        <v>1E-4</v>
      </c>
      <c r="W196" s="184">
        <f t="shared" ref="W196" si="479">IF(E196="","",ROUND((((B196+C196)-(B196-C197))/(6*V196)),4))</f>
        <v>166.66669999999999</v>
      </c>
      <c r="X196" s="184">
        <f t="shared" ref="X196" si="480">IF(E196="","",ROUND((1-(ABS((((B196+C196)+(B196-C197))/2)-U196)/((C196+C197)/2)))*W196,4))</f>
        <v>123.66670000000001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6.2129000000000003</v>
      </c>
      <c r="AB196" s="92">
        <v>6.2129000000000003</v>
      </c>
      <c r="AC196">
        <v>6.2127999999999997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6.2206000000000001</v>
      </c>
      <c r="F198" s="176">
        <v>6.2202000000000002</v>
      </c>
      <c r="G198" s="176">
        <v>6.2198000000000002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0.41199999999999903</v>
      </c>
      <c r="P198" s="193">
        <f>IF(E198="","",((MINA(E198,F198,G198,H198,I198))-N198)/((C198+C199)/2))</f>
        <v>0.3960000000000008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6.2206000000000001</v>
      </c>
      <c r="S198" s="185">
        <f t="shared" ref="S198" si="488">IF(E198="","",MINA(E198:I199))</f>
        <v>6.2198000000000002</v>
      </c>
      <c r="T198" s="185">
        <f t="shared" ref="T198" si="489">IF(E198="","",(R198-S198))</f>
        <v>7.9999999999991189E-4</v>
      </c>
      <c r="U198" s="185">
        <f t="shared" ref="U198" si="490">IF(E198="","",ROUND(AVERAGEA(E198:I199),4))</f>
        <v>6.2202000000000002</v>
      </c>
      <c r="V198" s="185">
        <f t="shared" ref="V198" si="491">IF(E198="","",ROUND(SQRT(COUNTA(E198:I199)/(COUNTA(E198:I199)-1))*STDEVPA(E198:I199),4))</f>
        <v>4.0000000000000002E-4</v>
      </c>
      <c r="W198" s="184">
        <f t="shared" ref="W198" si="492">IF(E198="","",ROUND((((B198+C198)-(B198-C199))/(6*V198)),4))</f>
        <v>41.666699999999999</v>
      </c>
      <c r="X198" s="184">
        <f t="shared" ref="X198" si="493">IF(E198="","",ROUND((1-(ABS((((B198+C198)+(B198-C199))/2)-U198)/((C198+C199)/2)))*W198,4))</f>
        <v>24.833400000000001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6.2206000000000001</v>
      </c>
      <c r="AB198" s="92">
        <v>6.2202000000000002</v>
      </c>
      <c r="AC198">
        <v>6.2198000000000002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5.7553000000000001</v>
      </c>
      <c r="F200" s="176">
        <v>5.7601000000000004</v>
      </c>
      <c r="G200" s="176">
        <v>5.7537000000000003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0.60100000000000264</v>
      </c>
      <c r="P200" s="193">
        <f>IF(E200="","",((MINA(E200,F200,G200,H200,I200))-N200)/((C200+C201)/2))</f>
        <v>0.53700000000000081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5.7601000000000004</v>
      </c>
      <c r="S200" s="185">
        <f t="shared" ref="S200" si="501">IF(E200="","",MINA(E200:I201))</f>
        <v>5.7537000000000003</v>
      </c>
      <c r="T200" s="185">
        <f t="shared" ref="T200" si="502">IF(E200="","",(R200-S200))</f>
        <v>6.4000000000001833E-3</v>
      </c>
      <c r="U200" s="185">
        <f t="shared" ref="U200" si="503">IF(E200="","",ROUND(AVERAGEA(E200:I201),4))</f>
        <v>5.7564000000000002</v>
      </c>
      <c r="V200" s="185">
        <f t="shared" ref="V200" si="504">IF(E200="","",ROUND(SQRT(COUNTA(E200:I201)/(COUNTA(E200:I201)-1))*STDEVPA(E200:I201),4))</f>
        <v>3.3E-3</v>
      </c>
      <c r="W200" s="184">
        <f t="shared" ref="W200" si="505">IF(E200="","",ROUND((((B200+C200)-(B200-C201))/(6*V200)),4))</f>
        <v>10.101000000000001</v>
      </c>
      <c r="X200" s="184">
        <f t="shared" ref="X200" si="506">IF(E200="","",ROUND((1-(ABS((((B200+C200)+(B200-C201))/2)-U200)/((C200+C201)/2)))*W200,4))</f>
        <v>4.4039999999999999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5.7553000000000001</v>
      </c>
      <c r="AB200" s="92">
        <v>5.7601000000000004</v>
      </c>
      <c r="AC200">
        <v>5.7537000000000003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5.7196999999999996</v>
      </c>
      <c r="F202" s="176">
        <v>5.7308000000000003</v>
      </c>
      <c r="G202" s="176">
        <v>5.7168999999999999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0.30800000000000161</v>
      </c>
      <c r="P202" s="193">
        <f>IF(E202="","",((MINA(E202,F202,G202,H202,I202))-N202)/((C202+C203)/2))</f>
        <v>0.16899999999999693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5.7308000000000003</v>
      </c>
      <c r="S202" s="185">
        <f t="shared" ref="S202" si="514">IF(E202="","",MINA(E202:I203))</f>
        <v>5.7168999999999999</v>
      </c>
      <c r="T202" s="185">
        <f t="shared" ref="T202" si="515">IF(E202="","",(R202-S202))</f>
        <v>1.3900000000000468E-2</v>
      </c>
      <c r="U202" s="185">
        <f t="shared" ref="U202" si="516">IF(E202="","",ROUND(AVERAGEA(E202:I203),4))</f>
        <v>5.7225000000000001</v>
      </c>
      <c r="V202" s="185">
        <f t="shared" ref="V202" si="517">IF(E202="","",ROUND(SQRT(COUNTA(E202:I203)/(COUNTA(E202:I203)-1))*STDEVPA(E202:I203),4))</f>
        <v>7.4000000000000003E-3</v>
      </c>
      <c r="W202" s="184">
        <f t="shared" ref="W202" si="518">IF(E202="","",ROUND((((B202+C202)-(B202-C203))/(6*V202)),4))</f>
        <v>4.5045000000000002</v>
      </c>
      <c r="X202" s="184">
        <f t="shared" ref="X202" si="519">IF(E202="","",ROUND((1-(ABS((((B202+C202)+(B202-C203))/2)-U202)/((C202+C203)/2)))*W202,4))</f>
        <v>3.4910000000000001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5.7196999999999996</v>
      </c>
      <c r="AB202" s="92">
        <v>5.7308000000000003</v>
      </c>
      <c r="AC202">
        <v>5.7168999999999999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7.9423000000000004</v>
      </c>
      <c r="F204" s="176">
        <v>7.9393000000000002</v>
      </c>
      <c r="G204" s="176">
        <v>7.9359000000000002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0.42300000000000004</v>
      </c>
      <c r="P204" s="193">
        <f>IF(E204="","",((MINA(E204,F204,G204,H204,I204))-N204)/((C204+C205)/2))</f>
        <v>0.35899999999999821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7.9423000000000004</v>
      </c>
      <c r="S204" s="185">
        <f t="shared" ref="S204" si="527">IF(E204="","",MINA(E204:I205))</f>
        <v>7.9359000000000002</v>
      </c>
      <c r="T204" s="185">
        <f t="shared" ref="T204" si="528">IF(E204="","",(R204-S204))</f>
        <v>6.4000000000001833E-3</v>
      </c>
      <c r="U204" s="185">
        <f t="shared" ref="U204" si="529">IF(E204="","",ROUND(AVERAGEA(E204:I205),4))</f>
        <v>7.9391999999999996</v>
      </c>
      <c r="V204" s="185">
        <f t="shared" ref="V204" si="530">IF(E204="","",ROUND(SQRT(COUNTA(E204:I205)/(COUNTA(E204:I205)-1))*STDEVPA(E204:I205),4))</f>
        <v>3.2000000000000002E-3</v>
      </c>
      <c r="W204" s="184">
        <f t="shared" ref="W204" si="531">IF(E204="","",ROUND((((B204+C204)-(B204-C205))/(6*V204)),4))</f>
        <v>10.416700000000001</v>
      </c>
      <c r="X204" s="184">
        <f t="shared" ref="X204" si="532">IF(E204="","",ROUND((1-(ABS((((B204+C204)+(B204-C205))/2)-U204)/((C204+C205)/2)))*W204,4))</f>
        <v>6.3334000000000001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7.9423000000000004</v>
      </c>
      <c r="AB204" s="92">
        <v>7.9393000000000002</v>
      </c>
      <c r="AC204">
        <v>7.9359000000000002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7.9290000000000003</v>
      </c>
      <c r="F206" s="176">
        <v>7.9222999999999999</v>
      </c>
      <c r="G206" s="176">
        <v>7.9257999999999997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0.28999999999999915</v>
      </c>
      <c r="P206" s="193">
        <f>IF(E206="","",((MINA(E206,F206,G206,H206,I206))-N206)/((C206+C207)/2))</f>
        <v>0.22299999999999542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7.9290000000000003</v>
      </c>
      <c r="S206" s="185">
        <f t="shared" ref="S206" si="540">IF(E206="","",MINA(E206:I207))</f>
        <v>7.9222999999999999</v>
      </c>
      <c r="T206" s="185">
        <f t="shared" ref="T206" si="541">IF(E206="","",(R206-S206))</f>
        <v>6.7000000000003723E-3</v>
      </c>
      <c r="U206" s="185">
        <f t="shared" ref="U206" si="542">IF(E206="","",ROUND(AVERAGEA(E206:I207),4))</f>
        <v>7.9257</v>
      </c>
      <c r="V206" s="185">
        <f t="shared" ref="V206" si="543">IF(E206="","",ROUND(SQRT(COUNTA(E206:I207)/(COUNTA(E206:I207)-1))*STDEVPA(E206:I207),4))</f>
        <v>3.3999999999999998E-3</v>
      </c>
      <c r="W206" s="184">
        <f t="shared" ref="W206" si="544">IF(E206="","",ROUND((((B206+C206)-(B206-C207))/(6*V206)),4))</f>
        <v>9.8039000000000005</v>
      </c>
      <c r="X206" s="184">
        <f t="shared" ref="X206" si="545">IF(E206="","",ROUND((1-(ABS((((B206+C206)+(B206-C207))/2)-U206)/((C206+C207)/2)))*W206,4))</f>
        <v>7.2843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7.9290000000000003</v>
      </c>
      <c r="AB206" s="92">
        <v>7.9222999999999999</v>
      </c>
      <c r="AC206">
        <v>7.9257999999999997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3.1072000000000002</v>
      </c>
      <c r="F208" s="176">
        <v>3.1057000000000001</v>
      </c>
      <c r="G208" s="176">
        <v>3.1097000000000001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9.7000000000000419E-2</v>
      </c>
      <c r="P208" s="193">
        <f>IF(E208="","",((MINA(E208,F208,G208,H208,I208))-N208)/((C208+C209)/2))</f>
        <v>5.7000000000000384E-2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3.1097000000000001</v>
      </c>
      <c r="S208" s="185">
        <f t="shared" ref="S208" si="553">IF(E208="","",MINA(E208:I209))</f>
        <v>3.1057000000000001</v>
      </c>
      <c r="T208" s="185">
        <f t="shared" ref="T208" si="554">IF(E208="","",(R208-S208))</f>
        <v>4.0000000000000036E-3</v>
      </c>
      <c r="U208" s="185">
        <f t="shared" ref="U208" si="555">IF(E208="","",ROUND(AVERAGEA(E208:I209),4))</f>
        <v>3.1074999999999999</v>
      </c>
      <c r="V208" s="185">
        <f t="shared" ref="V208" si="556">IF(E208="","",ROUND(SQRT(COUNTA(E208:I209)/(COUNTA(E208:I209)-1))*STDEVPA(E208:I209),4))</f>
        <v>2E-3</v>
      </c>
      <c r="W208" s="184">
        <f t="shared" ref="W208" si="557">IF(E208="","",ROUND((((B208+C208)-(B208-C209))/(6*V208)),4))</f>
        <v>16.666699999999999</v>
      </c>
      <c r="X208" s="184">
        <f t="shared" ref="X208" si="558">IF(E208="","",ROUND((1-(ABS((((B208+C208)+(B208-C209))/2)-U208)/((C208+C209)/2)))*W208,4))</f>
        <v>15.416700000000001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3.1072000000000002</v>
      </c>
      <c r="AB208" s="92">
        <v>3.1057000000000001</v>
      </c>
      <c r="AC208">
        <v>3.1097000000000001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3.1131000000000002</v>
      </c>
      <c r="F210" s="176">
        <v>3.1097999999999999</v>
      </c>
      <c r="G210" s="176">
        <v>3.1101999999999999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0.13100000000000112</v>
      </c>
      <c r="P210" s="193">
        <f>IF(E210="","",((MINA(E210,F210,G210,H210,I210))-N210)/((C210+C211)/2))</f>
        <v>9.7999999999998089E-2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3.1131000000000002</v>
      </c>
      <c r="S210" s="185">
        <f t="shared" ref="S210" si="566">IF(E210="","",MINA(E210:I211))</f>
        <v>3.1097999999999999</v>
      </c>
      <c r="T210" s="185">
        <f t="shared" ref="T210" si="567">IF(E210="","",(R210-S210))</f>
        <v>3.3000000000003027E-3</v>
      </c>
      <c r="U210" s="185">
        <f t="shared" ref="U210" si="568">IF(E210="","",ROUND(AVERAGEA(E210:I211),4))</f>
        <v>3.1110000000000002</v>
      </c>
      <c r="V210" s="185">
        <f t="shared" ref="V210" si="569">IF(E210="","",ROUND(SQRT(COUNTA(E210:I211)/(COUNTA(E210:I211)-1))*STDEVPA(E210:I211),4))</f>
        <v>1.8E-3</v>
      </c>
      <c r="W210" s="184">
        <f t="shared" ref="W210" si="570">IF(E210="","",ROUND((((B210+C210)-(B210-C211))/(6*V210)),4))</f>
        <v>18.5185</v>
      </c>
      <c r="X210" s="184">
        <f t="shared" ref="X210" si="571">IF(E210="","",ROUND((1-(ABS((((B210+C210)+(B210-C211))/2)-U210)/((C210+C211)/2)))*W210,4))</f>
        <v>16.4815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3.1131000000000002</v>
      </c>
      <c r="AB210" s="92">
        <v>3.1097999999999999</v>
      </c>
      <c r="AC210">
        <v>3.1101999999999999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7.7141000000000002</v>
      </c>
      <c r="F212" s="176">
        <v>7.7138999999999998</v>
      </c>
      <c r="G212" s="176">
        <v>7.7153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0.15299999999999869</v>
      </c>
      <c r="P212" s="193">
        <f>IF(E212="","",((MINA(E212,F212,G212,H212,I212))-N212)/((C212+C213)/2))</f>
        <v>0.13899999999999579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7.7153</v>
      </c>
      <c r="S212" s="185">
        <f t="shared" ref="S212" si="579">IF(E212="","",MINA(E212:I213))</f>
        <v>7.7138999999999998</v>
      </c>
      <c r="T212" s="185">
        <f t="shared" ref="T212" si="580">IF(E212="","",(R212-S212))</f>
        <v>1.4000000000002899E-3</v>
      </c>
      <c r="U212" s="185">
        <f t="shared" ref="U212" si="581">IF(E212="","",ROUND(AVERAGEA(E212:I213),4))</f>
        <v>7.7144000000000004</v>
      </c>
      <c r="V212" s="185">
        <f t="shared" ref="V212" si="582">IF(E212="","",ROUND(SQRT(COUNTA(E212:I213)/(COUNTA(E212:I213)-1))*STDEVPA(E212:I213),4))</f>
        <v>8.0000000000000004E-4</v>
      </c>
      <c r="W212" s="184">
        <f t="shared" ref="W212" si="583">IF(E212="","",ROUND((((B212+C212)-(B212-C213))/(6*V212)),4))</f>
        <v>41.666699999999999</v>
      </c>
      <c r="X212" s="184">
        <f t="shared" ref="X212" si="584">IF(E212="","",ROUND((1-(ABS((((B212+C212)+(B212-C213))/2)-U212)/((C212+C213)/2)))*W212,4))</f>
        <v>35.666699999999999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7.7141000000000002</v>
      </c>
      <c r="AB212" s="92">
        <v>7.7138999999999998</v>
      </c>
      <c r="AC212">
        <v>7.7153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7.7081999999999997</v>
      </c>
      <c r="F214" s="176">
        <v>7.7073999999999998</v>
      </c>
      <c r="G214" s="176">
        <v>7.7072000000000003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8.199999999999541E-2</v>
      </c>
      <c r="P214" s="193">
        <f>IF(E214="","",((MINA(E214,F214,G214,H214,I214))-N214)/((C214+C215)/2))</f>
        <v>7.2000000000000952E-2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7.7081999999999997</v>
      </c>
      <c r="S214" s="185">
        <f t="shared" ref="S214" si="592">IF(E214="","",MINA(E214:I215))</f>
        <v>7.7072000000000003</v>
      </c>
      <c r="T214" s="185">
        <f t="shared" ref="T214" si="593">IF(E214="","",(R214-S214))</f>
        <v>9.9999999999944578E-4</v>
      </c>
      <c r="U214" s="185">
        <f t="shared" ref="U214" si="594">IF(E214="","",ROUND(AVERAGEA(E214:I215),4))</f>
        <v>7.7076000000000002</v>
      </c>
      <c r="V214" s="185">
        <f t="shared" ref="V214" si="595">IF(E214="","",ROUND(SQRT(COUNTA(E214:I215)/(COUNTA(E214:I215)-1))*STDEVPA(E214:I215),4))</f>
        <v>5.0000000000000001E-4</v>
      </c>
      <c r="W214" s="184">
        <f t="shared" ref="W214" si="596">IF(E214="","",ROUND((((B214+C214)-(B214-C215))/(6*V214)),4))</f>
        <v>66.666700000000006</v>
      </c>
      <c r="X214" s="184">
        <f t="shared" ref="X214" si="597">IF(E214="","",ROUND((1-(ABS((((B214+C214)+(B214-C215))/2)-U214)/((C214+C215)/2)))*W214,4))</f>
        <v>61.6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7.7081999999999997</v>
      </c>
      <c r="AB214" s="92">
        <v>7.7073999999999998</v>
      </c>
      <c r="AC214">
        <v>7.7072000000000003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3.0853000000000002</v>
      </c>
      <c r="F216" s="176">
        <v>3.0889000000000002</v>
      </c>
      <c r="G216" s="176">
        <v>3.0888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-0.11099999999999888</v>
      </c>
      <c r="P216" s="193">
        <f>IF(E216="","",((MINA(E216,F216,G216,H216,I216))-N216)/((C216+C217)/2))</f>
        <v>-0.14699999999999935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3.0889000000000002</v>
      </c>
      <c r="S216" s="185">
        <f t="shared" ref="S216" si="605">IF(E216="","",MINA(E216:I217))</f>
        <v>3.0853000000000002</v>
      </c>
      <c r="T216" s="185">
        <f t="shared" ref="T216" si="606">IF(E216="","",(R216-S216))</f>
        <v>3.6000000000000476E-3</v>
      </c>
      <c r="U216" s="185">
        <f t="shared" ref="U216" si="607">IF(E216="","",ROUND(AVERAGEA(E216:I217),4))</f>
        <v>3.0876999999999999</v>
      </c>
      <c r="V216" s="185">
        <f t="shared" ref="V216" si="608">IF(E216="","",ROUND(SQRT(COUNTA(E216:I217)/(COUNTA(E216:I217)-1))*STDEVPA(E216:I217),4))</f>
        <v>2.0999999999999999E-3</v>
      </c>
      <c r="W216" s="184">
        <f t="shared" ref="W216" si="609">IF(E216="","",ROUND((((B216+C216)-(B216-C217))/(6*V216)),4))</f>
        <v>15.872999999999999</v>
      </c>
      <c r="X216" s="184">
        <f t="shared" ref="X216" si="610">IF(E216="","",ROUND((1-(ABS((((B216+C216)+(B216-C217))/2)-U216)/((C216+C217)/2)))*W216,4))</f>
        <v>13.9206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3.0853000000000002</v>
      </c>
      <c r="AB216" s="92">
        <v>3.0889000000000002</v>
      </c>
      <c r="AC216">
        <v>3.0888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3.0926</v>
      </c>
      <c r="F218" s="176">
        <v>3.0897000000000001</v>
      </c>
      <c r="G218" s="176">
        <v>3.0903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-7.4000000000000732E-2</v>
      </c>
      <c r="P218" s="193">
        <f>IF(E218="","",((MINA(E218,F218,G218,H218,I218))-N218)/((C218+C219)/2))</f>
        <v>-0.10299999999999976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3.0926</v>
      </c>
      <c r="S218" s="185">
        <f t="shared" ref="S218" si="618">IF(E218="","",MINA(E218:I219))</f>
        <v>3.0897000000000001</v>
      </c>
      <c r="T218" s="185">
        <f t="shared" ref="T218" si="619">IF(E218="","",(R218-S218))</f>
        <v>2.8999999999999027E-3</v>
      </c>
      <c r="U218" s="185">
        <f t="shared" ref="U218" si="620">IF(E218="","",ROUND(AVERAGEA(E218:I219),4))</f>
        <v>3.0909</v>
      </c>
      <c r="V218" s="185">
        <f t="shared" ref="V218" si="621">IF(E218="","",ROUND(SQRT(COUNTA(E218:I219)/(COUNTA(E218:I219)-1))*STDEVPA(E218:I219),4))</f>
        <v>1.5E-3</v>
      </c>
      <c r="W218" s="184">
        <f t="shared" ref="W218" si="622">IF(E218="","",ROUND((((B218+C218)-(B218-C219))/(6*V218)),4))</f>
        <v>22.222200000000001</v>
      </c>
      <c r="X218" s="184">
        <f t="shared" ref="X218" si="623">IF(E218="","",ROUND((1-(ABS((((B218+C218)+(B218-C219))/2)-U218)/((C218+C219)/2)))*W218,4))</f>
        <v>20.2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3.0926</v>
      </c>
      <c r="AB218" s="92">
        <v>3.0897000000000001</v>
      </c>
      <c r="AC218">
        <v>3.0903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1.9300000000000001E-2</v>
      </c>
      <c r="F220" s="176">
        <v>1.89E-2</v>
      </c>
      <c r="G220" s="176">
        <v>2.1700000000000001E-2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-0.13200000000000003</v>
      </c>
      <c r="P220" s="193">
        <f>IF(E220="","",((MINA(E220,F220,G220,H220,I220))-N220)/((C220+C221)/2))</f>
        <v>-0.24400000000000005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2.1700000000000001E-2</v>
      </c>
      <c r="S220" s="185">
        <f t="shared" ref="S220" si="631">IF(E220="","",MINA(E220:I221))</f>
        <v>1.89E-2</v>
      </c>
      <c r="T220" s="185">
        <f t="shared" ref="T220" si="632">IF(E220="","",(R220-S220))</f>
        <v>2.8000000000000004E-3</v>
      </c>
      <c r="U220" s="185">
        <f t="shared" ref="U220" si="633">IF(E220="","",ROUND(AVERAGEA(E220:I221),4))</f>
        <v>0.02</v>
      </c>
      <c r="V220" s="185">
        <f t="shared" ref="V220" si="634">IF(E220="","",ROUND(SQRT(COUNTA(E220:I221)/(COUNTA(E220:I221)-1))*STDEVPA(E220:I221),4))</f>
        <v>1.5E-3</v>
      </c>
      <c r="W220" s="184">
        <f>IF(E220="","",ROUND((((B220+C220)-(U220))/(3*V220)),4))</f>
        <v>6.6666999999999996</v>
      </c>
      <c r="X220" s="184">
        <f>IF(E220="","",ROUND((((B220+C220)-(U220))/(3*V220)),4))</f>
        <v>6.6666999999999996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1.9300000000000001E-2</v>
      </c>
      <c r="AB220" s="92">
        <v>1.89E-2</v>
      </c>
      <c r="AC220">
        <v>2.1700000000000001E-2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2.0199999999999999E-2</v>
      </c>
      <c r="F222" s="176">
        <v>2.0400000000000001E-2</v>
      </c>
      <c r="G222" s="176">
        <v>2.1499999999999998E-2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-0.14000000000000012</v>
      </c>
      <c r="P222" s="193">
        <f>IF(E222="","",((MINA(E222,F222,G222,H222,I222))-N222)/((C222+C223)/2))</f>
        <v>-0.19200000000000009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2.1499999999999998E-2</v>
      </c>
      <c r="S222" s="185">
        <f t="shared" ref="S222" si="642">IF(E222="","",MINA(E222:I223))</f>
        <v>2.0199999999999999E-2</v>
      </c>
      <c r="T222" s="185">
        <f t="shared" ref="T222" si="643">IF(E222="","",(R222-S222))</f>
        <v>1.2999999999999991E-3</v>
      </c>
      <c r="U222" s="185">
        <f t="shared" ref="U222" si="644">IF(E222="","",ROUND(AVERAGEA(E222:I223),4))</f>
        <v>2.07E-2</v>
      </c>
      <c r="V222" s="185">
        <f t="shared" ref="V222" si="645">IF(E222="","",ROUND(SQRT(COUNTA(E222:I223)/(COUNTA(E222:I223)-1))*STDEVPA(E222:I223),4))</f>
        <v>6.9999999999999999E-4</v>
      </c>
      <c r="W222" s="184">
        <f>IF(E222="","",ROUND((((B222+C222)-(U222))/(3*V222)),4))</f>
        <v>13.952400000000001</v>
      </c>
      <c r="X222" s="184">
        <f>IF(E222="","",ROUND((((B222+C222)-(U222))/(3*V222)),4))</f>
        <v>13.952400000000001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2.0199999999999999E-2</v>
      </c>
      <c r="AB222" s="92">
        <v>2.0400000000000001E-2</v>
      </c>
      <c r="AC222">
        <v>2.1499999999999998E-2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0.14460000000000001</v>
      </c>
      <c r="AB224" s="92">
        <v>0.1115</v>
      </c>
      <c r="AC224" s="29">
        <v>0.14779999999999999</v>
      </c>
      <c r="AD224" s="29">
        <v>0.123</v>
      </c>
      <c r="AE224" s="29">
        <v>0.153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9.11E-2</v>
      </c>
      <c r="AB226">
        <v>7.3200000000000001E-2</v>
      </c>
      <c r="AC226">
        <v>0.1018</v>
      </c>
      <c r="AD226">
        <v>6.8000000000000005E-2</v>
      </c>
      <c r="AE226">
        <v>9.5000000000000001E-2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24120401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24120401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09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06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07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08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06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05" t="s">
        <v>53</v>
      </c>
      <c r="P272" s="105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3.3942999999999999</v>
      </c>
      <c r="F273" s="176">
        <v>3.3952</v>
      </c>
      <c r="G273" s="176">
        <v>3.3956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-5.7000000000000384E-2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3.3942999999999999</v>
      </c>
      <c r="T273" s="185">
        <f>IF(E273="","",(R273-S273))</f>
        <v>1.3000000000000789E-3</v>
      </c>
      <c r="U273" s="185">
        <f>IF(E273="","",ROUND(AVERAGEA(E273:I274),4))</f>
        <v>3.395</v>
      </c>
      <c r="V273" s="185">
        <f>IF(E273="","",ROUND(SQRT(COUNTA(E273:I274)/(COUNTA(E273:I274)-1))*STDEVPA(E273:I274),4))</f>
        <v>6.9999999999999999E-4</v>
      </c>
      <c r="W273" s="184">
        <f>IF(E273="","",ROUND((((B273+C273)-(B273-C274))/(6*V273)),4))</f>
        <v>47.619</v>
      </c>
      <c r="X273" s="184">
        <f>IF(E273="","",ROUND((1-(ABS((((B273+C273)+(B273-C274))/2)-U273)/((C273+C274)/2)))*W273,4))</f>
        <v>45.238100000000003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3.3942999999999999</v>
      </c>
      <c r="AB273">
        <v>3.3952</v>
      </c>
      <c r="AC273">
        <v>3.3956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3.4060000000000001</v>
      </c>
      <c r="F275" s="176">
        <v>3.4054000000000002</v>
      </c>
      <c r="G275" s="176">
        <v>3.4070999999999998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7.0999999999998842E-2</v>
      </c>
      <c r="P275" s="193">
        <f t="shared" ref="P275" si="652">IF(E275="","",((MINA(E275,F275,G275,H275,I275))-N275)/((C275+C276)/2))</f>
        <v>5.4000000000002935E-2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3.4070999999999998</v>
      </c>
      <c r="S275" s="185">
        <f t="shared" ref="S275" si="655">IF(E275="","",MINA(E275:I276))</f>
        <v>3.4054000000000002</v>
      </c>
      <c r="T275" s="185">
        <f t="shared" ref="T275" si="656">IF(E275="","",(R275-S275))</f>
        <v>1.6999999999995907E-3</v>
      </c>
      <c r="U275" s="185">
        <f t="shared" ref="U275" si="657">IF(E275="","",ROUND(AVERAGEA(E275:I276),4))</f>
        <v>3.4062000000000001</v>
      </c>
      <c r="V275" s="185">
        <f t="shared" ref="V275" si="658">IF(E275="","",ROUND(SQRT(COUNTA(E275:I276)/(COUNTA(E275:I276)-1))*STDEVPA(E275:I276),4))</f>
        <v>8.9999999999999998E-4</v>
      </c>
      <c r="W275" s="184">
        <f t="shared" ref="W275" si="659">IF(E275="","",ROUND((((B275+C275)-(B275-C276))/(6*V275)),4))</f>
        <v>37.036999999999999</v>
      </c>
      <c r="X275" s="184">
        <f t="shared" ref="X275" si="660">IF(E275="","",ROUND((1-(ABS((((B275+C275)+(B275-C276))/2)-U275)/((C275+C276)/2)))*W275,4))</f>
        <v>34.740699999999997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3.4060000000000001</v>
      </c>
      <c r="AB275">
        <v>3.4054000000000002</v>
      </c>
      <c r="AC275">
        <v>3.4070999999999998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1.5884</v>
      </c>
      <c r="F277" s="176">
        <v>1.5908</v>
      </c>
      <c r="G277" s="176">
        <v>1.5907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-9.200000000000097E-2</v>
      </c>
      <c r="P277" s="193">
        <f t="shared" ref="P277" si="669">IF(E277="","",((MINA(E277,F277,G277,H277,I277))-N277)/((C277+C278)/2))</f>
        <v>-0.11600000000000055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1.5908</v>
      </c>
      <c r="S277" s="185">
        <f t="shared" ref="S277" si="672">IF(E277="","",MINA(E277:I278))</f>
        <v>1.5884</v>
      </c>
      <c r="T277" s="185">
        <f t="shared" ref="T277" si="673">IF(E277="","",(R277-S277))</f>
        <v>2.3999999999999577E-3</v>
      </c>
      <c r="U277" s="185">
        <f t="shared" ref="U277" si="674">IF(E277="","",ROUND(AVERAGEA(E277:I278),4))</f>
        <v>1.59</v>
      </c>
      <c r="V277" s="185">
        <f t="shared" ref="V277" si="675">IF(E277="","",ROUND(SQRT(COUNTA(E277:I278)/(COUNTA(E277:I278)-1))*STDEVPA(E277:I278),4))</f>
        <v>1.4E-3</v>
      </c>
      <c r="W277" s="184">
        <f t="shared" ref="W277" si="676">IF(E277="","",ROUND((((B277+C277)-(B277-C278))/(6*V277)),4))</f>
        <v>23.8095</v>
      </c>
      <c r="X277" s="184">
        <f t="shared" ref="X277" si="677">IF(E277="","",ROUND((1-(ABS((((B277+C277)+(B277-C278))/2)-U277)/((C277+C278)/2)))*W277,4))</f>
        <v>21.428599999999999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1.5884</v>
      </c>
      <c r="AB277">
        <v>1.5908</v>
      </c>
      <c r="AC277">
        <v>1.5907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1.5883</v>
      </c>
      <c r="F279" s="176">
        <v>1.5899000000000001</v>
      </c>
      <c r="G279" s="176">
        <v>1.5911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-0.11700000000000044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1.5883</v>
      </c>
      <c r="T279" s="185">
        <f t="shared" ref="T279" si="690">IF(E279="","",(R279-S279))</f>
        <v>2.7999999999999137E-3</v>
      </c>
      <c r="U279" s="185">
        <f t="shared" ref="U279" si="691">IF(E279="","",ROUND(AVERAGEA(E279:I280),4))</f>
        <v>1.5898000000000001</v>
      </c>
      <c r="V279" s="185">
        <f t="shared" ref="V279" si="692">IF(E279="","",ROUND(SQRT(COUNTA(E279:I280)/(COUNTA(E279:I280)-1))*STDEVPA(E279:I280),4))</f>
        <v>1.4E-3</v>
      </c>
      <c r="W279" s="184">
        <f t="shared" ref="W279" si="693">IF(E279="","",ROUND((((B279+C279)-(B279-C280))/(6*V279)),4))</f>
        <v>23.8095</v>
      </c>
      <c r="X279" s="184">
        <f t="shared" ref="X279" si="694">IF(E279="","",ROUND((1-(ABS((((B279+C279)+(B279-C280))/2)-U279)/((C279+C280)/2)))*W279,4))</f>
        <v>21.3809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1.5883</v>
      </c>
      <c r="AB279">
        <v>1.5899000000000001</v>
      </c>
      <c r="AC279">
        <v>1.5911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</v>
      </c>
      <c r="F281" s="176">
        <v>1.601</v>
      </c>
      <c r="G281" s="176">
        <v>1.6017999999999999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9.9999999999988987E-3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1.601</v>
      </c>
      <c r="T281" s="185">
        <f t="shared" ref="T281" si="707">IF(E281="","",(R281-S281))</f>
        <v>7.9999999999991189E-4</v>
      </c>
      <c r="U281" s="185">
        <f t="shared" ref="U281" si="708">IF(E281="","",ROUND(AVERAGEA(E281:I282),4))</f>
        <v>1.6012999999999999</v>
      </c>
      <c r="V281" s="185">
        <f t="shared" ref="V281" si="709">IF(E281="","",ROUND(SQRT(COUNTA(E281:I282)/(COUNTA(E281:I282)-1))*STDEVPA(E281:I282),4))</f>
        <v>4.0000000000000002E-4</v>
      </c>
      <c r="W281" s="184">
        <f t="shared" ref="W281" si="710">IF(E281="","",ROUND((((B281+C281)-(B281-C282))/(6*V281)),4))</f>
        <v>83.333299999999994</v>
      </c>
      <c r="X281" s="184">
        <f t="shared" ref="X281" si="711">IF(E281="","",ROUND((1-(ABS((((B281+C281)+(B281-C282))/2)-U281)/((C281+C282)/2)))*W281,4))</f>
        <v>82.25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</v>
      </c>
      <c r="AB281">
        <v>1.601</v>
      </c>
      <c r="AC281">
        <v>1.6017999999999999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1.6008</v>
      </c>
      <c r="F283" s="176">
        <v>1.6009</v>
      </c>
      <c r="G283" s="176">
        <v>1.6013999999999999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1.3999999999998458E-2</v>
      </c>
      <c r="P283" s="193">
        <f t="shared" ref="P283" si="720">IF(E283="","",((MINA(E283,F283,G283,H283,I283))-N283)/((C283+C284)/2))</f>
        <v>7.9999999999991189E-3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1.6013999999999999</v>
      </c>
      <c r="S283" s="185">
        <f t="shared" ref="S283" si="723">IF(E283="","",MINA(E283:I284))</f>
        <v>1.6008</v>
      </c>
      <c r="T283" s="185">
        <f t="shared" ref="T283" si="724">IF(E283="","",(R283-S283))</f>
        <v>5.9999999999993392E-4</v>
      </c>
      <c r="U283" s="185">
        <f t="shared" ref="U283" si="725">IF(E283="","",ROUND(AVERAGEA(E283:I284),4))</f>
        <v>1.601</v>
      </c>
      <c r="V283" s="185">
        <f t="shared" ref="V283" si="726">IF(E283="","",ROUND(SQRT(COUNTA(E283:I284)/(COUNTA(E283:I284)-1))*STDEVPA(E283:I284),4))</f>
        <v>2.9999999999999997E-4</v>
      </c>
      <c r="W283" s="184">
        <f t="shared" ref="W283" si="727">IF(E283="","",ROUND((((B283+C283)-(B283-C284))/(6*V283)),4))</f>
        <v>111.11109999999999</v>
      </c>
      <c r="X283" s="184">
        <f t="shared" ref="X283" si="728">IF(E283="","",ROUND((1-(ABS((((B283+C283)+(B283-C284))/2)-U283)/((C283+C284)/2)))*W283,4))</f>
        <v>110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1.6008</v>
      </c>
      <c r="AB283">
        <v>1.6009</v>
      </c>
      <c r="AC283">
        <v>1.6013999999999999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24.6374</v>
      </c>
      <c r="F285" s="176">
        <v>24.626000000000001</v>
      </c>
      <c r="G285" s="176">
        <v>24.657299999999999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0.28649999999998954</v>
      </c>
      <c r="P285" s="193">
        <f t="shared" ref="P285" si="737">IF(E285="","",((MINA(E285,F285,G285,H285,I285))-N285)/((C285+C286)/2))</f>
        <v>0.12999999999999901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24.657299999999999</v>
      </c>
      <c r="S285" s="185">
        <f t="shared" ref="S285" si="740">IF(E285="","",MINA(E285:I286))</f>
        <v>24.626000000000001</v>
      </c>
      <c r="T285" s="185">
        <f t="shared" ref="T285" si="741">IF(E285="","",(R285-S285))</f>
        <v>3.1299999999998107E-2</v>
      </c>
      <c r="U285" s="185">
        <f t="shared" ref="U285" si="742">IF(E285="","",ROUND(AVERAGEA(E285:I286),4))</f>
        <v>24.6402</v>
      </c>
      <c r="V285" s="185">
        <f t="shared" ref="V285" si="743">IF(E285="","",ROUND(SQRT(COUNTA(E285:I286)/(COUNTA(E285:I286)-1))*STDEVPA(E285:I286),4))</f>
        <v>1.5800000000000002E-2</v>
      </c>
      <c r="W285" s="184">
        <f t="shared" ref="W285" si="744">IF(E285="","",ROUND((((B285+C285)-(B285-C286))/(6*V285)),4))</f>
        <v>4.2194000000000003</v>
      </c>
      <c r="X285" s="184">
        <f t="shared" ref="X285" si="745">IF(E285="","",ROUND((1-(ABS((((B285+C285)+(B285-C286))/2)-U285)/((C285+C286)/2)))*W285,4))</f>
        <v>3.3713000000000002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24.6374</v>
      </c>
      <c r="AB285">
        <v>24.626000000000001</v>
      </c>
      <c r="AC285">
        <v>24.657299999999999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4.8323</v>
      </c>
      <c r="F287" s="176">
        <v>4.8314000000000004</v>
      </c>
      <c r="G287" s="176">
        <v>4.8331999999999997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0.33199999999999896</v>
      </c>
      <c r="P287" s="193">
        <f t="shared" ref="P287" si="754">IF(E287="","",((MINA(E287,F287,G287,H287,I287))-N287)/((C287+C288)/2))</f>
        <v>0.31400000000000539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4.8331999999999997</v>
      </c>
      <c r="S287" s="185">
        <f t="shared" ref="S287" si="757">IF(E287="","",MINA(E287:I288))</f>
        <v>4.8314000000000004</v>
      </c>
      <c r="T287" s="185">
        <f t="shared" ref="T287" si="758">IF(E287="","",(R287-S287))</f>
        <v>1.7999999999993577E-3</v>
      </c>
      <c r="U287" s="185">
        <f t="shared" ref="U287" si="759">IF(E287="","",ROUND(AVERAGEA(E287:I288),4))</f>
        <v>4.8323</v>
      </c>
      <c r="V287" s="185">
        <f t="shared" ref="V287" si="760">IF(E287="","",ROUND(SQRT(COUNTA(E287:I288)/(COUNTA(E287:I288)-1))*STDEVPA(E287:I288),4))</f>
        <v>8.9999999999999998E-4</v>
      </c>
      <c r="W287" s="184">
        <f t="shared" ref="W287" si="761">IF(E287="","",ROUND((((B287+C287)-(B287-C288))/(6*V287)),4))</f>
        <v>37.036999999999999</v>
      </c>
      <c r="X287" s="184">
        <f t="shared" ref="X287" si="762">IF(E287="","",ROUND((1-(ABS((((B287+C287)+(B287-C288))/2)-U287)/((C287+C288)/2)))*W287,4))</f>
        <v>25.074000000000002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4.8323</v>
      </c>
      <c r="AB287">
        <v>4.8314000000000004</v>
      </c>
      <c r="AC287">
        <v>4.8331999999999997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4.8177000000000003</v>
      </c>
      <c r="F289" s="176">
        <v>4.8118999999999996</v>
      </c>
      <c r="G289" s="176">
        <v>4.8219000000000003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0.21900000000000475</v>
      </c>
      <c r="P289" s="193">
        <f t="shared" ref="P289" si="771">IF(E289="","",((MINA(E289,F289,G289,H289,I289))-N289)/((C289+C290)/2))</f>
        <v>0.118999999999998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4.8219000000000003</v>
      </c>
      <c r="S289" s="185">
        <f t="shared" ref="S289" si="774">IF(E289="","",MINA(E289:I290))</f>
        <v>4.8118999999999996</v>
      </c>
      <c r="T289" s="185">
        <f t="shared" ref="T289" si="775">IF(E289="","",(R289-S289))</f>
        <v>1.0000000000000675E-2</v>
      </c>
      <c r="U289" s="185">
        <f t="shared" ref="U289" si="776">IF(E289="","",ROUND(AVERAGEA(E289:I290),4))</f>
        <v>4.8171999999999997</v>
      </c>
      <c r="V289" s="185">
        <f t="shared" ref="V289" si="777">IF(E289="","",ROUND(SQRT(COUNTA(E289:I290)/(COUNTA(E289:I290)-1))*STDEVPA(E289:I290),4))</f>
        <v>5.0000000000000001E-3</v>
      </c>
      <c r="W289" s="184">
        <f t="shared" ref="W289" si="778">IF(E289="","",ROUND((((B289+C289)-(B289-C290))/(6*V289)),4))</f>
        <v>6.6666999999999996</v>
      </c>
      <c r="X289" s="184">
        <f t="shared" ref="X289" si="779">IF(E289="","",ROUND((1-(ABS((((B289+C289)+(B289-C290))/2)-U289)/((C289+C290)/2)))*W289,4))</f>
        <v>5.52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4.8177000000000003</v>
      </c>
      <c r="AB289">
        <v>4.8118999999999996</v>
      </c>
      <c r="AC289">
        <v>4.8219000000000003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16.085799999999999</v>
      </c>
      <c r="F291" s="176">
        <v>16.086200000000002</v>
      </c>
      <c r="G291" s="176">
        <v>16.078800000000001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-0.13799999999999812</v>
      </c>
      <c r="P291" s="193">
        <f t="shared" ref="P291" si="788">IF(E291="","",((MINA(E291,F291,G291,H291,I291))-N291)/((C291+C292)/2))</f>
        <v>-0.2120000000000033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16.086200000000002</v>
      </c>
      <c r="S291" s="185">
        <f t="shared" ref="S291" si="791">IF(E291="","",MINA(E291:I292))</f>
        <v>16.078800000000001</v>
      </c>
      <c r="T291" s="185">
        <f t="shared" ref="T291" si="792">IF(E291="","",(R291-S291))</f>
        <v>7.4000000000005173E-3</v>
      </c>
      <c r="U291" s="185">
        <f t="shared" ref="U291" si="793">IF(E291="","",ROUND(AVERAGEA(E291:I292),4))</f>
        <v>16.083600000000001</v>
      </c>
      <c r="V291" s="185">
        <f t="shared" ref="V291" si="794">IF(E291="","",ROUND(SQRT(COUNTA(E291:I292)/(COUNTA(E291:I292)-1))*STDEVPA(E291:I292),4))</f>
        <v>4.1999999999999997E-3</v>
      </c>
      <c r="W291" s="184">
        <f t="shared" ref="W291" si="795">IF(E291="","",ROUND((((B291+C291)-(B291-C292))/(6*V291)),4))</f>
        <v>7.9364999999999997</v>
      </c>
      <c r="X291" s="184">
        <f t="shared" ref="X291" si="796">IF(E291="","",ROUND((1-(ABS((((B291+C291)+(B291-C292))/2)-U291)/((C291+C292)/2)))*W291,4))</f>
        <v>6.6349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16.085799999999999</v>
      </c>
      <c r="AB291">
        <v>16.086200000000002</v>
      </c>
      <c r="AC291">
        <v>16.078800000000001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16.1053</v>
      </c>
      <c r="F293" s="176">
        <v>16.101500000000001</v>
      </c>
      <c r="G293" s="176">
        <v>16.097899999999999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5.2999999999983061E-2</v>
      </c>
      <c r="P293" s="193">
        <f t="shared" ref="P293" si="805">IF(E293="","",((MINA(E293,F293,G293,H293,I293))-N293)/((C293+C294)/2))</f>
        <v>-2.1000000000022112E-2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16.1053</v>
      </c>
      <c r="S293" s="185">
        <f t="shared" ref="S293" si="808">IF(E293="","",MINA(E293:I294))</f>
        <v>16.097899999999999</v>
      </c>
      <c r="T293" s="185">
        <f t="shared" ref="T293" si="809">IF(E293="","",(R293-S293))</f>
        <v>7.4000000000005173E-3</v>
      </c>
      <c r="U293" s="185">
        <f t="shared" ref="U293" si="810">IF(E293="","",ROUND(AVERAGEA(E293:I294),4))</f>
        <v>16.101600000000001</v>
      </c>
      <c r="V293" s="185">
        <f t="shared" ref="V293" si="811">IF(E293="","",ROUND(SQRT(COUNTA(E293:I294)/(COUNTA(E293:I294)-1))*STDEVPA(E293:I294),4))</f>
        <v>3.7000000000000002E-3</v>
      </c>
      <c r="W293" s="184">
        <f t="shared" ref="W293" si="812">IF(E293="","",ROUND((((B293+C293)-(B293-C294))/(6*V293)),4))</f>
        <v>9.0090000000000003</v>
      </c>
      <c r="X293" s="184">
        <f t="shared" ref="X293" si="813">IF(E293="","",ROUND((1-(ABS((((B293+C293)+(B293-C294))/2)-U293)/((C293+C294)/2)))*W293,4))</f>
        <v>8.8649000000000004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16.1053</v>
      </c>
      <c r="AB293">
        <v>16.101500000000001</v>
      </c>
      <c r="AC293">
        <v>16.097899999999999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6.5190000000000001</v>
      </c>
      <c r="F295" s="176">
        <v>6.5201000000000002</v>
      </c>
      <c r="G295" s="176">
        <v>6.5172999999999996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0.20100000000000229</v>
      </c>
      <c r="P295" s="193">
        <f t="shared" ref="P295" si="822">IF(E295="","",((MINA(E295,F295,G295,H295,I295))-N295)/((C295+C296)/2))</f>
        <v>0.17299999999999649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6.5201000000000002</v>
      </c>
      <c r="S295" s="185">
        <f t="shared" ref="S295" si="825">IF(E295="","",MINA(E295:I296))</f>
        <v>6.5172999999999996</v>
      </c>
      <c r="T295" s="185">
        <f t="shared" ref="T295" si="826">IF(E295="","",(R295-S295))</f>
        <v>2.8000000000005798E-3</v>
      </c>
      <c r="U295" s="185">
        <f t="shared" ref="U295" si="827">IF(E295="","",ROUND(AVERAGEA(E295:I296),4))</f>
        <v>6.5187999999999997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19.333300000000001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6.5190000000000001</v>
      </c>
      <c r="AB295">
        <v>6.5201000000000002</v>
      </c>
      <c r="AC295">
        <v>6.5172999999999996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6.5166000000000004</v>
      </c>
      <c r="F297" s="176">
        <v>6.5153999999999996</v>
      </c>
      <c r="G297" s="176">
        <v>6.5148000000000001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0.16600000000000392</v>
      </c>
      <c r="P297" s="193">
        <f t="shared" ref="P297" si="839">IF(E297="","",((MINA(E297,F297,G297,H297,I297))-N297)/((C297+C298)/2))</f>
        <v>0.14800000000000146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6.5166000000000004</v>
      </c>
      <c r="S297" s="185">
        <f t="shared" ref="S297" si="842">IF(E297="","",MINA(E297:I298))</f>
        <v>6.5148000000000001</v>
      </c>
      <c r="T297" s="185">
        <f t="shared" ref="T297" si="843">IF(E297="","",(R297-S297))</f>
        <v>1.8000000000002458E-3</v>
      </c>
      <c r="U297" s="185">
        <f t="shared" ref="U297" si="844">IF(E297="","",ROUND(AVERAGEA(E297:I298),4))</f>
        <v>6.5156000000000001</v>
      </c>
      <c r="V297" s="185">
        <f t="shared" ref="V297" si="845">IF(E297="","",ROUND(SQRT(COUNTA(E297:I298)/(COUNTA(E297:I298)-1))*STDEVPA(E297:I298),4))</f>
        <v>8.9999999999999998E-4</v>
      </c>
      <c r="W297" s="184">
        <f t="shared" ref="W297" si="846">IF(E297="","",ROUND((((B297+C297)-(B297-C298))/(6*V297)),4))</f>
        <v>37.036999999999999</v>
      </c>
      <c r="X297" s="184">
        <f t="shared" ref="X297" si="847">IF(E297="","",ROUND((1-(ABS((((B297+C297)+(B297-C298))/2)-U297)/((C297+C298)/2)))*W297,4))</f>
        <v>31.2592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6.5166000000000004</v>
      </c>
      <c r="AB297">
        <v>6.5153999999999996</v>
      </c>
      <c r="AC297">
        <v>6.5148000000000001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0.80700000000000005</v>
      </c>
      <c r="G299" s="176">
        <v>0.80700000000000005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0.11666666666666678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0.80700000000000005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0.80700000000000005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0.80700000000000005</v>
      </c>
      <c r="AB299">
        <v>0.80700000000000005</v>
      </c>
      <c r="AC299">
        <v>0.80700000000000005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6.6666666666666735E-2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0.58599999999999997</v>
      </c>
      <c r="T303" s="185">
        <f t="shared" ref="T303" si="894">IF(E303="","",(R303-S303))</f>
        <v>0</v>
      </c>
      <c r="U303" s="185">
        <f t="shared" ref="U303" si="895">IF(E303="","",ROUND(AVERAGEA(E303:I304),4))</f>
        <v>0.58599999999999997</v>
      </c>
      <c r="V303" s="185">
        <f t="shared" ref="V303" si="896">IF(E303="","",ROUND(SQRT(COUNTA(E303:I304)/(COUNTA(E303:I304)-1))*STDEVPA(E303:I304),4))</f>
        <v>0</v>
      </c>
      <c r="W303" s="184" t="e">
        <f>IF(E303="","",ROUND((((U303)-(B303-C304))/(3*V303)),4))</f>
        <v>#DIV/0!</v>
      </c>
      <c r="X303" s="184" t="e">
        <f>IF(E303="","",ROUND((((U303)-(B303-C304))/(3*V303)),4))</f>
        <v>#DIV/0!</v>
      </c>
      <c r="Y303" s="184" t="str">
        <f t="shared" ref="Y303" si="897">IF(E303="","",IF(OR(((MAXA(E303:I304))&gt;(B303+C303)),((MINA(E303:I304))&lt;(B303-C304))),"NG","OK"))</f>
        <v>OK</v>
      </c>
      <c r="Z303" s="184" t="e">
        <f t="shared" ref="Z303" si="898">IF(X303="","",IF(OR(((MINA(X303))&lt;(1.67))),"NG","OK"))</f>
        <v>#DIV/0!</v>
      </c>
      <c r="AA303">
        <v>0.58599999999999997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0.59099999999999997</v>
      </c>
      <c r="F305" s="176">
        <v>0.59199999999999997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0.40000000000000036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0.59099999999999997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0.5917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12.0556</v>
      </c>
      <c r="X305" s="184">
        <f>IF(E305="","",ROUND((((U305)-(B305-C306))/(3*V305)),4))</f>
        <v>12.0556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0.59099999999999997</v>
      </c>
      <c r="AB305">
        <v>0.59199999999999997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7.5454999999999997</v>
      </c>
      <c r="F307" s="176">
        <v>7.5667999999999997</v>
      </c>
      <c r="G307" s="176">
        <v>7.5420999999999996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0.33399999999999874</v>
      </c>
      <c r="P307" s="193">
        <f t="shared" ref="P307" si="916">IF(E307="","",((MINA(E307,F307,G307,H307,I307))-N307)/((C307+C308)/2))</f>
        <v>0.21049999999999791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7.5667999999999997</v>
      </c>
      <c r="S307" s="185">
        <f t="shared" ref="S307" si="919">IF(E307="","",MINA(E307:I308))</f>
        <v>7.5420999999999996</v>
      </c>
      <c r="T307" s="185">
        <f t="shared" ref="T307" si="920">IF(E307="","",(R307-S307))</f>
        <v>2.4700000000000166E-2</v>
      </c>
      <c r="U307" s="185">
        <f t="shared" ref="U307" si="921">IF(E307="","",ROUND(AVERAGEA(E307:I308),4))</f>
        <v>7.5514999999999999</v>
      </c>
      <c r="V307" s="185">
        <f t="shared" ref="V307" si="922">IF(E307="","",ROUND(SQRT(COUNTA(E307:I308)/(COUNTA(E307:I308)-1))*STDEVPA(E307:I308),4))</f>
        <v>1.34E-2</v>
      </c>
      <c r="W307" s="184">
        <f t="shared" ref="W307" si="923">IF(E307="","",ROUND((((B307+C307)-(B307-C308))/(6*V307)),4))</f>
        <v>4.9751000000000003</v>
      </c>
      <c r="X307" s="184">
        <f t="shared" ref="X307" si="924">IF(E307="","",ROUND((1-(ABS((((B307+C307)+(B307-C308))/2)-U307)/((C307+C308)/2)))*W307,4))</f>
        <v>3.694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7.5454999999999997</v>
      </c>
      <c r="AB307">
        <v>7.5667999999999997</v>
      </c>
      <c r="AC307">
        <v>7.5420999999999996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7.5437000000000003</v>
      </c>
      <c r="F309" s="176">
        <v>7.5632000000000001</v>
      </c>
      <c r="G309" s="176">
        <v>7.5454999999999997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0.31600000000000072</v>
      </c>
      <c r="P309" s="193">
        <f t="shared" ref="P309" si="931">IF(E309="","",((MINA(E309,F309,G309,H309,I309))-N309)/((C309+C310)/2))</f>
        <v>0.21850000000000147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7.5632000000000001</v>
      </c>
      <c r="S309" s="185">
        <f t="shared" ref="S309" si="934">IF(E309="","",MINA(E309:I310))</f>
        <v>7.5437000000000003</v>
      </c>
      <c r="T309" s="185">
        <f t="shared" ref="T309" si="935">IF(E309="","",(R309-S309))</f>
        <v>1.9499999999999851E-2</v>
      </c>
      <c r="U309" s="185">
        <f t="shared" ref="U309" si="936">IF(E309="","",ROUND(AVERAGEA(E309:I310),4))</f>
        <v>7.5507999999999997</v>
      </c>
      <c r="V309" s="185">
        <f t="shared" ref="V309" si="937">IF(E309="","",ROUND(SQRT(COUNTA(E309:I310)/(COUNTA(E309:I310)-1))*STDEVPA(E309:I310),4))</f>
        <v>1.0800000000000001E-2</v>
      </c>
      <c r="W309" s="184">
        <f t="shared" ref="W309" si="938">IF(E309="","",ROUND((((B309+C309)-(B309-C310))/(6*V309)),4))</f>
        <v>6.1727999999999996</v>
      </c>
      <c r="X309" s="184">
        <f t="shared" ref="X309" si="939">IF(E309="","",ROUND((1-(ABS((((B309+C309)+(B309-C310))/2)-U309)/((C309+C310)/2)))*W309,4))</f>
        <v>4.6048999999999998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7.5437000000000003</v>
      </c>
      <c r="AB309">
        <v>7.5632000000000001</v>
      </c>
      <c r="AC309">
        <v>7.5454999999999997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6.2091000000000003</v>
      </c>
      <c r="F311" s="176">
        <v>6.2081999999999997</v>
      </c>
      <c r="G311" s="176">
        <v>6.2092999999999998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0.18599999999999284</v>
      </c>
      <c r="P311" s="193">
        <f t="shared" ref="P311" si="946">IF(E311="","",((MINA(E311,F311,G311,H311,I311))-N311)/((C311+C312)/2))</f>
        <v>0.16399999999999082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6.2092999999999998</v>
      </c>
      <c r="S311" s="185">
        <f t="shared" ref="S311" si="949">IF(E311="","",MINA(E311:I312))</f>
        <v>6.2081999999999997</v>
      </c>
      <c r="T311" s="185">
        <f t="shared" ref="T311" si="950">IF(E311="","",(R311-S311))</f>
        <v>1.1000000000001009E-3</v>
      </c>
      <c r="U311" s="185">
        <f t="shared" ref="U311" si="951">IF(E311="","",ROUND(AVERAGEA(E311:I312),4))</f>
        <v>6.2088999999999999</v>
      </c>
      <c r="V311" s="185">
        <f t="shared" ref="V311" si="952">IF(E311="","",ROUND(SQRT(COUNTA(E311:I312)/(COUNTA(E311:I312)-1))*STDEVPA(E311:I312),4))</f>
        <v>5.9999999999999995E-4</v>
      </c>
      <c r="W311" s="184">
        <f t="shared" ref="W311" si="953">IF(E311="","",ROUND((((B311+C311)-(B311-C312))/(6*V311)),4))</f>
        <v>27.777799999999999</v>
      </c>
      <c r="X311" s="184">
        <f t="shared" ref="X311" si="954">IF(E311="","",ROUND((1-(ABS((((B311+C311)+(B311-C312))/2)-U311)/((C311+C312)/2)))*W311,4))</f>
        <v>22.833400000000001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6.2091000000000003</v>
      </c>
      <c r="AB311">
        <v>6.2081999999999997</v>
      </c>
      <c r="AC311">
        <v>6.2092999999999998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6.2229000000000001</v>
      </c>
      <c r="F313" s="176">
        <v>6.2222999999999997</v>
      </c>
      <c r="G313" s="176">
        <v>6.2240000000000002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0.48000000000000043</v>
      </c>
      <c r="P313" s="193">
        <f t="shared" ref="P313" si="961">IF(E313="","",((MINA(E313,F313,G313,H313,I313))-N313)/((C313+C314)/2))</f>
        <v>0.44599999999999085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6.2240000000000002</v>
      </c>
      <c r="S313" s="185">
        <f t="shared" ref="S313" si="964">IF(E313="","",MINA(E313:I314))</f>
        <v>6.2222999999999997</v>
      </c>
      <c r="T313" s="185">
        <f t="shared" ref="T313" si="965">IF(E313="","",(R313-S313))</f>
        <v>1.7000000000004789E-3</v>
      </c>
      <c r="U313" s="185">
        <f t="shared" ref="U313" si="966">IF(E313="","",ROUND(AVERAGEA(E313:I314),4))</f>
        <v>6.2230999999999996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9.9629999999999992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6.2229000000000001</v>
      </c>
      <c r="AB313">
        <v>6.2222999999999997</v>
      </c>
      <c r="AC313">
        <v>6.2240000000000002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5.6916000000000002</v>
      </c>
      <c r="F315" s="176">
        <v>5.6904000000000003</v>
      </c>
      <c r="G315" s="176">
        <v>5.6916000000000002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-8.3999999999999631E-2</v>
      </c>
      <c r="P315" s="193">
        <f t="shared" ref="P315" si="976">IF(E315="","",((MINA(E315,F315,G315,H315,I315))-N315)/((C315+C316)/2))</f>
        <v>-9.5999999999998309E-2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5.6916000000000002</v>
      </c>
      <c r="S315" s="185">
        <f t="shared" ref="S315" si="979">IF(E315="","",MINA(E315:I316))</f>
        <v>5.6904000000000003</v>
      </c>
      <c r="T315" s="185">
        <f t="shared" ref="T315" si="980">IF(E315="","",(R315-S315))</f>
        <v>1.1999999999998678E-3</v>
      </c>
      <c r="U315" s="185">
        <f t="shared" ref="U315" si="981">IF(E315="","",ROUND(AVERAGEA(E315:I316),4))</f>
        <v>5.6912000000000003</v>
      </c>
      <c r="V315" s="185">
        <f t="shared" ref="V315" si="982">IF(E315="","",ROUND(SQRT(COUNTA(E315:I316)/(COUNTA(E315:I316)-1))*STDEVPA(E315:I316),4))</f>
        <v>6.9999999999999999E-4</v>
      </c>
      <c r="W315" s="184">
        <f t="shared" ref="W315" si="983">IF(E315="","",ROUND((((B315+C315)-(B315-C316))/(6*V315)),4))</f>
        <v>47.619</v>
      </c>
      <c r="X315" s="184">
        <f t="shared" ref="X315" si="984">IF(E315="","",ROUND((1-(ABS((((B315+C315)+(B315-C316))/2)-U315)/((C315+C316)/2)))*W315,4))</f>
        <v>43.4285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5.6916000000000002</v>
      </c>
      <c r="AB315">
        <v>5.6904000000000003</v>
      </c>
      <c r="AC315">
        <v>5.6916000000000002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5.7470999999999997</v>
      </c>
      <c r="F317" s="176">
        <v>5.7474999999999996</v>
      </c>
      <c r="G317" s="176">
        <v>5.7538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0.53799999999999848</v>
      </c>
      <c r="P317" s="193">
        <f t="shared" ref="P317" si="991">IF(E317="","",((MINA(E317,F317,G317,H317,I317))-N317)/((C317+C318)/2))</f>
        <v>0.47099999999999476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5.7538</v>
      </c>
      <c r="S317" s="185">
        <f t="shared" ref="S317" si="994">IF(E317="","",MINA(E317:I318))</f>
        <v>5.7470999999999997</v>
      </c>
      <c r="T317" s="185">
        <f t="shared" ref="T317" si="995">IF(E317="","",(R317-S317))</f>
        <v>6.7000000000003723E-3</v>
      </c>
      <c r="U317" s="185">
        <f t="shared" ref="U317" si="996">IF(E317="","",ROUND(AVERAGEA(E317:I318),4))</f>
        <v>5.7495000000000003</v>
      </c>
      <c r="V317" s="185">
        <f t="shared" ref="V317" si="997">IF(E317="","",ROUND(SQRT(COUNTA(E317:I318)/(COUNTA(E317:I318)-1))*STDEVPA(E317:I318),4))</f>
        <v>3.8E-3</v>
      </c>
      <c r="W317" s="184">
        <f t="shared" ref="W317" si="998">IF(E317="","",ROUND((((B317+C317)-(B317-C318))/(6*V317)),4))</f>
        <v>8.7719000000000005</v>
      </c>
      <c r="X317" s="184">
        <f t="shared" ref="X317" si="999">IF(E317="","",ROUND((1-(ABS((((B317+C317)+(B317-C318))/2)-U317)/((C317+C318)/2)))*W317,4))</f>
        <v>4.4298000000000002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5.7470999999999997</v>
      </c>
      <c r="AB317">
        <v>5.7474999999999996</v>
      </c>
      <c r="AC317">
        <v>5.7538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7.9048999999999996</v>
      </c>
      <c r="F319" s="176">
        <v>7.9059999999999997</v>
      </c>
      <c r="G319" s="176">
        <v>7.9024999999999999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5.9999999999993392E-2</v>
      </c>
      <c r="P319" s="193">
        <f t="shared" ref="P319" si="1006">IF(E319="","",((MINA(E319,F319,G319,H319,I319))-N319)/((C319+C320)/2))</f>
        <v>2.4999999999995026E-2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7.9059999999999997</v>
      </c>
      <c r="S319" s="185">
        <f t="shared" ref="S319" si="1009">IF(E319="","",MINA(E319:I320))</f>
        <v>7.9024999999999999</v>
      </c>
      <c r="T319" s="185">
        <f t="shared" ref="T319" si="1010">IF(E319="","",(R319-S319))</f>
        <v>3.4999999999998366E-3</v>
      </c>
      <c r="U319" s="185">
        <f t="shared" ref="U319" si="1011">IF(E319="","",ROUND(AVERAGEA(E319:I320),4))</f>
        <v>7.9044999999999996</v>
      </c>
      <c r="V319" s="185">
        <f t="shared" ref="V319" si="1012">IF(E319="","",ROUND(SQRT(COUNTA(E319:I320)/(COUNTA(E319:I320)-1))*STDEVPA(E319:I320),4))</f>
        <v>1.8E-3</v>
      </c>
      <c r="W319" s="184">
        <f t="shared" ref="W319" si="1013">IF(E319="","",ROUND((((B319+C319)-(B319-C320))/(6*V319)),4))</f>
        <v>18.5185</v>
      </c>
      <c r="X319" s="184">
        <f t="shared" ref="X319" si="1014">IF(E319="","",ROUND((1-(ABS((((B319+C319)+(B319-C320))/2)-U319)/((C319+C320)/2)))*W319,4))</f>
        <v>17.685199999999998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7.9048999999999996</v>
      </c>
      <c r="AB319">
        <v>7.9059999999999997</v>
      </c>
      <c r="AC319">
        <v>7.9024999999999999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7.9215</v>
      </c>
      <c r="F321" s="176">
        <v>7.9211</v>
      </c>
      <c r="G321" s="176">
        <v>7.9169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0.21499999999999631</v>
      </c>
      <c r="P321" s="193">
        <f t="shared" ref="P321" si="1021">IF(E321="","",((MINA(E321,F321,G321,H321,I321))-N321)/((C321+C322)/2))</f>
        <v>0.16899999999999693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7.9215</v>
      </c>
      <c r="S321" s="185">
        <f t="shared" ref="S321" si="1024">IF(E321="","",MINA(E321:I322))</f>
        <v>7.9169</v>
      </c>
      <c r="T321" s="185">
        <f t="shared" ref="T321" si="1025">IF(E321="","",(R321-S321))</f>
        <v>4.5999999999999375E-3</v>
      </c>
      <c r="U321" s="185">
        <f t="shared" ref="U321" si="1026">IF(E321="","",ROUND(AVERAGEA(E321:I322),4))</f>
        <v>7.9198000000000004</v>
      </c>
      <c r="V321" s="185">
        <f t="shared" ref="V321" si="1027">IF(E321="","",ROUND(SQRT(COUNTA(E321:I322)/(COUNTA(E321:I322)-1))*STDEVPA(E321:I322),4))</f>
        <v>2.5000000000000001E-3</v>
      </c>
      <c r="W321" s="184">
        <f t="shared" ref="W321" si="1028">IF(E321="","",ROUND((((B321+C321)-(B321-C322))/(6*V321)),4))</f>
        <v>13.333299999999999</v>
      </c>
      <c r="X321" s="184">
        <f t="shared" ref="X321" si="1029">IF(E321="","",ROUND((1-(ABS((((B321+C321)+(B321-C322))/2)-U321)/((C321+C322)/2)))*W321,4))</f>
        <v>10.693300000000001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7.9215</v>
      </c>
      <c r="AB321">
        <v>7.9211</v>
      </c>
      <c r="AC321">
        <v>7.9169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3.0870000000000002</v>
      </c>
      <c r="F323" s="176">
        <v>3.1017999999999999</v>
      </c>
      <c r="G323" s="176">
        <v>3.0874000000000001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1.7999999999998018E-2</v>
      </c>
      <c r="P323" s="193">
        <f t="shared" ref="P323" si="1036">IF(E323="","",((MINA(E323,F323,G323,H323,I323))-N323)/((C323+C324)/2))</f>
        <v>-0.12999999999999901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3.1017999999999999</v>
      </c>
      <c r="S323" s="185">
        <f t="shared" ref="S323" si="1039">IF(E323="","",MINA(E323:I324))</f>
        <v>3.0870000000000002</v>
      </c>
      <c r="T323" s="185">
        <f t="shared" ref="T323" si="1040">IF(E323="","",(R323-S323))</f>
        <v>1.4799999999999702E-2</v>
      </c>
      <c r="U323" s="185">
        <f t="shared" ref="U323" si="1041">IF(E323="","",ROUND(AVERAGEA(E323:I324),4))</f>
        <v>3.0920999999999998</v>
      </c>
      <c r="V323" s="185">
        <f t="shared" ref="V323" si="1042">IF(E323="","",ROUND(SQRT(COUNTA(E323:I324)/(COUNTA(E323:I324)-1))*STDEVPA(E323:I324),4))</f>
        <v>8.3999999999999995E-3</v>
      </c>
      <c r="W323" s="184">
        <f t="shared" ref="W323" si="1043">IF(E323="","",ROUND((((B323+C323)-(B323-C324))/(6*V323)),4))</f>
        <v>3.9683000000000002</v>
      </c>
      <c r="X323" s="184">
        <f t="shared" ref="X323" si="1044">IF(E323="","",ROUND((1-(ABS((((B323+C323)+(B323-C324))/2)-U323)/((C323+C324)/2)))*W323,4))</f>
        <v>3.6547999999999998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3.0870000000000002</v>
      </c>
      <c r="AB323">
        <v>3.1017999999999999</v>
      </c>
      <c r="AC323">
        <v>3.0874000000000001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3.0962999999999998</v>
      </c>
      <c r="F325" s="176">
        <v>3.0962999999999998</v>
      </c>
      <c r="G325" s="176">
        <v>3.0996999999999999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-3.00000000000189E-3</v>
      </c>
      <c r="P325" s="193">
        <f t="shared" ref="P325" si="1051">IF(E325="","",((MINA(E325,F325,G325,H325,I325))-N325)/((C325+C326)/2))</f>
        <v>-3.7000000000002586E-2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3.0996999999999999</v>
      </c>
      <c r="S325" s="185">
        <f t="shared" ref="S325" si="1054">IF(E325="","",MINA(E325:I326))</f>
        <v>3.0962999999999998</v>
      </c>
      <c r="T325" s="185">
        <f t="shared" ref="T325" si="1055">IF(E325="","",(R325-S325))</f>
        <v>3.4000000000000696E-3</v>
      </c>
      <c r="U325" s="185">
        <f t="shared" ref="U325" si="1056">IF(E325="","",ROUND(AVERAGEA(E325:I326),4))</f>
        <v>3.0973999999999999</v>
      </c>
      <c r="V325" s="185">
        <f t="shared" ref="V325" si="1057">IF(E325="","",ROUND(SQRT(COUNTA(E325:I326)/(COUNTA(E325:I326)-1))*STDEVPA(E325:I326),4))</f>
        <v>2E-3</v>
      </c>
      <c r="W325" s="184">
        <f t="shared" ref="W325" si="1058">IF(E325="","",ROUND((((B325+C325)-(B325-C326))/(6*V325)),4))</f>
        <v>16.666699999999999</v>
      </c>
      <c r="X325" s="184">
        <f t="shared" ref="X325" si="1059">IF(E325="","",ROUND((1-(ABS((((B325+C325)+(B325-C326))/2)-U325)/((C325+C326)/2)))*W325,4))</f>
        <v>16.2334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3.0962999999999998</v>
      </c>
      <c r="AB325">
        <v>3.0962999999999998</v>
      </c>
      <c r="AC325">
        <v>3.0996999999999999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7.7210999999999999</v>
      </c>
      <c r="F327" s="176">
        <v>7.7209000000000003</v>
      </c>
      <c r="G327" s="176">
        <v>7.7202999999999999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0.21099999999999675</v>
      </c>
      <c r="P327" s="193">
        <f t="shared" ref="P327" si="1066">IF(E327="","",((MINA(E327,F327,G327,H327,I327))-N327)/((C327+C328)/2))</f>
        <v>0.20299999999999763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7.7210999999999999</v>
      </c>
      <c r="S327" s="185">
        <f t="shared" ref="S327" si="1069">IF(E327="","",MINA(E327:I328))</f>
        <v>7.7202999999999999</v>
      </c>
      <c r="T327" s="185">
        <f t="shared" ref="T327" si="1070">IF(E327="","",(R327-S327))</f>
        <v>7.9999999999991189E-4</v>
      </c>
      <c r="U327" s="185">
        <f t="shared" ref="U327" si="1071">IF(E327="","",ROUND(AVERAGEA(E327:I328),4))</f>
        <v>7.7207999999999997</v>
      </c>
      <c r="V327" s="185">
        <f t="shared" ref="V327" si="1072">IF(E327="","",ROUND(SQRT(COUNTA(E327:I328)/(COUNTA(E327:I328)-1))*STDEVPA(E327:I328),4))</f>
        <v>4.0000000000000002E-4</v>
      </c>
      <c r="W327" s="184">
        <f t="shared" ref="W327" si="1073">IF(E327="","",ROUND((((B327+C327)-(B327-C328))/(6*V327)),4))</f>
        <v>83.333299999999994</v>
      </c>
      <c r="X327" s="184">
        <f t="shared" ref="X327" si="1074">IF(E327="","",ROUND((1-(ABS((((B327+C327)+(B327-C328))/2)-U327)/((C327+C328)/2)))*W327,4))</f>
        <v>66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7.7210999999999999</v>
      </c>
      <c r="AB327">
        <v>7.7209000000000003</v>
      </c>
      <c r="AC327">
        <v>7.7202999999999999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7.7102000000000004</v>
      </c>
      <c r="F329" s="176">
        <v>7.7103000000000002</v>
      </c>
      <c r="G329" s="176">
        <v>7.7102000000000004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0.10299999999999976</v>
      </c>
      <c r="P329" s="193">
        <f t="shared" ref="P329" si="1081">IF(E329="","",((MINA(E329,F329,G329,H329,I329))-N329)/((C329+C330)/2))</f>
        <v>0.10200000000000209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7.7103000000000002</v>
      </c>
      <c r="S329" s="185">
        <f t="shared" ref="S329" si="1084">IF(E329="","",MINA(E329:I330))</f>
        <v>7.7102000000000004</v>
      </c>
      <c r="T329" s="185">
        <f t="shared" ref="T329" si="1085">IF(E329="","",(R329-S329))</f>
        <v>9.9999999999766942E-5</v>
      </c>
      <c r="U329" s="185">
        <f t="shared" ref="U329" si="1086">IF(E329="","",ROUND(AVERAGEA(E329:I330),4))</f>
        <v>7.7102000000000004</v>
      </c>
      <c r="V329" s="185">
        <f t="shared" ref="V329" si="1087">IF(E329="","",ROUND(SQRT(COUNTA(E329:I330)/(COUNTA(E329:I330)-1))*STDEVPA(E329:I330),4))</f>
        <v>1E-4</v>
      </c>
      <c r="W329" s="184">
        <f t="shared" ref="W329" si="1088">IF(E329="","",ROUND((((B329+C329)-(B329-C330))/(6*V329)),4))</f>
        <v>333.33330000000001</v>
      </c>
      <c r="X329" s="184">
        <f t="shared" ref="X329" si="1089">IF(E329="","",ROUND((1-(ABS((((B329+C329)+(B329-C330))/2)-U329)/((C329+C330)/2)))*W329,4))</f>
        <v>299.33330000000001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7.7102000000000004</v>
      </c>
      <c r="AB329">
        <v>7.7103000000000002</v>
      </c>
      <c r="AC329">
        <v>7.7102000000000004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3.1128</v>
      </c>
      <c r="F331" s="176">
        <v>3.1122000000000001</v>
      </c>
      <c r="G331" s="176">
        <v>3.109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0.12799999999999923</v>
      </c>
      <c r="P331" s="193">
        <f t="shared" ref="P331" si="1096">IF(E331="","",((MINA(E331,F331,G331,H331,I331))-N331)/((C331+C332)/2))</f>
        <v>8.999999999999897E-2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3.1128</v>
      </c>
      <c r="S331" s="185">
        <f t="shared" ref="S331" si="1099">IF(E331="","",MINA(E331:I332))</f>
        <v>3.109</v>
      </c>
      <c r="T331" s="185">
        <f t="shared" ref="T331" si="1100">IF(E331="","",(R331-S331))</f>
        <v>3.8000000000000256E-3</v>
      </c>
      <c r="U331" s="185">
        <f t="shared" ref="U331" si="1101">IF(E331="","",ROUND(AVERAGEA(E331:I332),4))</f>
        <v>3.1113</v>
      </c>
      <c r="V331" s="185">
        <f t="shared" ref="V331" si="1102">IF(E331="","",ROUND(SQRT(COUNTA(E331:I332)/(COUNTA(E331:I332)-1))*STDEVPA(E331:I332),4))</f>
        <v>2E-3</v>
      </c>
      <c r="W331" s="184">
        <f t="shared" ref="W331" si="1103">IF(E331="","",ROUND((((B331+C331)-(B331-C332))/(6*V331)),4))</f>
        <v>16.666699999999999</v>
      </c>
      <c r="X331" s="184">
        <f t="shared" ref="X331" si="1104">IF(E331="","",ROUND((1-(ABS((((B331+C331)+(B331-C332))/2)-U331)/((C331+C332)/2)))*W331,4))</f>
        <v>14.7834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3.1128</v>
      </c>
      <c r="AB331">
        <v>3.1122000000000001</v>
      </c>
      <c r="AC331">
        <v>3.109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3.1088</v>
      </c>
      <c r="F333" s="176">
        <v>3.1097999999999999</v>
      </c>
      <c r="G333" s="176">
        <v>3.1122000000000001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0.12199999999999989</v>
      </c>
      <c r="P333" s="193">
        <f t="shared" ref="P333" si="1111">IF(E333="","",((MINA(E333,F333,G333,H333,I333))-N333)/((C333+C334)/2))</f>
        <v>8.799999999999919E-2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3.1122000000000001</v>
      </c>
      <c r="S333" s="185">
        <f t="shared" ref="S333" si="1114">IF(E333="","",MINA(E333:I334))</f>
        <v>3.1088</v>
      </c>
      <c r="T333" s="185">
        <f t="shared" ref="T333" si="1115">IF(E333="","",(R333-S333))</f>
        <v>3.4000000000000696E-3</v>
      </c>
      <c r="U333" s="185">
        <f t="shared" ref="U333" si="1116">IF(E333="","",ROUND(AVERAGEA(E333:I334),4))</f>
        <v>3.1103000000000001</v>
      </c>
      <c r="V333" s="185">
        <f t="shared" ref="V333" si="1117">IF(E333="","",ROUND(SQRT(COUNTA(E333:I334)/(COUNTA(E333:I334)-1))*STDEVPA(E333:I334),4))</f>
        <v>1.6999999999999999E-3</v>
      </c>
      <c r="W333" s="184">
        <f t="shared" ref="W333" si="1118">IF(E333="","",ROUND((((B333+C333)-(B333-C334))/(6*V333)),4))</f>
        <v>19.607800000000001</v>
      </c>
      <c r="X333" s="184">
        <f t="shared" ref="X333" si="1119">IF(E333="","",ROUND((1-(ABS((((B333+C333)+(B333-C334))/2)-U333)/((C333+C334)/2)))*W333,4))</f>
        <v>17.588200000000001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3.1088</v>
      </c>
      <c r="AB333">
        <v>3.1097999999999999</v>
      </c>
      <c r="AC333">
        <v>3.1122000000000001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2.0299999999999999E-2</v>
      </c>
      <c r="F335" s="176">
        <v>2.4799999999999999E-2</v>
      </c>
      <c r="G335" s="176">
        <v>1.9599999999999999E-2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-8.0000000000000904E-3</v>
      </c>
      <c r="P335" s="193">
        <f t="shared" ref="P335" si="1126">IF(E335="","",((MINA(E335,F335,G335,H335,I335))-N335)/((C335+C336)/2))</f>
        <v>-0.21600000000000008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2.4799999999999999E-2</v>
      </c>
      <c r="S335" s="185">
        <f t="shared" ref="S335" si="1129">IF(E335="","",MINA(E335:I336))</f>
        <v>1.9599999999999999E-2</v>
      </c>
      <c r="T335" s="185">
        <f t="shared" ref="T335" si="1130">IF(E335="","",(R335-S335))</f>
        <v>5.1999999999999998E-3</v>
      </c>
      <c r="U335" s="185">
        <f t="shared" ref="U335" si="1131">IF(E335="","",ROUND(AVERAGEA(E335:I336),4))</f>
        <v>2.1600000000000001E-2</v>
      </c>
      <c r="V335" s="185">
        <f t="shared" ref="V335" si="1132">IF(E335="","",ROUND(SQRT(COUNTA(E335:I336)/(COUNTA(E335:I336)-1))*STDEVPA(E335:I336),4))</f>
        <v>2.8E-3</v>
      </c>
      <c r="W335" s="184">
        <f>IF(E335="","",ROUND((((B335+C335)-(U335))/(3*V335)),4))</f>
        <v>3.3809999999999998</v>
      </c>
      <c r="X335" s="184">
        <f>IF(E335="","",ROUND((((B335+C335)-(U335))/(3*V335)),4))</f>
        <v>3.3809999999999998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2.0299999999999999E-2</v>
      </c>
      <c r="AB335">
        <v>2.4799999999999999E-2</v>
      </c>
      <c r="AC335">
        <v>1.9599999999999999E-2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2.24E-2</v>
      </c>
      <c r="F337" s="176">
        <v>1.9800000000000002E-2</v>
      </c>
      <c r="G337" s="176">
        <v>1.9300000000000001E-2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-0.10400000000000006</v>
      </c>
      <c r="P337" s="193">
        <f t="shared" ref="P337" si="1139">IF(E337="","",((MINA(E337,F337,G337,H337,I337))-N337)/((C337+C338)/2))</f>
        <v>-0.22800000000000001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2.24E-2</v>
      </c>
      <c r="S337" s="185">
        <f t="shared" ref="S337" si="1142">IF(E337="","",MINA(E337:I338))</f>
        <v>1.9300000000000001E-2</v>
      </c>
      <c r="T337" s="185">
        <f t="shared" ref="T337" si="1143">IF(E337="","",(R337-S337))</f>
        <v>3.0999999999999986E-3</v>
      </c>
      <c r="U337" s="185">
        <f t="shared" ref="U337" si="1144">IF(E337="","",ROUND(AVERAGEA(E337:I338),4))</f>
        <v>2.0500000000000001E-2</v>
      </c>
      <c r="V337" s="185">
        <f t="shared" ref="V337" si="1145">IF(E337="","",ROUND(SQRT(COUNTA(E337:I338)/(COUNTA(E337:I338)-1))*STDEVPA(E337:I338),4))</f>
        <v>1.6999999999999999E-3</v>
      </c>
      <c r="W337" s="184">
        <f>IF(E337="","",ROUND((((B337+C337)-(U337))/(3*V337)),4))</f>
        <v>5.7843</v>
      </c>
      <c r="X337" s="184">
        <f>IF(E337="","",ROUND((((B337+C337)-(U337))/(3*V337)),4))</f>
        <v>5.7843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2.24E-2</v>
      </c>
      <c r="AB337">
        <v>1.9800000000000002E-2</v>
      </c>
      <c r="AC337">
        <v>1.9300000000000001E-2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6.93E-2</v>
      </c>
      <c r="AB339" s="29">
        <v>6.5000000000000002E-2</v>
      </c>
      <c r="AC339" s="29">
        <v>7.4999999999999997E-2</v>
      </c>
      <c r="AD339" s="29">
        <v>7.0000000000000007E-2</v>
      </c>
      <c r="AE339" s="29">
        <v>8.3000000000000004E-2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7.2800000000000004E-2</v>
      </c>
      <c r="AB341">
        <v>7.4499999999999997E-2</v>
      </c>
      <c r="AC341">
        <v>8.2299999999999998E-2</v>
      </c>
      <c r="AD341">
        <v>8.3000000000000004E-2</v>
      </c>
      <c r="AE341">
        <v>9.0999999999999998E-2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24120401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97" priority="11" stopIfTrue="1" operator="equal">
      <formula>"NG"</formula>
    </cfRule>
  </conditionalFormatting>
  <conditionalFormatting sqref="Y42:Z107 L42:L107">
    <cfRule type="containsText" dxfId="196" priority="10" stopIfTrue="1" operator="containsText" text="NG">
      <formula>NOT(ISERROR(SEARCH("NG",L42)))</formula>
    </cfRule>
  </conditionalFormatting>
  <conditionalFormatting sqref="Q42:Q107">
    <cfRule type="containsText" dxfId="195" priority="9" operator="containsText" text="Measure More">
      <formula>NOT(ISERROR(SEARCH("Measure More",Q42)))</formula>
    </cfRule>
  </conditionalFormatting>
  <conditionalFormatting sqref="E127">
    <cfRule type="cellIs" dxfId="194" priority="8" stopIfTrue="1" operator="equal">
      <formula>"NG"</formula>
    </cfRule>
  </conditionalFormatting>
  <conditionalFormatting sqref="Y158:Z223 L158:L223">
    <cfRule type="containsText" dxfId="193" priority="7" stopIfTrue="1" operator="containsText" text="NG">
      <formula>NOT(ISERROR(SEARCH("NG",L158)))</formula>
    </cfRule>
  </conditionalFormatting>
  <conditionalFormatting sqref="Q158:Q223">
    <cfRule type="containsText" dxfId="192" priority="6" operator="containsText" text="Measure More">
      <formula>NOT(ISERROR(SEARCH("Measure More",Q158)))</formula>
    </cfRule>
  </conditionalFormatting>
  <conditionalFormatting sqref="E242">
    <cfRule type="cellIs" dxfId="191" priority="5" stopIfTrue="1" operator="equal">
      <formula>"NG"</formula>
    </cfRule>
  </conditionalFormatting>
  <conditionalFormatting sqref="Y273:Z338 L273:L338">
    <cfRule type="containsText" dxfId="190" priority="4" stopIfTrue="1" operator="containsText" text="NG">
      <formula>NOT(ISERROR(SEARCH("NG",L273)))</formula>
    </cfRule>
  </conditionalFormatting>
  <conditionalFormatting sqref="Q273:Q338">
    <cfRule type="containsText" dxfId="189" priority="3" operator="containsText" text="Measure More">
      <formula>NOT(ISERROR(SEARCH("Measure More",Q273)))</formula>
    </cfRule>
  </conditionalFormatting>
  <conditionalFormatting sqref="D127">
    <cfRule type="cellIs" dxfId="188" priority="2" stopIfTrue="1" operator="equal">
      <formula>"NG"</formula>
    </cfRule>
  </conditionalFormatting>
  <conditionalFormatting sqref="D242">
    <cfRule type="cellIs" dxfId="187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191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24120401</v>
      </c>
      <c r="G8" s="222"/>
      <c r="H8" s="221" t="s">
        <v>192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49" t="str">
        <f>IF(SUM(M42:M107)&lt;&gt;33,"NG","OK")</f>
        <v>OK</v>
      </c>
      <c r="F11" s="207">
        <v>66220</v>
      </c>
      <c r="G11" s="208"/>
      <c r="H11" s="209">
        <v>32670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46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47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48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46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45" t="s">
        <v>53</v>
      </c>
      <c r="P41" s="145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3.3996</v>
      </c>
      <c r="F42" s="176">
        <v>3.3986000000000001</v>
      </c>
      <c r="G42" s="176">
        <v>3.3942999999999999</v>
      </c>
      <c r="H42" s="176">
        <v>3.3952</v>
      </c>
      <c r="I42" s="176">
        <v>3.3956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-3.9999999999995595E-3</v>
      </c>
      <c r="P42" s="193">
        <f>IF(E42="","",((MINA(E42,F42,G42,H42,I42))-N42)/((C42+C43)/2))</f>
        <v>-5.7000000000000384E-2</v>
      </c>
      <c r="Q42" s="185" t="str">
        <f>IF(E42="","",IF(OR((O42&gt;50%),(P42&lt;-50%)),"Measure More","OK"))</f>
        <v>OK</v>
      </c>
      <c r="R42" s="185">
        <f>IF(E42="","",MAXA(E42:I43))</f>
        <v>3.3996</v>
      </c>
      <c r="S42" s="185">
        <f>IF(E42="","",MINA(E42:I43))</f>
        <v>3.3942999999999999</v>
      </c>
      <c r="T42" s="185">
        <f>IF(E42="","",(R42-S42))</f>
        <v>5.3000000000000824E-3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2.3E-3</v>
      </c>
      <c r="W42" s="184">
        <f>IF(E42="","",ROUND((((B42+C42)-(B42-C43))/(6*V42)),4))</f>
        <v>14.492800000000001</v>
      </c>
      <c r="X42" s="184">
        <f>IF(E42="","",ROUND((1-(ABS((((B42+C42)+(B42-C43))/2)-U42)/((C42+C43)/2)))*W42,4))</f>
        <v>14.0145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3.4005999999999998</v>
      </c>
      <c r="F44" s="176">
        <v>3.4005999999999998</v>
      </c>
      <c r="G44" s="176">
        <v>3.4060000000000001</v>
      </c>
      <c r="H44" s="176">
        <v>3.4054000000000002</v>
      </c>
      <c r="I44" s="176">
        <v>3.4070999999999998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7.0999999999998842E-2</v>
      </c>
      <c r="P44" s="193">
        <f>IF(E44="","",((MINA(E44,F44,G44,H44,I44))-N44)/((C44+C45)/2))</f>
        <v>5.9999999999993392E-3</v>
      </c>
      <c r="Q44" s="185" t="str">
        <f t="shared" ref="Q44" si="1">IF(E44="","",IF(OR((O44&gt;50%),(P44&lt;-50%)),"Measure More","OK"))</f>
        <v>OK</v>
      </c>
      <c r="R44" s="185">
        <f>IF(E44="","",MAXA(E44:I45))</f>
        <v>3.4070999999999998</v>
      </c>
      <c r="S44" s="185">
        <f>IF(E44="","",MINA(E44:I45))</f>
        <v>3.4005999999999998</v>
      </c>
      <c r="T44" s="185">
        <f t="shared" ref="T44" si="2">IF(E44="","",(R44-S44))</f>
        <v>6.4999999999999503E-3</v>
      </c>
      <c r="U44" s="185">
        <f>IF(E44="","",ROUND(AVERAGEA(E44:I45),4))</f>
        <v>3.4039000000000001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10.333299999999999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1.5940000000000001</v>
      </c>
      <c r="F46" s="176">
        <v>1.5938000000000001</v>
      </c>
      <c r="G46" s="176">
        <v>1.5884</v>
      </c>
      <c r="H46" s="176">
        <v>1.5908</v>
      </c>
      <c r="I46" s="176">
        <v>1.5907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-6.0000000000000053E-2</v>
      </c>
      <c r="P46" s="193">
        <f>IF(E46="","",((MINA(E46,F46,G46,H46,I46))-N46)/((C46+C47)/2))</f>
        <v>-0.11600000000000055</v>
      </c>
      <c r="Q46" s="185" t="str">
        <f t="shared" ref="Q46" si="9">IF(E46="","",IF(OR((O46&gt;50%),(P46&lt;-50%)),"Measure More","OK"))</f>
        <v>OK</v>
      </c>
      <c r="R46" s="185">
        <f>IF(E46="","",MAXA(E46:I47))</f>
        <v>1.5940000000000001</v>
      </c>
      <c r="S46" s="185">
        <f>IF(E46="","",MINA(E46:I47))</f>
        <v>1.5884</v>
      </c>
      <c r="T46" s="185">
        <f t="shared" ref="T46" si="10">IF(E46="","",(R46-S46))</f>
        <v>5.6000000000000494E-3</v>
      </c>
      <c r="U46" s="185">
        <f>IF(E46="","",ROUND(AVERAGEA(E46:I47),4))</f>
        <v>1.5914999999999999</v>
      </c>
      <c r="V46" s="185">
        <f>IF(E46="","",ROUND(SQRT(COUNTA(E46:I47)/(COUNTA(E46:I47)-1))*STDEVPA(E46:I47),4))</f>
        <v>2.3999999999999998E-3</v>
      </c>
      <c r="W46" s="184">
        <f t="shared" ref="W46" si="11">IF(E46="","",ROUND((((B46+C46)-(B46-C47))/(6*V46)),4))</f>
        <v>13.8889</v>
      </c>
      <c r="X46" s="184">
        <f t="shared" ref="X46" si="12">IF(E46="","",ROUND((1-(ABS((((B46+C46)+(B46-C47))/2)-U46)/((C46+C47)/2)))*W46,4))</f>
        <v>12.708299999999999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1.5928</v>
      </c>
      <c r="F48" s="176">
        <v>1.5924</v>
      </c>
      <c r="G48" s="176">
        <v>1.5883</v>
      </c>
      <c r="H48" s="176">
        <v>1.5899000000000001</v>
      </c>
      <c r="I48" s="176">
        <v>1.5911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-7.2000000000000952E-2</v>
      </c>
      <c r="P48" s="193">
        <f>IF(E48="","",((MINA(E48,F48,G48,H48,I48))-N48)/((C48+C49)/2))</f>
        <v>-0.11700000000000044</v>
      </c>
      <c r="Q48" s="185" t="str">
        <f t="shared" ref="Q48" si="17">IF(E48="","",IF(OR((O48&gt;50%),(P48&lt;-50%)),"Measure More","OK"))</f>
        <v>OK</v>
      </c>
      <c r="R48" s="185">
        <f>IF(E48="","",MAXA(E48:I49))</f>
        <v>1.5928</v>
      </c>
      <c r="S48" s="185">
        <f>IF(E48="","",MINA(E48:I49))</f>
        <v>1.5883</v>
      </c>
      <c r="T48" s="185">
        <f t="shared" ref="T48" si="18">IF(E48="","",(R48-S48))</f>
        <v>4.4999999999999485E-3</v>
      </c>
      <c r="U48" s="185">
        <f>IF(E48="","",ROUND(AVERAGEA(E48:I49),4))</f>
        <v>1.5909</v>
      </c>
      <c r="V48" s="185">
        <f>IF(E48="","",ROUND(SQRT(COUNTA(E48:I49)/(COUNTA(E48:I49)-1))*STDEVPA(E48:I49),4))</f>
        <v>1.8E-3</v>
      </c>
      <c r="W48" s="184">
        <f t="shared" ref="W48" si="19">IF(E48="","",ROUND((((B48+C48)-(B48-C49))/(6*V48)),4))</f>
        <v>18.5185</v>
      </c>
      <c r="X48" s="184">
        <f t="shared" ref="X48" si="20">IF(E48="","",ROUND((1-(ABS((((B48+C48)+(B48-C49))/2)-U48)/((C48+C49)/2)))*W48,4))</f>
        <v>16.833300000000001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1.5986</v>
      </c>
      <c r="F50" s="176">
        <v>1.5976999999999999</v>
      </c>
      <c r="G50" s="176">
        <v>1.6012</v>
      </c>
      <c r="H50" s="176">
        <v>1.601</v>
      </c>
      <c r="I50" s="176">
        <v>1.6017999999999999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-2.3000000000001908E-2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1.5976999999999999</v>
      </c>
      <c r="T50" s="185">
        <f t="shared" ref="T50" si="26">IF(E50="","",(R50-S50))</f>
        <v>4.0999999999999925E-3</v>
      </c>
      <c r="U50" s="185">
        <f>IF(E50="","",ROUND(AVERAGEA(E50:I51),4))</f>
        <v>1.6001000000000001</v>
      </c>
      <c r="V50" s="185">
        <f>IF(E50="","",ROUND(SQRT(COUNTA(E50:I51)/(COUNTA(E50:I51)-1))*STDEVPA(E50:I51),4))</f>
        <v>1.8E-3</v>
      </c>
      <c r="W50" s="184">
        <f t="shared" ref="W50" si="27">IF(E50="","",ROUND((((B50+C50)-(B50-C51))/(6*V50)),4))</f>
        <v>18.5185</v>
      </c>
      <c r="X50" s="184">
        <f t="shared" ref="X50" si="28">IF(E50="","",ROUND((1-(ABS((((B50+C50)+(B50-C51))/2)-U50)/((C50+C51)/2)))*W50,4))</f>
        <v>18.5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1.5972</v>
      </c>
      <c r="F52" s="176">
        <v>1.5981000000000001</v>
      </c>
      <c r="G52" s="176">
        <v>1.6008</v>
      </c>
      <c r="H52" s="176">
        <v>1.6009</v>
      </c>
      <c r="I52" s="176">
        <v>1.6013999999999999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1.3999999999998458E-2</v>
      </c>
      <c r="P52" s="193">
        <f>IF(E52="","",((MINA(E52,F52,G52,H52,I52))-N52)/((C52+C53)/2))</f>
        <v>-2.8000000000001357E-2</v>
      </c>
      <c r="Q52" s="185" t="str">
        <f t="shared" ref="Q52" si="33">IF(E52="","",IF(OR((O52&gt;50%),(P52&lt;-50%)),"Measure More","OK"))</f>
        <v>OK</v>
      </c>
      <c r="R52" s="185">
        <f>IF(E52="","",MAXA(E52:I53))</f>
        <v>1.6013999999999999</v>
      </c>
      <c r="S52" s="185">
        <f>IF(E52="","",MINA(E52:I53))</f>
        <v>1.5972</v>
      </c>
      <c r="T52" s="185">
        <f t="shared" ref="T52" si="34">IF(E52="","",(R52-S52))</f>
        <v>4.1999999999999815E-3</v>
      </c>
      <c r="U52" s="185">
        <f>IF(E52="","",ROUND(AVERAGEA(E52:I53),4))</f>
        <v>1.5996999999999999</v>
      </c>
      <c r="V52" s="185">
        <f>IF(E52="","",ROUND(SQRT(COUNTA(E52:I53)/(COUNTA(E52:I53)-1))*STDEVPA(E52:I53),4))</f>
        <v>1.9E-3</v>
      </c>
      <c r="W52" s="184">
        <f t="shared" ref="W52" si="35">IF(E52="","",ROUND((((B52+C52)-(B52-C53))/(6*V52)),4))</f>
        <v>17.543900000000001</v>
      </c>
      <c r="X52" s="184">
        <f t="shared" ref="X52" si="36">IF(E52="","",ROUND((1-(ABS((((B52+C52)+(B52-C53))/2)-U52)/((C52+C53)/2)))*W52,4))</f>
        <v>17.491299999999999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24.636500000000002</v>
      </c>
      <c r="F54" s="176">
        <v>24.608899999999998</v>
      </c>
      <c r="G54" s="176">
        <v>24.6374</v>
      </c>
      <c r="H54" s="176">
        <v>24.626000000000001</v>
      </c>
      <c r="I54" s="176">
        <v>24.657299999999999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0.28649999999998954</v>
      </c>
      <c r="P54" s="193">
        <f>IF(E54="","",((MINA(E54,F54,G54,H54,I54))-N54)/((C54+C55)/2))</f>
        <v>4.4499999999985107E-2</v>
      </c>
      <c r="Q54" s="185" t="str">
        <f t="shared" ref="Q54" si="41">IF(E54="","",IF(OR((O54&gt;50%),(P54&lt;-50%)),"Measure More","OK"))</f>
        <v>OK</v>
      </c>
      <c r="R54" s="185">
        <f>IF(E54="","",MAXA(E54:I55))</f>
        <v>24.657299999999999</v>
      </c>
      <c r="S54" s="185">
        <f>IF(E54="","",MINA(E54:I55))</f>
        <v>24.608899999999998</v>
      </c>
      <c r="T54" s="185">
        <f t="shared" ref="T54" si="42">IF(E54="","",(R54-S54))</f>
        <v>4.8400000000000887E-2</v>
      </c>
      <c r="U54" s="185">
        <f>IF(E54="","",ROUND(AVERAGEA(E54:I55),4))</f>
        <v>24.633199999999999</v>
      </c>
      <c r="V54" s="185">
        <f>IF(E54="","",ROUND(SQRT(COUNTA(E54:I55)/(COUNTA(E54:I55)-1))*STDEVPA(E54:I55),4))</f>
        <v>1.77E-2</v>
      </c>
      <c r="W54" s="184">
        <f t="shared" ref="W54" si="43">IF(E54="","",ROUND((((B54+C54)-(B54-C55))/(6*V54)),4))</f>
        <v>3.7665000000000002</v>
      </c>
      <c r="X54" s="184">
        <f t="shared" ref="X54" si="44">IF(E54="","",ROUND((1-(ABS((((B54+C54)+(B54-C55))/2)-U54)/((C54+C55)/2)))*W54,4))</f>
        <v>3.1413000000000002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4.8384</v>
      </c>
      <c r="F56" s="176">
        <v>4.8357999999999999</v>
      </c>
      <c r="G56" s="176">
        <v>4.8323</v>
      </c>
      <c r="H56" s="176">
        <v>4.8314000000000004</v>
      </c>
      <c r="I56" s="176">
        <v>4.8331999999999997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0.38400000000000212</v>
      </c>
      <c r="P56" s="193">
        <f>IF(E56="","",((MINA(E56,F56,G56,H56,I56))-N56)/((C56+C57)/2))</f>
        <v>0.31400000000000539</v>
      </c>
      <c r="Q56" s="185" t="str">
        <f t="shared" ref="Q56" si="49">IF(E56="","",IF(OR((O56&gt;50%),(P56&lt;-50%)),"Measure More","OK"))</f>
        <v>OK</v>
      </c>
      <c r="R56" s="185">
        <f>IF(E56="","",MAXA(E56:I57))</f>
        <v>4.8384</v>
      </c>
      <c r="S56" s="185">
        <f>IF(E56="","",MINA(E56:I57))</f>
        <v>4.8314000000000004</v>
      </c>
      <c r="T56" s="185">
        <f t="shared" ref="T56" si="50">IF(E56="","",(R56-S56))</f>
        <v>6.9999999999996732E-3</v>
      </c>
      <c r="U56" s="185">
        <f>IF(E56="","",ROUND(AVERAGEA(E56:I57),4))</f>
        <v>4.8342000000000001</v>
      </c>
      <c r="V56" s="185">
        <f>IF(E56="","",ROUND(SQRT(COUNTA(E56:I57)/(COUNTA(E56:I57)-1))*STDEVPA(E56:I57),4))</f>
        <v>2.8999999999999998E-3</v>
      </c>
      <c r="W56" s="184">
        <f t="shared" ref="W56" si="51">IF(E56="","",ROUND((((B56+C56)-(B56-C57))/(6*V56)),4))</f>
        <v>11.494300000000001</v>
      </c>
      <c r="X56" s="184">
        <f t="shared" ref="X56" si="52">IF(E56="","",ROUND((1-(ABS((((B56+C56)+(B56-C57))/2)-U56)/((C56+C57)/2)))*W56,4))</f>
        <v>7.5632000000000001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4.8418000000000001</v>
      </c>
      <c r="F58" s="176">
        <v>4.8429000000000002</v>
      </c>
      <c r="G58" s="176">
        <v>4.8177000000000003</v>
      </c>
      <c r="H58" s="176">
        <v>4.8118999999999996</v>
      </c>
      <c r="I58" s="176">
        <v>4.8219000000000003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0.42900000000000382</v>
      </c>
      <c r="P58" s="193">
        <f>IF(E58="","",((MINA(E58,F58,G58,H58,I58))-N58)/((C58+C59)/2))</f>
        <v>0.118999999999998</v>
      </c>
      <c r="Q58" s="185" t="str">
        <f t="shared" ref="Q58" si="57">IF(E58="","",IF(OR((O58&gt;50%),(P58&lt;-50%)),"Measure More","OK"))</f>
        <v>OK</v>
      </c>
      <c r="R58" s="185">
        <f>IF(E58="","",MAXA(E58:I59))</f>
        <v>4.8429000000000002</v>
      </c>
      <c r="S58" s="185">
        <f>IF(E58="","",MINA(E58:I59))</f>
        <v>4.8118999999999996</v>
      </c>
      <c r="T58" s="185">
        <f t="shared" ref="T58" si="58">IF(E58="","",(R58-S58))</f>
        <v>3.1000000000000583E-2</v>
      </c>
      <c r="U58" s="185">
        <f>IF(E58="","",ROUND(AVERAGEA(E58:I59),4))</f>
        <v>4.8272000000000004</v>
      </c>
      <c r="V58" s="185">
        <f>IF(E58="","",ROUND(SQRT(COUNTA(E58:I59)/(COUNTA(E58:I59)-1))*STDEVPA(E58:I59),4))</f>
        <v>1.4200000000000001E-2</v>
      </c>
      <c r="W58" s="184">
        <f t="shared" ref="W58" si="59">IF(E58="","",ROUND((((B58+C58)-(B58-C59))/(6*V58)),4))</f>
        <v>2.3473999999999999</v>
      </c>
      <c r="X58" s="184">
        <f t="shared" ref="X58" si="60">IF(E58="","",ROUND((1-(ABS((((B58+C58)+(B58-C59))/2)-U58)/((C58+C59)/2)))*W58,4))</f>
        <v>1.7089000000000001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16.1219</v>
      </c>
      <c r="F60" s="176">
        <v>16.113700000000001</v>
      </c>
      <c r="G60" s="176">
        <v>16.085799999999999</v>
      </c>
      <c r="H60" s="176">
        <v>16.086200000000002</v>
      </c>
      <c r="I60" s="176">
        <v>16.078800000000001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0.21899999999998698</v>
      </c>
      <c r="P60" s="193">
        <f>IF(E60="","",((MINA(E60,F60,G60,H60,I60))-N60)/((C60+C61)/2))</f>
        <v>-0.2120000000000033</v>
      </c>
      <c r="Q60" s="194" t="str">
        <f t="shared" ref="Q60" si="65">IF(E60="","",IF(OR((O60&gt;50%),(P60&lt;-50%)),"Measure More","OK"))</f>
        <v>OK</v>
      </c>
      <c r="R60" s="185">
        <f>IF(E60="","",MAXA(E60:I61))</f>
        <v>16.1219</v>
      </c>
      <c r="S60" s="185">
        <f>IF(E60="","",MINA(E60:I61))</f>
        <v>16.078800000000001</v>
      </c>
      <c r="T60" s="185">
        <f t="shared" ref="T60" si="66">IF(E60="","",(R60-S60))</f>
        <v>4.3099999999999028E-2</v>
      </c>
      <c r="U60" s="185">
        <f>IF(E60="","",ROUND(AVERAGEA(E60:I61),4))</f>
        <v>16.097300000000001</v>
      </c>
      <c r="V60" s="185">
        <f>IF(E60="","",ROUND(SQRT(COUNTA(E60:I61)/(COUNTA(E60:I61)-1))*STDEVPA(E60:I61),4))</f>
        <v>1.9199999999999998E-2</v>
      </c>
      <c r="W60" s="184">
        <f t="shared" ref="W60" si="67">IF(E60="","",ROUND((((B60+C60)-(B60-C61))/(6*V60)),4))</f>
        <v>1.7361</v>
      </c>
      <c r="X60" s="184">
        <f t="shared" ref="X60" si="68">IF(E60="","",ROUND((1-(ABS((((B60+C60)+(B60-C61))/2)-U60)/((C60+C61)/2)))*W60,4))</f>
        <v>1.6892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16.115400000000001</v>
      </c>
      <c r="F62" s="176">
        <v>16.106400000000001</v>
      </c>
      <c r="G62" s="176">
        <v>16.1053</v>
      </c>
      <c r="H62" s="176">
        <v>16.101500000000001</v>
      </c>
      <c r="I62" s="176">
        <v>16.097899999999999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0.15399999999999636</v>
      </c>
      <c r="P62" s="193">
        <f>IF(E62="","",((MINA(E62,F62,G62,H62,I62))-N62)/((C62+C63)/2))</f>
        <v>-2.1000000000022112E-2</v>
      </c>
      <c r="Q62" s="194" t="str">
        <f t="shared" ref="Q62" si="73">IF(E62="","",IF(OR((O62&gt;50%),(P62&lt;-50%)),"Measure More","OK"))</f>
        <v>OK</v>
      </c>
      <c r="R62" s="185">
        <f>IF(E62="","",MAXA(E62:I63))</f>
        <v>16.115400000000001</v>
      </c>
      <c r="S62" s="185">
        <f>IF(E62="","",MINA(E62:I63))</f>
        <v>16.097899999999999</v>
      </c>
      <c r="T62" s="185">
        <f t="shared" ref="T62" si="74">IF(E62="","",(R62-S62))</f>
        <v>1.7500000000001847E-2</v>
      </c>
      <c r="U62" s="185">
        <f>IF(E62="","",ROUND(AVERAGEA(E62:I63),4))</f>
        <v>16.1053</v>
      </c>
      <c r="V62" s="185">
        <f>IF(E62="","",ROUND(SQRT(COUNTA(E62:I63)/(COUNTA(E62:I63)-1))*STDEVPA(E62:I63),4))</f>
        <v>6.6E-3</v>
      </c>
      <c r="W62" s="184">
        <f t="shared" ref="W62" si="75">IF(E62="","",ROUND((((B62+C62)-(B62-C63))/(6*V62)),4))</f>
        <v>5.0505000000000004</v>
      </c>
      <c r="X62" s="184">
        <f t="shared" ref="X62" si="76">IF(E62="","",ROUND((1-(ABS((((B62+C62)+(B62-C63))/2)-U62)/((C62+C63)/2)))*W62,4))</f>
        <v>4.7827999999999999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6.5285000000000002</v>
      </c>
      <c r="F64" s="176">
        <v>6.5308999999999999</v>
      </c>
      <c r="G64" s="176">
        <v>6.5190000000000001</v>
      </c>
      <c r="H64" s="176">
        <v>6.5201000000000002</v>
      </c>
      <c r="I64" s="176">
        <v>6.5172999999999996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0.30899999999999928</v>
      </c>
      <c r="P64" s="193">
        <f>IF(E64="","",((MINA(E64,F64,G64,H64,I64))-N64)/((C64+C65)/2))</f>
        <v>0.17299999999999649</v>
      </c>
      <c r="Q64" s="185" t="str">
        <f t="shared" ref="Q64" si="81">IF(E64="","",IF(OR((O64&gt;50%),(P64&lt;-50%)),"Measure More","OK"))</f>
        <v>OK</v>
      </c>
      <c r="R64" s="185">
        <f>IF(E64="","",MAXA(E64:I65))</f>
        <v>6.5308999999999999</v>
      </c>
      <c r="S64" s="185">
        <f>IF(E64="","",MINA(E64:I65))</f>
        <v>6.5172999999999996</v>
      </c>
      <c r="T64" s="185">
        <f t="shared" ref="T64" si="82">IF(E64="","",(R64-S64))</f>
        <v>1.3600000000000279E-2</v>
      </c>
      <c r="U64" s="185">
        <f>IF(E64="","",ROUND(AVERAGEA(E64:I65),4))</f>
        <v>6.5232000000000001</v>
      </c>
      <c r="V64" s="185">
        <f>IF(E64="","",ROUND(SQRT(COUNTA(E64:I65)/(COUNTA(E64:I65)-1))*STDEVPA(E64:I65),4))</f>
        <v>6.1000000000000004E-3</v>
      </c>
      <c r="W64" s="184">
        <f t="shared" ref="W64" si="83">IF(E64="","",ROUND((((B64+C64)-(B64-C65))/(6*V64)),4))</f>
        <v>5.4645000000000001</v>
      </c>
      <c r="X64" s="184">
        <f t="shared" ref="X64" si="84">IF(E64="","",ROUND((1-(ABS((((B64+C64)+(B64-C65))/2)-U64)/((C64+C65)/2)))*W64,4))</f>
        <v>4.1966999999999999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6.5061</v>
      </c>
      <c r="F66" s="176">
        <v>6.5084999999999997</v>
      </c>
      <c r="G66" s="176">
        <v>6.5166000000000004</v>
      </c>
      <c r="H66" s="176">
        <v>6.5153999999999996</v>
      </c>
      <c r="I66" s="176">
        <v>6.5148000000000001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0.16600000000000392</v>
      </c>
      <c r="P66" s="193">
        <f>IF(E66="","",((MINA(E66,F66,G66,H66,I66))-N66)/((C66+C67)/2))</f>
        <v>6.0999999999999943E-2</v>
      </c>
      <c r="Q66" s="185" t="str">
        <f t="shared" ref="Q66" si="89">IF(E66="","",IF(OR((O66&gt;50%),(P66&lt;-50%)),"Measure More","OK"))</f>
        <v>OK</v>
      </c>
      <c r="R66" s="185">
        <f>IF(E66="","",MAXA(E66:I67))</f>
        <v>6.5166000000000004</v>
      </c>
      <c r="S66" s="185">
        <f>IF(E66="","",MINA(E66:I67))</f>
        <v>6.5061</v>
      </c>
      <c r="T66" s="185">
        <f t="shared" ref="T66" si="90">IF(E66="","",(R66-S66))</f>
        <v>1.0500000000000398E-2</v>
      </c>
      <c r="U66" s="185">
        <f>IF(E66="","",ROUND(AVERAGEA(E66:I67),4))</f>
        <v>6.5122999999999998</v>
      </c>
      <c r="V66" s="185">
        <f>IF(E66="","",ROUND(SQRT(COUNTA(E66:I67)/(COUNTA(E66:I67)-1))*STDEVPA(E66:I67),4))</f>
        <v>4.7000000000000002E-3</v>
      </c>
      <c r="W66" s="184">
        <f t="shared" ref="W66" si="91">IF(E66="","",ROUND((((B66+C66)-(B66-C67))/(6*V66)),4))</f>
        <v>7.0922000000000001</v>
      </c>
      <c r="X66" s="184">
        <f t="shared" ref="X66" si="92">IF(E66="","",ROUND((1-(ABS((((B66+C66)+(B66-C67))/2)-U66)/((C66+C67)/2)))*W66,4))</f>
        <v>6.2199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0.80700000000000005</v>
      </c>
      <c r="T68" s="185">
        <f t="shared" ref="T68" si="98">IF(E68="","",(R68-S68))</f>
        <v>1.0000000000000009E-3</v>
      </c>
      <c r="U68" s="185">
        <f>IF(E68="","",ROUND(AVERAGEA(E68:I69),4))</f>
        <v>0.80720000000000003</v>
      </c>
      <c r="V68" s="185">
        <f>IF(E68="","",ROUND(SQRT(COUNTA(E68:I69)/(COUNTA(E68:I69)-1))*STDEVPA(E68:I69),4))</f>
        <v>4.0000000000000002E-4</v>
      </c>
      <c r="W68" s="184">
        <f t="shared" ref="W68" si="99">IF(E68="","",ROUND((((B68+C68)-(B68-C69))/(6*V68)),4))</f>
        <v>50</v>
      </c>
      <c r="X68" s="184">
        <f t="shared" ref="X68" si="100">IF(E68="","",ROUND((1-(ABS((((B68+C68)+(B68-C69))/2)-U68)/((C68+C69)/2)))*W68,4))</f>
        <v>44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0.80600000000000005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0.11666666666666678</v>
      </c>
      <c r="P70" s="193">
        <f>IF(E70="","",((MINA(E70,F70,G70,H70,I70))-N70)/((C70+C71)/2))</f>
        <v>0.10000000000000009</v>
      </c>
      <c r="Q70" s="185" t="str">
        <f t="shared" ref="Q70" si="105">IF(E70="","",IF(OR((O70&gt;50%),(P70&lt;-50%)),"Measure More","OK"))</f>
        <v>OK</v>
      </c>
      <c r="R70" s="185">
        <f>IF(E70="","",MAXA(E70:I71))</f>
        <v>0.80700000000000005</v>
      </c>
      <c r="S70" s="185">
        <f>IF(E70="","",MINA(E70:I71))</f>
        <v>0.80600000000000005</v>
      </c>
      <c r="T70" s="185">
        <f t="shared" ref="T70" si="106">IF(E70="","",(R70-S70))</f>
        <v>1.0000000000000009E-3</v>
      </c>
      <c r="U70" s="185">
        <f>IF(E70="","",ROUND(AVERAGEA(E70:I71),4))</f>
        <v>0.80679999999999996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44.333300000000001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0.58499999999999996</v>
      </c>
      <c r="G72" s="176">
        <v>0.58599999999999997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0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0.58499999999999996</v>
      </c>
      <c r="T72" s="185">
        <f t="shared" ref="T72" si="114">IF(E72="","",(R72-S72))</f>
        <v>1.0000000000000009E-3</v>
      </c>
      <c r="U72" s="185">
        <f>IF(E72="","",ROUND(AVERAGEA(E72:I73),4))</f>
        <v>0.58560000000000001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10.4</v>
      </c>
      <c r="X72" s="184">
        <f>IF(E72="","",ROUND((((U72)-(B72-C73))/(3*V72)),4))</f>
        <v>10.4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0.59099999999999997</v>
      </c>
      <c r="F74" s="176">
        <v>0.59</v>
      </c>
      <c r="G74" s="176">
        <v>0.59099999999999997</v>
      </c>
      <c r="H74" s="176">
        <v>0.59199999999999997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0.59119999999999995</v>
      </c>
      <c r="V74" s="185">
        <f>IF(E74="","",ROUND(SQRT(COUNTA(E74:I75)/(COUNTA(E74:I75)-1))*STDEVPA(E74:I75),4))</f>
        <v>8.0000000000000004E-4</v>
      </c>
      <c r="W74" s="184">
        <f>IF(E74="","",ROUND((((U74)-(B74-C75))/(3*V74)),4))</f>
        <v>8.8332999999999995</v>
      </c>
      <c r="X74" s="184">
        <f>IF(E74="","",ROUND((((U74)-(B74-C75))/(3*V74)),4))</f>
        <v>8.8332999999999995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7.5591999999999997</v>
      </c>
      <c r="F76" s="176">
        <v>7.5603999999999996</v>
      </c>
      <c r="G76" s="176">
        <v>7.5454999999999997</v>
      </c>
      <c r="H76" s="176">
        <v>7.5667999999999997</v>
      </c>
      <c r="I76" s="176">
        <v>7.5420999999999996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0.33399999999999874</v>
      </c>
      <c r="P76" s="193">
        <f>IF(E76="","",((MINA(E76,F76,G76,H76,I76))-N76)/((C76+C77)/2))</f>
        <v>0.21049999999999791</v>
      </c>
      <c r="Q76" s="185" t="str">
        <f t="shared" ref="Q76" si="121">IF(E76="","",IF(OR((O76&gt;50%),(P76&lt;-50%)),"Measure More","OK"))</f>
        <v>OK</v>
      </c>
      <c r="R76" s="185">
        <f>IF(E76="","",MAXA(E76:I77))</f>
        <v>7.5667999999999997</v>
      </c>
      <c r="S76" s="185">
        <f>IF(E76="","",MINA(E76:I77))</f>
        <v>7.5420999999999996</v>
      </c>
      <c r="T76" s="185">
        <f t="shared" ref="T76" si="122">IF(E76="","",(R76-S76))</f>
        <v>2.4700000000000166E-2</v>
      </c>
      <c r="U76" s="185">
        <f>IF(E76="","",ROUND(AVERAGEA(E76:I77),4))</f>
        <v>7.5548000000000002</v>
      </c>
      <c r="V76" s="185">
        <f>IF(E76="","",ROUND(SQRT(COUNTA(E76:I77)/(COUNTA(E76:I77)-1))*STDEVPA(E76:I77),4))</f>
        <v>1.0500000000000001E-2</v>
      </c>
      <c r="W76" s="184">
        <f t="shared" ref="W76" si="123">IF(E76="","",ROUND((((B76+C76)-(B76-C77))/(6*V76)),4))</f>
        <v>6.3491999999999997</v>
      </c>
      <c r="X76" s="184">
        <f t="shared" ref="X76" si="124">IF(E76="","",ROUND((1-(ABS((((B76+C76)+(B76-C77))/2)-U76)/((C76+C77)/2)))*W76,4))</f>
        <v>4.6094999999999997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7.5457999999999998</v>
      </c>
      <c r="F78" s="176">
        <v>7.5460000000000003</v>
      </c>
      <c r="G78" s="176">
        <v>7.5437000000000003</v>
      </c>
      <c r="H78" s="176">
        <v>7.5632000000000001</v>
      </c>
      <c r="I78" s="176">
        <v>7.5454999999999997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0.31600000000000072</v>
      </c>
      <c r="P78" s="193">
        <f>IF(E78="","",((MINA(E78,F78,G78,H78,I78))-N78)/((C78+C79)/2))</f>
        <v>0.21850000000000147</v>
      </c>
      <c r="Q78" s="185" t="str">
        <f t="shared" ref="Q78" si="127">IF(E78="","",IF(OR((O78&gt;50%),(P78&lt;-50%)),"Measure More","OK"))</f>
        <v>OK</v>
      </c>
      <c r="R78" s="185">
        <f>IF(E78="","",MAXA(E78:I79))</f>
        <v>7.5632000000000001</v>
      </c>
      <c r="S78" s="185">
        <f>IF(E78="","",MINA(E78:I79))</f>
        <v>7.5437000000000003</v>
      </c>
      <c r="T78" s="185">
        <f t="shared" ref="T78" si="128">IF(E78="","",(R78-S78))</f>
        <v>1.9499999999999851E-2</v>
      </c>
      <c r="U78" s="185">
        <f>IF(E78="","",ROUND(AVERAGEA(E78:I79),4))</f>
        <v>7.5488</v>
      </c>
      <c r="V78" s="185">
        <f>IF(E78="","",ROUND(SQRT(COUNTA(E78:I79)/(COUNTA(E78:I79)-1))*STDEVPA(E78:I79),4))</f>
        <v>8.0999999999999996E-3</v>
      </c>
      <c r="W78" s="184">
        <f t="shared" ref="W78" si="129">IF(E78="","",ROUND((((B78+C78)-(B78-C79))/(6*V78)),4))</f>
        <v>8.2304999999999993</v>
      </c>
      <c r="X78" s="184">
        <f t="shared" ref="X78" si="130">IF(E78="","",ROUND((1-(ABS((((B78+C78)+(B78-C79))/2)-U78)/((C78+C79)/2)))*W78,4))</f>
        <v>6.2222999999999997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6.2129000000000003</v>
      </c>
      <c r="F80" s="176">
        <v>6.2129000000000003</v>
      </c>
      <c r="G80" s="176">
        <v>6.2091000000000003</v>
      </c>
      <c r="H80" s="176">
        <v>6.2081999999999997</v>
      </c>
      <c r="I80" s="176">
        <v>6.2092999999999998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0.25800000000000267</v>
      </c>
      <c r="P80" s="193">
        <f>IF(E80="","",((MINA(E80,F80,G80,H80,I80))-N80)/((C80+C81)/2))</f>
        <v>0.16399999999999082</v>
      </c>
      <c r="Q80" s="185" t="str">
        <f t="shared" ref="Q80" si="133">IF(E80="","",IF(OR((O80&gt;50%),(P80&lt;-50%)),"Measure More","OK"))</f>
        <v>OK</v>
      </c>
      <c r="R80" s="185">
        <f>IF(E80="","",MAXA(E80:I81))</f>
        <v>6.2129000000000003</v>
      </c>
      <c r="S80" s="185">
        <f>IF(E80="","",MINA(E80:I81))</f>
        <v>6.2081999999999997</v>
      </c>
      <c r="T80" s="185">
        <f t="shared" ref="T80" si="134">IF(E80="","",(R80-S80))</f>
        <v>4.7000000000005926E-3</v>
      </c>
      <c r="U80" s="185">
        <f>IF(E80="","",ROUND(AVERAGEA(E80:I81),4))</f>
        <v>6.2104999999999997</v>
      </c>
      <c r="V80" s="185">
        <f>IF(E80="","",ROUND(SQRT(COUNTA(E80:I81)/(COUNTA(E80:I81)-1))*STDEVPA(E80:I81),4))</f>
        <v>2.2000000000000001E-3</v>
      </c>
      <c r="W80" s="184">
        <f t="shared" ref="W80" si="135">IF(E80="","",ROUND((((B80+C80)-(B80-C81))/(6*V80)),4))</f>
        <v>7.5758000000000001</v>
      </c>
      <c r="X80" s="184">
        <f t="shared" ref="X80" si="136">IF(E80="","",ROUND((1-(ABS((((B80+C80)+(B80-C81))/2)-U80)/((C80+C81)/2)))*W80,4))</f>
        <v>5.9848999999999997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6.2206000000000001</v>
      </c>
      <c r="F82" s="176">
        <v>6.2202000000000002</v>
      </c>
      <c r="G82" s="176">
        <v>6.2229000000000001</v>
      </c>
      <c r="H82" s="176">
        <v>6.2222999999999997</v>
      </c>
      <c r="I82" s="176">
        <v>6.2240000000000002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0.48000000000000043</v>
      </c>
      <c r="P82" s="193">
        <f>IF(E82="","",((MINA(E82,F82,G82,H82,I82))-N82)/((C82+C83)/2))</f>
        <v>0.40399999999999991</v>
      </c>
      <c r="Q82" s="185" t="str">
        <f t="shared" ref="Q82" si="139">IF(E82="","",IF(OR((O82&gt;50%),(P82&lt;-50%)),"Measure More","OK"))</f>
        <v>OK</v>
      </c>
      <c r="R82" s="185">
        <f>IF(E82="","",MAXA(E82:I83))</f>
        <v>6.2240000000000002</v>
      </c>
      <c r="S82" s="185">
        <f>IF(E82="","",MINA(E82:I83))</f>
        <v>6.2202000000000002</v>
      </c>
      <c r="T82" s="185">
        <f t="shared" ref="T82" si="140">IF(E82="","",(R82-S82))</f>
        <v>3.8000000000000256E-3</v>
      </c>
      <c r="U82" s="185">
        <f>IF(E82="","",ROUND(AVERAGEA(E82:I83),4))</f>
        <v>6.2220000000000004</v>
      </c>
      <c r="V82" s="185">
        <f>IF(E82="","",ROUND(SQRT(COUNTA(E82:I83)/(COUNTA(E82:I83)-1))*STDEVPA(E82:I83),4))</f>
        <v>1.6000000000000001E-3</v>
      </c>
      <c r="W82" s="184">
        <f t="shared" ref="W82" si="141">IF(E82="","",ROUND((((B82+C82)-(B82-C83))/(6*V82)),4))</f>
        <v>10.416700000000001</v>
      </c>
      <c r="X82" s="184">
        <f t="shared" ref="X82" si="142">IF(E82="","",ROUND((1-(ABS((((B82+C82)+(B82-C83))/2)-U82)/((C82+C83)/2)))*W82,4))</f>
        <v>5.8334000000000001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5.7553000000000001</v>
      </c>
      <c r="F84" s="176">
        <v>5.7601000000000004</v>
      </c>
      <c r="G84" s="176">
        <v>5.6916000000000002</v>
      </c>
      <c r="H84" s="176">
        <v>5.6904000000000003</v>
      </c>
      <c r="I84" s="176">
        <v>5.6916000000000002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0.60100000000000264</v>
      </c>
      <c r="P84" s="193">
        <f>IF(E84="","",((MINA(E84,F84,G84,H84,I84))-N84)/((C84+C85)/2))</f>
        <v>-9.5999999999998309E-2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5.7601000000000004</v>
      </c>
      <c r="S84" s="185">
        <f>IF(E84="","",MINA(E84:I85))</f>
        <v>5.6904000000000003</v>
      </c>
      <c r="T84" s="185">
        <f t="shared" ref="T84" si="146">IF(E84="","",(R84-S84))</f>
        <v>6.9700000000000095E-2</v>
      </c>
      <c r="U84" s="185">
        <f>IF(E84="","",ROUND(AVERAGEA(E84:I85),4))</f>
        <v>5.7178000000000004</v>
      </c>
      <c r="V84" s="185">
        <f>IF(E84="","",ROUND(SQRT(COUNTA(E84:I85)/(COUNTA(E84:I85)-1))*STDEVPA(E84:I85),4))</f>
        <v>3.6499999999999998E-2</v>
      </c>
      <c r="W84" s="184">
        <f t="shared" ref="W84" si="147">IF(E84="","",ROUND((((B84+C84)-(B84-C85))/(6*V84)),4))</f>
        <v>0.91320000000000001</v>
      </c>
      <c r="X84" s="184">
        <f t="shared" ref="X84" si="148">IF(E84="","",ROUND((1-(ABS((((B84+C84)+(B84-C85))/2)-U84)/((C84+C85)/2)))*W84,4))</f>
        <v>0.75070000000000003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5.7196999999999996</v>
      </c>
      <c r="F86" s="176">
        <v>5.7308000000000003</v>
      </c>
      <c r="G86" s="176">
        <v>5.7470999999999997</v>
      </c>
      <c r="H86" s="176">
        <v>5.7474999999999996</v>
      </c>
      <c r="I86" s="176">
        <v>5.7538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0.53799999999999848</v>
      </c>
      <c r="P86" s="193">
        <f>IF(E86="","",((MINA(E86,F86,G86,H86,I86))-N86)/((C86+C87)/2))</f>
        <v>0.19699999999999385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5.7538</v>
      </c>
      <c r="S86" s="185">
        <f>IF(E86="","",MINA(E86:I87))</f>
        <v>5.7196999999999996</v>
      </c>
      <c r="T86" s="185">
        <f t="shared" ref="T86" si="152">IF(E86="","",(R86-S86))</f>
        <v>3.4100000000000463E-2</v>
      </c>
      <c r="U86" s="185">
        <f>IF(E86="","",ROUND(AVERAGEA(E86:I87),4))</f>
        <v>5.7397999999999998</v>
      </c>
      <c r="V86" s="185">
        <f>IF(E86="","",ROUND(SQRT(COUNTA(E86:I87)/(COUNTA(E86:I87)-1))*STDEVPA(E86:I87),4))</f>
        <v>1.41E-2</v>
      </c>
      <c r="W86" s="184">
        <f t="shared" ref="W86" si="153">IF(E86="","",ROUND((((B86+C86)-(B86-C87))/(6*V86)),4))</f>
        <v>2.3641000000000001</v>
      </c>
      <c r="X86" s="184">
        <f t="shared" ref="X86" si="154">IF(E86="","",ROUND((1-(ABS((((B86+C86)+(B86-C87))/2)-U86)/((C86+C87)/2)))*W86,4))</f>
        <v>1.4232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7.9423000000000004</v>
      </c>
      <c r="F88" s="176">
        <v>7.9393000000000002</v>
      </c>
      <c r="G88" s="176">
        <v>7.9048999999999996</v>
      </c>
      <c r="H88" s="176">
        <v>7.9059999999999997</v>
      </c>
      <c r="I88" s="176">
        <v>7.9024999999999999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0.42300000000000004</v>
      </c>
      <c r="P88" s="193">
        <f>IF(E88="","",((MINA(E88,F88,G88,H88,I88))-N88)/((C88+C89)/2))</f>
        <v>2.4999999999995026E-2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7.9423000000000004</v>
      </c>
      <c r="S88" s="185">
        <f>IF(E88="","",MINA(E88:I89))</f>
        <v>7.9024999999999999</v>
      </c>
      <c r="T88" s="185">
        <f t="shared" ref="T88" si="158">IF(E88="","",(R88-S88))</f>
        <v>3.9800000000000502E-2</v>
      </c>
      <c r="U88" s="185">
        <f>IF(E88="","",ROUND(AVERAGEA(E88:I89),4))</f>
        <v>7.9189999999999996</v>
      </c>
      <c r="V88" s="185">
        <f>IF(E88="","",ROUND(SQRT(COUNTA(E88:I89)/(COUNTA(E88:I89)-1))*STDEVPA(E88:I89),4))</f>
        <v>0.02</v>
      </c>
      <c r="W88" s="184">
        <f t="shared" ref="W88" si="159">IF(E88="","",ROUND((((B88+C88)-(B88-C89))/(6*V88)),4))</f>
        <v>1.6667000000000001</v>
      </c>
      <c r="X88" s="184">
        <f t="shared" ref="X88" si="160">IF(E88="","",ROUND((1-(ABS((((B88+C88)+(B88-C89))/2)-U88)/((C88+C89)/2)))*W88,4))</f>
        <v>1.35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7.9290000000000003</v>
      </c>
      <c r="F90" s="176">
        <v>7.9222999999999999</v>
      </c>
      <c r="G90" s="176">
        <v>7.9215</v>
      </c>
      <c r="H90" s="176">
        <v>7.9211</v>
      </c>
      <c r="I90" s="176">
        <v>7.9169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0.28999999999999915</v>
      </c>
      <c r="P90" s="193">
        <f>IF(E90="","",((MINA(E90,F90,G90,H90,I90))-N90)/((C90+C91)/2))</f>
        <v>0.16899999999999693</v>
      </c>
      <c r="Q90" s="194" t="str">
        <f t="shared" ref="Q90" si="163">IF(E90="","",IF(OR((O90&gt;50%),(P90&lt;-50%)),"Measure More","OK"))</f>
        <v>OK</v>
      </c>
      <c r="R90" s="185">
        <f>IF(E90="","",MAXA(E90:I91))</f>
        <v>7.9290000000000003</v>
      </c>
      <c r="S90" s="185">
        <f>IF(E90="","",MINA(E90:I91))</f>
        <v>7.9169</v>
      </c>
      <c r="T90" s="185">
        <f t="shared" ref="T90" si="164">IF(E90="","",(R90-S90))</f>
        <v>1.2100000000000222E-2</v>
      </c>
      <c r="U90" s="185">
        <f>IF(E90="","",ROUND(AVERAGEA(E90:I91),4))</f>
        <v>7.9222000000000001</v>
      </c>
      <c r="V90" s="185">
        <f>IF(E90="","",ROUND(SQRT(COUNTA(E90:I91)/(COUNTA(E90:I91)-1))*STDEVPA(E90:I91),4))</f>
        <v>4.4000000000000003E-3</v>
      </c>
      <c r="W90" s="184">
        <f t="shared" ref="W90" si="165">IF(E90="","",ROUND((((B90+C90)-(B90-C91))/(6*V90)),4))</f>
        <v>7.5758000000000001</v>
      </c>
      <c r="X90" s="184">
        <f t="shared" ref="X90" si="166">IF(E90="","",ROUND((1-(ABS((((B90+C90)+(B90-C91))/2)-U90)/((C90+C91)/2)))*W90,4))</f>
        <v>5.8940000000000001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3.1072000000000002</v>
      </c>
      <c r="F92" s="176">
        <v>3.1057000000000001</v>
      </c>
      <c r="G92" s="176">
        <v>3.0870000000000002</v>
      </c>
      <c r="H92" s="176">
        <v>3.1017999999999999</v>
      </c>
      <c r="I92" s="176">
        <v>3.0874000000000001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7.2000000000000952E-2</v>
      </c>
      <c r="P92" s="193">
        <f>IF(E92="","",((MINA(E92,F92,G92,H92,I92))-N92)/((C92+C93)/2))</f>
        <v>-0.12999999999999901</v>
      </c>
      <c r="Q92" s="185" t="str">
        <f t="shared" ref="Q92" si="169">IF(E92="","",IF(OR((O92&gt;50%),(P92&lt;-50%)),"Measure More","OK"))</f>
        <v>OK</v>
      </c>
      <c r="R92" s="185">
        <f>IF(E92="","",MAXA(E92:I93))</f>
        <v>3.1072000000000002</v>
      </c>
      <c r="S92" s="185">
        <f>IF(E92="","",MINA(E92:I93))</f>
        <v>3.0870000000000002</v>
      </c>
      <c r="T92" s="185">
        <f t="shared" ref="T92" si="170">IF(E92="","",(R92-S92))</f>
        <v>2.0199999999999996E-2</v>
      </c>
      <c r="U92" s="185">
        <f>IF(E92="","",ROUND(AVERAGEA(E92:I93),4))</f>
        <v>3.0977999999999999</v>
      </c>
      <c r="V92" s="185">
        <f>IF(E92="","",ROUND(SQRT(COUNTA(E92:I93)/(COUNTA(E92:I93)-1))*STDEVPA(E92:I93),4))</f>
        <v>9.9000000000000008E-3</v>
      </c>
      <c r="W92" s="184">
        <f t="shared" ref="W92" si="171">IF(E92="","",ROUND((((B92+C92)-(B92-C93))/(6*V92)),4))</f>
        <v>3.367</v>
      </c>
      <c r="X92" s="184">
        <f t="shared" ref="X92" si="172">IF(E92="","",ROUND((1-(ABS((((B92+C92)+(B92-C93))/2)-U92)/((C92+C93)/2)))*W92,4))</f>
        <v>3.2928999999999999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3.1131000000000002</v>
      </c>
      <c r="F94" s="176">
        <v>3.1097999999999999</v>
      </c>
      <c r="G94" s="176">
        <v>3.0962999999999998</v>
      </c>
      <c r="H94" s="176">
        <v>3.0962999999999998</v>
      </c>
      <c r="I94" s="176">
        <v>3.0996999999999999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0.13100000000000112</v>
      </c>
      <c r="P94" s="193">
        <f>IF(E94="","",((MINA(E94,F94,G94,H94,I94))-N94)/((C94+C95)/2))</f>
        <v>-3.7000000000002586E-2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3.1131000000000002</v>
      </c>
      <c r="S94" s="185">
        <f>IF(E94="","",MINA(E94:I95))</f>
        <v>3.0962999999999998</v>
      </c>
      <c r="T94" s="185">
        <f t="shared" ref="T94" si="176">IF(E94="","",(R94-S94))</f>
        <v>1.680000000000037E-2</v>
      </c>
      <c r="U94" s="185">
        <f>IF(E94="","",ROUND(AVERAGEA(E94:I95),4))</f>
        <v>3.1030000000000002</v>
      </c>
      <c r="V94" s="185">
        <f>IF(E94="","",ROUND(SQRT(COUNTA(E94:I95)/(COUNTA(E94:I95)-1))*STDEVPA(E94:I95),4))</f>
        <v>7.9000000000000008E-3</v>
      </c>
      <c r="W94" s="184">
        <f t="shared" ref="W94" si="177">IF(E94="","",ROUND((((B94+C94)-(B94-C95))/(6*V94)),4))</f>
        <v>4.2194000000000003</v>
      </c>
      <c r="X94" s="184">
        <f t="shared" ref="X94" si="178">IF(E94="","",ROUND((1-(ABS((((B94+C94)+(B94-C95))/2)-U94)/((C94+C95)/2)))*W94,4))</f>
        <v>4.0928000000000004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7.7141000000000002</v>
      </c>
      <c r="F96" s="176">
        <v>7.7138999999999998</v>
      </c>
      <c r="G96" s="176">
        <v>7.7210999999999999</v>
      </c>
      <c r="H96" s="176">
        <v>7.7209000000000003</v>
      </c>
      <c r="I96" s="176">
        <v>7.7202999999999999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0.21099999999999675</v>
      </c>
      <c r="P96" s="193">
        <f>IF(E96="","",((MINA(E96,F96,G96,H96,I96))-N96)/((C96+C97)/2))</f>
        <v>0.13899999999999579</v>
      </c>
      <c r="Q96" s="185" t="str">
        <f t="shared" ref="Q96" si="181">IF(E96="","",IF(OR((O96&gt;50%),(P96&lt;-50%)),"Measure More","OK"))</f>
        <v>OK</v>
      </c>
      <c r="R96" s="185">
        <f>IF(E96="","",MAXA(E96:I97))</f>
        <v>7.7210999999999999</v>
      </c>
      <c r="S96" s="185">
        <f>IF(E96="","",MINA(E96:I97))</f>
        <v>7.7138999999999998</v>
      </c>
      <c r="T96" s="185">
        <f t="shared" ref="T96" si="182">IF(E96="","",(R96-S96))</f>
        <v>7.2000000000000952E-3</v>
      </c>
      <c r="U96" s="185">
        <f>IF(E96="","",ROUND(AVERAGEA(E96:I97),4))</f>
        <v>7.7180999999999997</v>
      </c>
      <c r="V96" s="185">
        <f>IF(E96="","",ROUND(SQRT(COUNTA(E96:I97)/(COUNTA(E96:I97)-1))*STDEVPA(E96:I97),4))</f>
        <v>3.7000000000000002E-3</v>
      </c>
      <c r="W96" s="184">
        <f t="shared" ref="W96" si="183">IF(E96="","",ROUND((((B96+C96)-(B96-C97))/(6*V96)),4))</f>
        <v>9.0090000000000003</v>
      </c>
      <c r="X96" s="184">
        <f t="shared" ref="X96" si="184">IF(E96="","",ROUND((1-(ABS((((B96+C96)+(B96-C97))/2)-U96)/((C96+C97)/2)))*W96,4))</f>
        <v>7.3784000000000001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7.7081999999999997</v>
      </c>
      <c r="F98" s="176">
        <v>7.7073999999999998</v>
      </c>
      <c r="G98" s="176">
        <v>7.7102000000000004</v>
      </c>
      <c r="H98" s="176">
        <v>7.7103000000000002</v>
      </c>
      <c r="I98" s="176">
        <v>7.7102000000000004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0.10299999999999976</v>
      </c>
      <c r="P98" s="193">
        <f>IF(E98="","",((MINA(E98,F98,G98,H98,I98))-N98)/((C98+C99)/2))</f>
        <v>7.3999999999996291E-2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7.7103000000000002</v>
      </c>
      <c r="S98" s="185">
        <f>IF(E98="","",MINA(E98:I99))</f>
        <v>7.7073999999999998</v>
      </c>
      <c r="T98" s="185">
        <f t="shared" ref="T98" si="188">IF(E98="","",(R98-S98))</f>
        <v>2.9000000000003467E-3</v>
      </c>
      <c r="U98" s="185">
        <f>IF(E98="","",ROUND(AVERAGEA(E98:I99),4))</f>
        <v>7.7092999999999998</v>
      </c>
      <c r="V98" s="185">
        <f>IF(E98="","",ROUND(SQRT(COUNTA(E98:I99)/(COUNTA(E98:I99)-1))*STDEVPA(E98:I99),4))</f>
        <v>1.4E-3</v>
      </c>
      <c r="W98" s="184">
        <f t="shared" ref="W98" si="189">IF(E98="","",ROUND((((B98+C98)-(B98-C99))/(6*V98)),4))</f>
        <v>23.8095</v>
      </c>
      <c r="X98" s="184">
        <f t="shared" ref="X98" si="190">IF(E98="","",ROUND((1-(ABS((((B98+C98)+(B98-C99))/2)-U98)/((C98+C99)/2)))*W98,4))</f>
        <v>21.595199999999998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3.0853000000000002</v>
      </c>
      <c r="F100" s="176">
        <v>3.0889000000000002</v>
      </c>
      <c r="G100" s="176">
        <v>3.1128</v>
      </c>
      <c r="H100" s="176">
        <v>3.1122000000000001</v>
      </c>
      <c r="I100" s="176">
        <v>3.109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0.12799999999999923</v>
      </c>
      <c r="P100" s="193">
        <f>IF(E100="","",((MINA(E100,F100,G100,H100,I100))-N100)/((C100+C101)/2))</f>
        <v>-0.14699999999999935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3.1128</v>
      </c>
      <c r="S100" s="185">
        <f>IF(E100="","",MINA(E100:I101))</f>
        <v>3.0853000000000002</v>
      </c>
      <c r="T100" s="185">
        <f t="shared" ref="T100" si="194">IF(E100="","",(R100-S100))</f>
        <v>2.7499999999999858E-2</v>
      </c>
      <c r="U100" s="185">
        <f>IF(E100="","",ROUND(AVERAGEA(E100:I101),4))</f>
        <v>3.1015999999999999</v>
      </c>
      <c r="V100" s="185">
        <f>IF(E100="","",ROUND(SQRT(COUNTA(E100:I101)/(COUNTA(E100:I101)-1))*STDEVPA(E100:I101),4))</f>
        <v>1.34E-2</v>
      </c>
      <c r="W100" s="184">
        <f t="shared" ref="W100" si="195">IF(E100="","",ROUND((((B100+C100)-(B100-C101))/(6*V100)),4))</f>
        <v>2.4876</v>
      </c>
      <c r="X100" s="184">
        <f t="shared" ref="X100" si="196">IF(E100="","",ROUND((1-(ABS((((B100+C100)+(B100-C101))/2)-U100)/((C100+C101)/2)))*W100,4))</f>
        <v>2.4478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3.0926</v>
      </c>
      <c r="F102" s="176">
        <v>3.0897000000000001</v>
      </c>
      <c r="G102" s="176">
        <v>3.1088</v>
      </c>
      <c r="H102" s="176">
        <v>3.1097999999999999</v>
      </c>
      <c r="I102" s="176">
        <v>3.1122000000000001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0.12199999999999989</v>
      </c>
      <c r="P102" s="193">
        <f>IF(E102="","",((MINA(E102,F102,G102,H102,I102))-N102)/((C102+C103)/2))</f>
        <v>-0.10299999999999976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3.1122000000000001</v>
      </c>
      <c r="S102" s="185">
        <f>IF(E102="","",MINA(E102:I103))</f>
        <v>3.0897000000000001</v>
      </c>
      <c r="T102" s="185">
        <f t="shared" ref="T102" si="200">IF(E102="","",(R102-S102))</f>
        <v>2.2499999999999964E-2</v>
      </c>
      <c r="U102" s="185">
        <f>IF(E102="","",ROUND(AVERAGEA(E102:I103),4))</f>
        <v>3.1025999999999998</v>
      </c>
      <c r="V102" s="185">
        <f>IF(E102="","",ROUND(SQRT(COUNTA(E102:I103)/(COUNTA(E102:I103)-1))*STDEVPA(E102:I103),4))</f>
        <v>1.06E-2</v>
      </c>
      <c r="W102" s="184">
        <f t="shared" ref="W102" si="201">IF(E102="","",ROUND((((B102+C102)-(B102-C103))/(6*V102)),4))</f>
        <v>3.1446999999999998</v>
      </c>
      <c r="X102" s="184">
        <f t="shared" ref="X102" si="202">IF(E102="","",ROUND((1-(ABS((((B102+C102)+(B102-C103))/2)-U102)/((C102+C103)/2)))*W102,4))</f>
        <v>3.0629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1.9300000000000001E-2</v>
      </c>
      <c r="F104" s="176">
        <v>1.89E-2</v>
      </c>
      <c r="G104" s="176">
        <v>2.0299999999999999E-2</v>
      </c>
      <c r="H104" s="176">
        <v>2.4799999999999999E-2</v>
      </c>
      <c r="I104" s="176">
        <v>1.9599999999999999E-2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-8.0000000000000904E-3</v>
      </c>
      <c r="P104" s="193">
        <f>IF(E104="","",((MINA(E104,F104,G104,H104,I104))-N104)/((C104+C105)/2))</f>
        <v>-0.24400000000000005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2.4799999999999999E-2</v>
      </c>
      <c r="S104" s="185">
        <f>IF(E104="","",MINA(E104:I105))</f>
        <v>1.89E-2</v>
      </c>
      <c r="T104" s="185">
        <f t="shared" ref="T104" si="206">IF(E104="","",(R104-S104))</f>
        <v>5.899999999999999E-3</v>
      </c>
      <c r="U104" s="185">
        <f>IF(E104="","",ROUND(AVERAGEA(E104:I105),4))</f>
        <v>2.06E-2</v>
      </c>
      <c r="V104" s="185">
        <f>IF(E104="","",ROUND(SQRT(COUNTA(E104:I105)/(COUNTA(E104:I105)-1))*STDEVPA(E104:I105),4))</f>
        <v>2.3999999999999998E-3</v>
      </c>
      <c r="W104" s="184">
        <f>IF(E104="","",ROUND((((B104+C104)-(U104))/(3*V104)),4))</f>
        <v>4.0833000000000004</v>
      </c>
      <c r="X104" s="184">
        <f>IF(E104="","",ROUND((((B104+C104)-(U104))/(3*V104)),4))</f>
        <v>4.0833000000000004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2.0199999999999999E-2</v>
      </c>
      <c r="F106" s="176">
        <v>2.0400000000000001E-2</v>
      </c>
      <c r="G106" s="176">
        <v>2.24E-2</v>
      </c>
      <c r="H106" s="176">
        <v>1.9800000000000002E-2</v>
      </c>
      <c r="I106" s="176">
        <v>1.9300000000000001E-2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-0.10400000000000006</v>
      </c>
      <c r="P106" s="193">
        <f>IF(E106="","",((MINA(E106,F106,G106,H106,I106))-N106)/((C106+C107)/2))</f>
        <v>-0.22800000000000001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2.24E-2</v>
      </c>
      <c r="S106" s="185">
        <f>IF(E106="","",MINA(E106:I107))</f>
        <v>1.9300000000000001E-2</v>
      </c>
      <c r="T106" s="185">
        <f t="shared" ref="T106" si="210">IF(E106="","",(R106-S106))</f>
        <v>3.0999999999999986E-3</v>
      </c>
      <c r="U106" s="185">
        <f>IF(E106="","",ROUND(AVERAGEA(E106:I107),4))</f>
        <v>2.0400000000000001E-2</v>
      </c>
      <c r="V106" s="185">
        <f>IF(E106="","",ROUND(SQRT(COUNTA(E106:I107)/(COUNTA(E106:I107)-1))*STDEVPA(E106:I107),4))</f>
        <v>1.1999999999999999E-3</v>
      </c>
      <c r="W106" s="184">
        <f>IF(E106="","",ROUND((((B106+C106)-(U106))/(3*V106)),4))</f>
        <v>8.2222000000000008</v>
      </c>
      <c r="X106" s="184">
        <f>IF(E106="","",ROUND((((B106+C106)-(U106))/(3*V106)),4))</f>
        <v>8.2222000000000008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24120401</v>
      </c>
      <c r="D113" s="183"/>
      <c r="E113" s="15"/>
      <c r="F113" s="16" t="str">
        <f>H8</f>
        <v>K1216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24120401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49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46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47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48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46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45" t="s">
        <v>53</v>
      </c>
      <c r="P157" s="145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3.3996</v>
      </c>
      <c r="F158" s="176">
        <v>3.3986000000000001</v>
      </c>
      <c r="G158" s="176">
        <v>3.3982999999999999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-3.9999999999995595E-3</v>
      </c>
      <c r="P158" s="193">
        <f>IF(E158="","",((MINA(E158,F158,G158,H158,I158))-N158)/((C158+C159)/2))</f>
        <v>-1.7000000000000348E-2</v>
      </c>
      <c r="Q158" s="185" t="str">
        <f>IF(E158="","",IF(OR((O158&gt;50%),(P158&lt;-50%)),"Measure More","OK"))</f>
        <v>OK</v>
      </c>
      <c r="R158" s="185">
        <f>IF(E158="","",MAXA(E158:I159))</f>
        <v>3.3996</v>
      </c>
      <c r="S158" s="185">
        <f>IF(E158="","",MINA(E158:I159))</f>
        <v>3.3982999999999999</v>
      </c>
      <c r="T158" s="185">
        <f>IF(E158="","",(R158-S158))</f>
        <v>1.3000000000000789E-3</v>
      </c>
      <c r="U158" s="185">
        <f>IF(E158="","",ROUND(AVERAGEA(E158:I159),4))</f>
        <v>3.3988</v>
      </c>
      <c r="V158" s="185">
        <f>IF(E158="","",ROUND(SQRT(COUNTA(E158:I159)/(COUNTA(E158:I159)-1))*STDEVPA(E158:I159),4))</f>
        <v>6.9999999999999999E-4</v>
      </c>
      <c r="W158" s="184">
        <f>IF(E158="","",ROUND((((B158+C158)-(B158-C159))/(6*V158)),4))</f>
        <v>47.619</v>
      </c>
      <c r="X158" s="184">
        <f>IF(E158="","",ROUND((1-(ABS((((B158+C158)+(B158-C159))/2)-U158)/((C158+C159)/2)))*W158,4))</f>
        <v>47.047600000000003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3.3996</v>
      </c>
      <c r="AB158" s="92">
        <v>3.3986000000000001</v>
      </c>
      <c r="AC158">
        <v>3.3982999999999999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3.4005999999999998</v>
      </c>
      <c r="F160" s="176">
        <v>3.4005999999999998</v>
      </c>
      <c r="G160" s="176">
        <v>3.4011999999999998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1.1999999999998678E-2</v>
      </c>
      <c r="P160" s="193">
        <f>IF(E160="","",((MINA(E160,F160,G160,H160,I160))-N160)/((C160+C161)/2))</f>
        <v>5.9999999999993392E-3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3.4011999999999998</v>
      </c>
      <c r="S160" s="185">
        <f t="shared" ref="S160" si="217">IF(E160="","",MINA(E160:I161))</f>
        <v>3.4005999999999998</v>
      </c>
      <c r="T160" s="185">
        <f t="shared" ref="T160" si="218">IF(E160="","",(R160-S160))</f>
        <v>5.9999999999993392E-4</v>
      </c>
      <c r="U160" s="185">
        <f t="shared" ref="U160" si="219">IF(E160="","",ROUND(AVERAGEA(E160:I161),4))</f>
        <v>3.4007999999999998</v>
      </c>
      <c r="V160" s="185">
        <f t="shared" ref="V160" si="220">IF(E160="","",ROUND(SQRT(COUNTA(E160:I161)/(COUNTA(E160:I161)-1))*STDEVPA(E160:I161),4))</f>
        <v>2.9999999999999997E-4</v>
      </c>
      <c r="W160" s="184">
        <f t="shared" ref="W160" si="221">IF(E160="","",ROUND((((B160+C160)-(B160-C161))/(6*V160)),4))</f>
        <v>111.11109999999999</v>
      </c>
      <c r="X160" s="184">
        <f t="shared" ref="X160" si="222">IF(E160="","",ROUND((1-(ABS((((B160+C160)+(B160-C161))/2)-U160)/((C160+C161)/2)))*W160,4))</f>
        <v>110.2222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3.4005999999999998</v>
      </c>
      <c r="AB160" s="92">
        <v>3.4005999999999998</v>
      </c>
      <c r="AC160">
        <v>3.4011999999999998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1.5940000000000001</v>
      </c>
      <c r="F162" s="176">
        <v>1.5938000000000001</v>
      </c>
      <c r="G162" s="176">
        <v>1.5948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-6.1999999999999833E-2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1.5938000000000001</v>
      </c>
      <c r="T162" s="185">
        <f t="shared" ref="T162" si="233">IF(E162="","",(R162-S162))</f>
        <v>9.9999999999988987E-4</v>
      </c>
      <c r="U162" s="185">
        <f t="shared" ref="U162" si="234">IF(E162="","",ROUND(AVERAGEA(E162:I163),4))</f>
        <v>1.5942000000000001</v>
      </c>
      <c r="V162" s="185">
        <f t="shared" ref="V162" si="235">IF(E162="","",ROUND(SQRT(COUNTA(E162:I163)/(COUNTA(E162:I163)-1))*STDEVPA(E162:I163),4))</f>
        <v>5.0000000000000001E-4</v>
      </c>
      <c r="W162" s="184">
        <f t="shared" ref="W162" si="236">IF(E162="","",ROUND((((B162+C162)-(B162-C163))/(6*V162)),4))</f>
        <v>66.666700000000006</v>
      </c>
      <c r="X162" s="184">
        <f t="shared" ref="X162" si="237">IF(E162="","",ROUND((1-(ABS((((B162+C162)+(B162-C163))/2)-U162)/((C162+C163)/2)))*W162,4))</f>
        <v>62.8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1.5940000000000001</v>
      </c>
      <c r="AB162" s="92">
        <v>1.5938000000000001</v>
      </c>
      <c r="AC162">
        <v>1.5948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1.5928</v>
      </c>
      <c r="F164" s="176">
        <v>1.5924</v>
      </c>
      <c r="G164" s="176">
        <v>1.593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-7.0000000000001172E-2</v>
      </c>
      <c r="P164" s="193">
        <f>IF(E164="","",((MINA(E164,F164,G164,H164,I164))-N164)/((C164+C165)/2))</f>
        <v>-7.6000000000000512E-2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1.593</v>
      </c>
      <c r="S164" s="185">
        <f t="shared" ref="S164" si="247">IF(E164="","",MINA(E164:I165))</f>
        <v>1.5924</v>
      </c>
      <c r="T164" s="185">
        <f t="shared" ref="T164" si="248">IF(E164="","",(R164-S164))</f>
        <v>5.9999999999993392E-4</v>
      </c>
      <c r="U164" s="185">
        <f t="shared" ref="U164" si="249">IF(E164="","",ROUND(AVERAGEA(E164:I165),4))</f>
        <v>1.5927</v>
      </c>
      <c r="V164" s="185">
        <f t="shared" ref="V164" si="250">IF(E164="","",ROUND(SQRT(COUNTA(E164:I165)/(COUNTA(E164:I165)-1))*STDEVPA(E164:I165),4))</f>
        <v>2.9999999999999997E-4</v>
      </c>
      <c r="W164" s="184">
        <f t="shared" ref="W164" si="251">IF(E164="","",ROUND((((B164+C164)-(B164-C165))/(6*V164)),4))</f>
        <v>111.11109999999999</v>
      </c>
      <c r="X164" s="184">
        <f t="shared" ref="X164" si="252">IF(E164="","",ROUND((1-(ABS((((B164+C164)+(B164-C165))/2)-U164)/((C164+C165)/2)))*W164,4))</f>
        <v>103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1.5928</v>
      </c>
      <c r="AB164" s="92">
        <v>1.5924</v>
      </c>
      <c r="AC164">
        <v>1.593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1.5986</v>
      </c>
      <c r="F166" s="176">
        <v>1.5976999999999999</v>
      </c>
      <c r="G166" s="176">
        <v>1.5992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-8.0000000000013394E-3</v>
      </c>
      <c r="P166" s="193">
        <f>IF(E166="","",((MINA(E166,F166,G166,H166,I166))-N166)/((C166+C167)/2))</f>
        <v>-2.3000000000001908E-2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1.5992</v>
      </c>
      <c r="S166" s="185">
        <f t="shared" ref="S166" si="262">IF(E166="","",MINA(E166:I167))</f>
        <v>1.5976999999999999</v>
      </c>
      <c r="T166" s="185">
        <f t="shared" ref="T166" si="263">IF(E166="","",(R166-S166))</f>
        <v>1.5000000000000568E-3</v>
      </c>
      <c r="U166" s="185">
        <f t="shared" ref="U166" si="264">IF(E166="","",ROUND(AVERAGEA(E166:I167),4))</f>
        <v>1.5985</v>
      </c>
      <c r="V166" s="185">
        <f t="shared" ref="V166" si="265">IF(E166="","",ROUND(SQRT(COUNTA(E166:I167)/(COUNTA(E166:I167)-1))*STDEVPA(E166:I167),4))</f>
        <v>8.0000000000000004E-4</v>
      </c>
      <c r="W166" s="184">
        <f t="shared" ref="W166" si="266">IF(E166="","",ROUND((((B166+C166)-(B166-C167))/(6*V166)),4))</f>
        <v>41.666699999999999</v>
      </c>
      <c r="X166" s="184">
        <f t="shared" ref="X166" si="267">IF(E166="","",ROUND((1-(ABS((((B166+C166)+(B166-C167))/2)-U166)/((C166+C167)/2)))*W166,4))</f>
        <v>41.041699999999999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1.5986</v>
      </c>
      <c r="AB166" s="92">
        <v>1.5976999999999999</v>
      </c>
      <c r="AC166">
        <v>1.5992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1.5972</v>
      </c>
      <c r="F168" s="176">
        <v>1.5981000000000001</v>
      </c>
      <c r="G168" s="176">
        <v>1.5980000000000001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-1.9000000000000128E-2</v>
      </c>
      <c r="P168" s="193">
        <f>IF(E168="","",((MINA(E168,F168,G168,H168,I168))-N168)/((C168+C169)/2))</f>
        <v>-2.8000000000001357E-2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1.5981000000000001</v>
      </c>
      <c r="S168" s="185">
        <f t="shared" ref="S168" si="277">IF(E168="","",MINA(E168:I169))</f>
        <v>1.5972</v>
      </c>
      <c r="T168" s="185">
        <f t="shared" ref="T168" si="278">IF(E168="","",(R168-S168))</f>
        <v>9.0000000000012292E-4</v>
      </c>
      <c r="U168" s="185">
        <f t="shared" ref="U168" si="279">IF(E168="","",ROUND(AVERAGEA(E168:I169),4))</f>
        <v>1.5978000000000001</v>
      </c>
      <c r="V168" s="185">
        <f t="shared" ref="V168" si="280">IF(E168="","",ROUND(SQRT(COUNTA(E168:I169)/(COUNTA(E168:I169)-1))*STDEVPA(E168:I169),4))</f>
        <v>5.0000000000000001E-4</v>
      </c>
      <c r="W168" s="184">
        <f t="shared" ref="W168" si="281">IF(E168="","",ROUND((((B168+C168)-(B168-C169))/(6*V168)),4))</f>
        <v>66.666700000000006</v>
      </c>
      <c r="X168" s="184">
        <f t="shared" ref="X168" si="282">IF(E168="","",ROUND((1-(ABS((((B168+C168)+(B168-C169))/2)-U168)/((C168+C169)/2)))*W168,4))</f>
        <v>65.2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1.5972</v>
      </c>
      <c r="AB168" s="92">
        <v>1.5981000000000001</v>
      </c>
      <c r="AC168">
        <v>1.5980000000000001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24.636500000000002</v>
      </c>
      <c r="F170" s="176">
        <v>24.608899999999998</v>
      </c>
      <c r="G170" s="176">
        <v>24.605499999999999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0.18250000000000099</v>
      </c>
      <c r="P170" s="193">
        <f>IF(E170="","",((MINA(E170,F170,G170,H170,I170))-N170)/((C170+C171)/2))</f>
        <v>2.74999999999892E-2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24.636500000000002</v>
      </c>
      <c r="S170" s="185">
        <f t="shared" ref="S170" si="292">IF(E170="","",MINA(E170:I171))</f>
        <v>24.605499999999999</v>
      </c>
      <c r="T170" s="185">
        <f t="shared" ref="T170" si="293">IF(E170="","",(R170-S170))</f>
        <v>3.1000000000002359E-2</v>
      </c>
      <c r="U170" s="185">
        <f t="shared" ref="U170" si="294">IF(E170="","",ROUND(AVERAGEA(E170:I171),4))</f>
        <v>24.617000000000001</v>
      </c>
      <c r="V170" s="185">
        <f t="shared" ref="V170" si="295">IF(E170="","",ROUND(SQRT(COUNTA(E170:I171)/(COUNTA(E170:I171)-1))*STDEVPA(E170:I171),4))</f>
        <v>1.7000000000000001E-2</v>
      </c>
      <c r="W170" s="184">
        <f t="shared" ref="W170" si="296">IF(E170="","",ROUND((((B170+C170)-(B170-C171))/(6*V170)),4))</f>
        <v>3.9216000000000002</v>
      </c>
      <c r="X170" s="184">
        <f t="shared" ref="X170" si="297">IF(E170="","",ROUND((1-(ABS((((B170+C170)+(B170-C171))/2)-U170)/((C170+C171)/2)))*W170,4))</f>
        <v>3.5882999999999998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24.636500000000002</v>
      </c>
      <c r="AB170" s="92">
        <v>24.608899999999998</v>
      </c>
      <c r="AC170">
        <v>24.605499999999999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4.8384</v>
      </c>
      <c r="F172" s="176">
        <v>4.8357999999999999</v>
      </c>
      <c r="G172" s="176">
        <v>4.8338000000000001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0.38400000000000212</v>
      </c>
      <c r="P172" s="193">
        <f>IF(E172="","",((MINA(E172,F172,G172,H172,I172))-N172)/((C172+C173)/2))</f>
        <v>0.33800000000000274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4.8384</v>
      </c>
      <c r="S172" s="185">
        <f t="shared" ref="S172" si="307">IF(E172="","",MINA(E172:I173))</f>
        <v>4.8338000000000001</v>
      </c>
      <c r="T172" s="185">
        <f t="shared" ref="T172" si="308">IF(E172="","",(R172-S172))</f>
        <v>4.5999999999999375E-3</v>
      </c>
      <c r="U172" s="185">
        <f t="shared" ref="U172" si="309">IF(E172="","",ROUND(AVERAGEA(E172:I173),4))</f>
        <v>4.8360000000000003</v>
      </c>
      <c r="V172" s="185">
        <f t="shared" ref="V172" si="310">IF(E172="","",ROUND(SQRT(COUNTA(E172:I173)/(COUNTA(E172:I173)-1))*STDEVPA(E172:I173),4))</f>
        <v>2.3E-3</v>
      </c>
      <c r="W172" s="184">
        <f t="shared" ref="W172" si="311">IF(E172="","",ROUND((((B172+C172)-(B172-C173))/(6*V172)),4))</f>
        <v>14.492800000000001</v>
      </c>
      <c r="X172" s="184">
        <f t="shared" ref="X172" si="312">IF(E172="","",ROUND((1-(ABS((((B172+C172)+(B172-C173))/2)-U172)/((C172+C173)/2)))*W172,4))</f>
        <v>9.2753999999999994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4.8384</v>
      </c>
      <c r="AB172" s="92">
        <v>4.8357999999999999</v>
      </c>
      <c r="AC172">
        <v>4.8338000000000001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4.8418000000000001</v>
      </c>
      <c r="F174" s="176">
        <v>4.8429000000000002</v>
      </c>
      <c r="G174" s="176">
        <v>4.8312999999999997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0.42900000000000382</v>
      </c>
      <c r="P174" s="193">
        <f>IF(E174="","",((MINA(E174,F174,G174,H174,I174))-N174)/((C174+C175)/2))</f>
        <v>0.31299999999999883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4.8429000000000002</v>
      </c>
      <c r="S174" s="185">
        <f t="shared" ref="S174" si="322">IF(E174="","",MINA(E174:I175))</f>
        <v>4.8312999999999997</v>
      </c>
      <c r="T174" s="185">
        <f t="shared" ref="T174" si="323">IF(E174="","",(R174-S174))</f>
        <v>1.1600000000000499E-2</v>
      </c>
      <c r="U174" s="185">
        <f t="shared" ref="U174" si="324">IF(E174="","",ROUND(AVERAGEA(E174:I175),4))</f>
        <v>4.8387000000000002</v>
      </c>
      <c r="V174" s="185">
        <f t="shared" ref="V174" si="325">IF(E174="","",ROUND(SQRT(COUNTA(E174:I175)/(COUNTA(E174:I175)-1))*STDEVPA(E174:I175),4))</f>
        <v>6.4000000000000003E-3</v>
      </c>
      <c r="W174" s="184">
        <f t="shared" ref="W174" si="326">IF(E174="","",ROUND((((B174+C174)-(B174-C175))/(6*V174)),4))</f>
        <v>5.2083000000000004</v>
      </c>
      <c r="X174" s="184">
        <f t="shared" ref="X174" si="327">IF(E174="","",ROUND((1-(ABS((((B174+C174)+(B174-C175))/2)-U174)/((C174+C175)/2)))*W174,4))</f>
        <v>3.1926999999999999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4.8418000000000001</v>
      </c>
      <c r="AB174" s="92">
        <v>4.8429000000000002</v>
      </c>
      <c r="AC174">
        <v>4.8312999999999997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16.1219</v>
      </c>
      <c r="F176" s="176">
        <v>16.113700000000001</v>
      </c>
      <c r="G176" s="176">
        <v>16.112500000000001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0.21899999999998698</v>
      </c>
      <c r="P176" s="193">
        <f>IF(E176="","",((MINA(E176,F176,G176,H176,I176))-N176)/((C176+C177)/2))</f>
        <v>0.12499999999999289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16.1219</v>
      </c>
      <c r="S176" s="185">
        <f t="shared" ref="S176" si="337">IF(E176="","",MINA(E176:I177))</f>
        <v>16.112500000000001</v>
      </c>
      <c r="T176" s="185">
        <f t="shared" ref="T176" si="338">IF(E176="","",(R176-S176))</f>
        <v>9.3999999999994088E-3</v>
      </c>
      <c r="U176" s="185">
        <f t="shared" ref="U176" si="339">IF(E176="","",ROUND(AVERAGEA(E176:I177),4))</f>
        <v>16.116</v>
      </c>
      <c r="V176" s="185">
        <f t="shared" ref="V176" si="340">IF(E176="","",ROUND(SQRT(COUNTA(E176:I177)/(COUNTA(E176:I177)-1))*STDEVPA(E176:I177),4))</f>
        <v>5.1000000000000004E-3</v>
      </c>
      <c r="W176" s="184">
        <f t="shared" ref="W176" si="341">IF(E176="","",ROUND((((B176+C176)-(B176-C177))/(6*V176)),4))</f>
        <v>6.5358999999999998</v>
      </c>
      <c r="X176" s="184">
        <f t="shared" ref="X176" si="342">IF(E176="","",ROUND((1-(ABS((((B176+C176)+(B176-C177))/2)-U176)/((C176+C177)/2)))*W176,4))</f>
        <v>5.4901999999999997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16.1219</v>
      </c>
      <c r="AB176" s="92">
        <v>16.113700000000001</v>
      </c>
      <c r="AC176">
        <v>16.112500000000001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16.115400000000001</v>
      </c>
      <c r="F178" s="176">
        <v>16.106400000000001</v>
      </c>
      <c r="G178" s="176">
        <v>16.110099999999999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0.15399999999999636</v>
      </c>
      <c r="P178" s="193">
        <f>IF(E178="","",((MINA(E178,F178,G178,H178,I178))-N178)/((C178+C179)/2))</f>
        <v>6.3999999999992951E-2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16.115400000000001</v>
      </c>
      <c r="S178" s="185">
        <f t="shared" ref="S178" si="352">IF(E178="","",MINA(E178:I179))</f>
        <v>16.106400000000001</v>
      </c>
      <c r="T178" s="185">
        <f t="shared" ref="T178" si="353">IF(E178="","",(R178-S178))</f>
        <v>9.0000000000003411E-3</v>
      </c>
      <c r="U178" s="185">
        <f t="shared" ref="U178" si="354">IF(E178="","",ROUND(AVERAGEA(E178:I179),4))</f>
        <v>16.110600000000002</v>
      </c>
      <c r="V178" s="185">
        <f t="shared" ref="V178" si="355">IF(E178="","",ROUND(SQRT(COUNTA(E178:I179)/(COUNTA(E178:I179)-1))*STDEVPA(E178:I179),4))</f>
        <v>4.4999999999999997E-3</v>
      </c>
      <c r="W178" s="184">
        <f t="shared" ref="W178" si="356">IF(E178="","",ROUND((((B178+C178)-(B178-C179))/(6*V178)),4))</f>
        <v>7.4074</v>
      </c>
      <c r="X178" s="184">
        <f t="shared" ref="X178" si="357">IF(E178="","",ROUND((1-(ABS((((B178+C178)+(B178-C179))/2)-U178)/((C178+C179)/2)))*W178,4))</f>
        <v>6.6222000000000003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16.115400000000001</v>
      </c>
      <c r="AB178" s="92">
        <v>16.106400000000001</v>
      </c>
      <c r="AC178">
        <v>16.110099999999999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6.5285000000000002</v>
      </c>
      <c r="F180" s="176">
        <v>6.5308999999999999</v>
      </c>
      <c r="G180" s="176">
        <v>6.5271999999999997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0.30899999999999928</v>
      </c>
      <c r="P180" s="193">
        <f>IF(E180="","",((MINA(E180,F180,G180,H180,I180))-N180)/((C180+C181)/2))</f>
        <v>0.27199999999999669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6.5308999999999999</v>
      </c>
      <c r="S180" s="185">
        <f t="shared" ref="S180" si="367">IF(E180="","",MINA(E180:I181))</f>
        <v>6.5271999999999997</v>
      </c>
      <c r="T180" s="185">
        <f t="shared" ref="T180" si="368">IF(E180="","",(R180-S180))</f>
        <v>3.7000000000002586E-3</v>
      </c>
      <c r="U180" s="185">
        <f t="shared" ref="U180" si="369">IF(E180="","",ROUND(AVERAGEA(E180:I181),4))</f>
        <v>6.5289000000000001</v>
      </c>
      <c r="V180" s="185">
        <f t="shared" ref="V180" si="370">IF(E180="","",ROUND(SQRT(COUNTA(E180:I181)/(COUNTA(E180:I181)-1))*STDEVPA(E180:I181),4))</f>
        <v>1.9E-3</v>
      </c>
      <c r="W180" s="184">
        <f t="shared" ref="W180" si="371">IF(E180="","",ROUND((((B180+C180)-(B180-C181))/(6*V180)),4))</f>
        <v>17.543900000000001</v>
      </c>
      <c r="X180" s="184">
        <f t="shared" ref="X180" si="372">IF(E180="","",ROUND((1-(ABS((((B180+C180)+(B180-C181))/2)-U180)/((C180+C181)/2)))*W180,4))</f>
        <v>12.473699999999999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6.5285000000000002</v>
      </c>
      <c r="AB180" s="92">
        <v>6.5308999999999999</v>
      </c>
      <c r="AC180">
        <v>6.5271999999999997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6.5061</v>
      </c>
      <c r="F182" s="176">
        <v>6.5084999999999997</v>
      </c>
      <c r="G182" s="176">
        <v>6.5065999999999997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8.49999999999973E-2</v>
      </c>
      <c r="P182" s="193">
        <f>IF(E182="","",((MINA(E182,F182,G182,H182,I182))-N182)/((C182+C183)/2))</f>
        <v>6.0999999999999943E-2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6.5084999999999997</v>
      </c>
      <c r="S182" s="185">
        <f t="shared" ref="S182" si="382">IF(E182="","",MINA(E182:I183))</f>
        <v>6.5061</v>
      </c>
      <c r="T182" s="185">
        <f t="shared" ref="T182" si="383">IF(E182="","",(R182-S182))</f>
        <v>2.3999999999997357E-3</v>
      </c>
      <c r="U182" s="185">
        <f t="shared" ref="U182" si="384">IF(E182="","",ROUND(AVERAGEA(E182:I183),4))</f>
        <v>6.5071000000000003</v>
      </c>
      <c r="V182" s="185">
        <f t="shared" ref="V182" si="385">IF(E182="","",ROUND(SQRT(COUNTA(E182:I183)/(COUNTA(E182:I183)-1))*STDEVPA(E182:I183),4))</f>
        <v>1.2999999999999999E-3</v>
      </c>
      <c r="W182" s="184">
        <f t="shared" ref="W182" si="386">IF(E182="","",ROUND((((B182+C182)-(B182-C183))/(6*V182)),4))</f>
        <v>25.640999999999998</v>
      </c>
      <c r="X182" s="184">
        <f t="shared" ref="X182" si="387">IF(E182="","",ROUND((1-(ABS((((B182+C182)+(B182-C183))/2)-U182)/((C182+C183)/2)))*W182,4))</f>
        <v>23.820499999999999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6.5061</v>
      </c>
      <c r="AB182" s="92">
        <v>6.5084999999999997</v>
      </c>
      <c r="AC182">
        <v>6.5065999999999997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0.80700000000000005</v>
      </c>
      <c r="G184" s="176">
        <v>0.80700000000000005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1.0000000000000009E-3</v>
      </c>
      <c r="U184" s="185">
        <f t="shared" ref="U184" si="399">IF(E184="","",ROUND(AVERAGEA(E184:I185),4))</f>
        <v>0.80730000000000002</v>
      </c>
      <c r="V184" s="185">
        <f t="shared" ref="V184" si="400">IF(E184="","",ROUND(SQRT(COUNTA(E184:I185)/(COUNTA(E184:I185)-1))*STDEVPA(E184:I185),4))</f>
        <v>5.9999999999999995E-4</v>
      </c>
      <c r="W184" s="184">
        <f t="shared" ref="W184" si="401">IF(E184="","",ROUND((((B184+C184)-(B184-C185))/(6*V184)),4))</f>
        <v>33.333300000000001</v>
      </c>
      <c r="X184" s="184">
        <f t="shared" ref="X184" si="402">IF(E184="","",ROUND((1-(ABS((((B184+C184)+(B184-C185))/2)-U184)/((C184+C185)/2)))*W184,4))</f>
        <v>29.277699999999999</v>
      </c>
      <c r="Y184" s="184" t="str">
        <f t="shared" ref="Y184" si="403">IF(E184="","",IF(OR(((MAXA(E184:I185))&gt;(B184+C184)),((MINA(E184:I185))&lt;(B184-C185))),"NG","OK"))</f>
        <v>OK</v>
      </c>
      <c r="Z184" s="184" t="str">
        <f t="shared" ref="Z184" si="404">IF(X184="","",IF(OR(((MINA(X184))&lt;(1.67))),"NG","OK"))</f>
        <v>OK</v>
      </c>
      <c r="AA184" s="92">
        <v>0.80800000000000005</v>
      </c>
      <c r="AB184" s="92">
        <v>0.80700000000000005</v>
      </c>
      <c r="AC184">
        <v>0.80700000000000005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0.80600000000000005</v>
      </c>
      <c r="G186" s="176">
        <v>0.80600000000000005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0.10000000000000009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0.80600000000000005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0.80630000000000002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29.833300000000001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0.80700000000000005</v>
      </c>
      <c r="AB186" s="92">
        <v>0.80600000000000005</v>
      </c>
      <c r="AC186">
        <v>0.80600000000000005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0.58499999999999996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0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0.58499999999999996</v>
      </c>
      <c r="T188" s="185">
        <f t="shared" ref="T188" si="428">IF(E188="","",(R188-S188))</f>
        <v>0</v>
      </c>
      <c r="U188" s="185">
        <f t="shared" ref="U188" si="429">IF(E188="","",ROUND(AVERAGEA(E188:I189),4))</f>
        <v>0.58499999999999996</v>
      </c>
      <c r="V188" s="185">
        <f t="shared" ref="V188" si="430">IF(E188="","",ROUND(SQRT(COUNTA(E188:I189)/(COUNTA(E188:I189)-1))*STDEVPA(E188:I189),4))</f>
        <v>0</v>
      </c>
      <c r="W188" s="184" t="e">
        <f>IF(E188="","",ROUND((((U188)-(B188-C189))/(3*V188)),4))</f>
        <v>#DIV/0!</v>
      </c>
      <c r="X188" s="184" t="e">
        <f>IF(E188="","",ROUND((((U188)-(B188-C189))/(3*V188)),4))</f>
        <v>#DIV/0!</v>
      </c>
      <c r="Y188" s="184" t="str">
        <f t="shared" ref="Y188" si="431">IF(E188="","",IF(OR(((MAXA(E188:I189))&gt;(B188+C188)),((MINA(E188:I189))&lt;(B188-C189))),"NG","OK"))</f>
        <v>OK</v>
      </c>
      <c r="Z188" s="184" t="e">
        <f t="shared" ref="Z188" si="432">IF(X188="","",IF(OR(((MINA(X188))&lt;(1.67))),"NG","OK"))</f>
        <v>#DIV/0!</v>
      </c>
      <c r="AA188" s="92">
        <v>0.58499999999999996</v>
      </c>
      <c r="AB188" s="92">
        <v>0.58499999999999996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0.59099999999999997</v>
      </c>
      <c r="F190" s="176">
        <v>0.59</v>
      </c>
      <c r="G190" s="176">
        <v>0.58899999999999997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0.40000000000000036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0.59099999999999997</v>
      </c>
      <c r="S190" s="185">
        <f t="shared" ref="S190" si="438">IF(E190="","",MINA(E190:I191))</f>
        <v>0.58899999999999997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1E-3</v>
      </c>
      <c r="W190" s="184">
        <f>IF(E190="","",ROUND((((U190)-(B190-C191))/(3*V190)),4))</f>
        <v>6.6666999999999996</v>
      </c>
      <c r="X190" s="184">
        <f>IF(E190="","",ROUND((((U190)-(B190-C191))/(3*V190)),4))</f>
        <v>6.6666999999999996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0.59099999999999997</v>
      </c>
      <c r="AB190" s="92">
        <v>0.59</v>
      </c>
      <c r="AC190">
        <v>0.58899999999999997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7.5591999999999997</v>
      </c>
      <c r="F192" s="176">
        <v>7.5603999999999996</v>
      </c>
      <c r="G192" s="176">
        <v>7.5632000000000001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0.31600000000000072</v>
      </c>
      <c r="P192" s="193">
        <f>IF(E192="","",((MINA(E192,F192,G192,H192,I192))-N192)/((C192+C193)/2))</f>
        <v>0.29599999999999849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7.5632000000000001</v>
      </c>
      <c r="S192" s="185">
        <f t="shared" ref="S192" si="449">IF(E192="","",MINA(E192:I193))</f>
        <v>7.5591999999999997</v>
      </c>
      <c r="T192" s="185">
        <f t="shared" ref="T192" si="450">IF(E192="","",(R192-S192))</f>
        <v>4.0000000000004476E-3</v>
      </c>
      <c r="U192" s="185">
        <f t="shared" ref="U192" si="451">IF(E192="","",ROUND(AVERAGEA(E192:I193),4))</f>
        <v>7.5609000000000002</v>
      </c>
      <c r="V192" s="185">
        <f t="shared" ref="V192" si="452">IF(E192="","",ROUND(SQRT(COUNTA(E192:I193)/(COUNTA(E192:I193)-1))*STDEVPA(E192:I193),4))</f>
        <v>2.0999999999999999E-3</v>
      </c>
      <c r="W192" s="184">
        <f t="shared" ref="W192" si="453">IF(E192="","",ROUND((((B192+C192)-(B192-C193))/(6*V192)),4))</f>
        <v>31.745999999999999</v>
      </c>
      <c r="X192" s="184">
        <f t="shared" ref="X192" si="454">IF(E192="","",ROUND((1-(ABS((((B192+C192)+(B192-C193))/2)-U192)/((C192+C193)/2)))*W192,4))</f>
        <v>22.0793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7.5591999999999997</v>
      </c>
      <c r="AB192" s="92">
        <v>7.5603999999999996</v>
      </c>
      <c r="AC192">
        <v>7.5632000000000001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7.5457999999999998</v>
      </c>
      <c r="F194" s="176">
        <v>7.5460000000000003</v>
      </c>
      <c r="G194" s="176">
        <v>7.55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0.24999999999999911</v>
      </c>
      <c r="P194" s="193">
        <f>IF(E194="","",((MINA(E194,F194,G194,H194,I194))-N194)/((C194+C195)/2))</f>
        <v>0.2289999999999992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7.55</v>
      </c>
      <c r="S194" s="185">
        <f t="shared" ref="S194" si="462">IF(E194="","",MINA(E194:I195))</f>
        <v>7.5457999999999998</v>
      </c>
      <c r="T194" s="185">
        <f t="shared" ref="T194" si="463">IF(E194="","",(R194-S194))</f>
        <v>4.1999999999999815E-3</v>
      </c>
      <c r="U194" s="185">
        <f t="shared" ref="U194" si="464">IF(E194="","",ROUND(AVERAGEA(E194:I195),4))</f>
        <v>7.5472999999999999</v>
      </c>
      <c r="V194" s="185">
        <f t="shared" ref="V194" si="465">IF(E194="","",ROUND(SQRT(COUNTA(E194:I195)/(COUNTA(E194:I195)-1))*STDEVPA(E194:I195),4))</f>
        <v>2.3999999999999998E-3</v>
      </c>
      <c r="W194" s="184">
        <f t="shared" ref="W194" si="466">IF(E194="","",ROUND((((B194+C194)-(B194-C195))/(6*V194)),4))</f>
        <v>27.777799999999999</v>
      </c>
      <c r="X194" s="184">
        <f t="shared" ref="X194" si="467">IF(E194="","",ROUND((1-(ABS((((B194+C194)+(B194-C195))/2)-U194)/((C194+C195)/2)))*W194,4))</f>
        <v>21.208400000000001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7.5457999999999998</v>
      </c>
      <c r="AB194" s="92">
        <v>7.5460000000000003</v>
      </c>
      <c r="AC194">
        <v>7.55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6.2129000000000003</v>
      </c>
      <c r="F196" s="176">
        <v>6.2129000000000003</v>
      </c>
      <c r="G196" s="176">
        <v>6.2127999999999997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0.25800000000000267</v>
      </c>
      <c r="P196" s="193">
        <f>IF(E196="","",((MINA(E196,F196,G196,H196,I196))-N196)/((C196+C197)/2))</f>
        <v>0.25599999999998957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6.2129000000000003</v>
      </c>
      <c r="S196" s="185">
        <f t="shared" ref="S196" si="475">IF(E196="","",MINA(E196:I197))</f>
        <v>6.2127999999999997</v>
      </c>
      <c r="T196" s="185">
        <f t="shared" ref="T196" si="476">IF(E196="","",(R196-S196))</f>
        <v>1.0000000000065512E-4</v>
      </c>
      <c r="U196" s="185">
        <f t="shared" ref="U196" si="477">IF(E196="","",ROUND(AVERAGEA(E196:I197),4))</f>
        <v>6.2129000000000003</v>
      </c>
      <c r="V196" s="185">
        <f t="shared" ref="V196" si="478">IF(E196="","",ROUND(SQRT(COUNTA(E196:I197)/(COUNTA(E196:I197)-1))*STDEVPA(E196:I197),4))</f>
        <v>1E-4</v>
      </c>
      <c r="W196" s="184">
        <f t="shared" ref="W196" si="479">IF(E196="","",ROUND((((B196+C196)-(B196-C197))/(6*V196)),4))</f>
        <v>166.66669999999999</v>
      </c>
      <c r="X196" s="184">
        <f t="shared" ref="X196" si="480">IF(E196="","",ROUND((1-(ABS((((B196+C196)+(B196-C197))/2)-U196)/((C196+C197)/2)))*W196,4))</f>
        <v>123.66670000000001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6.2129000000000003</v>
      </c>
      <c r="AB196" s="92">
        <v>6.2129000000000003</v>
      </c>
      <c r="AC196">
        <v>6.2127999999999997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6.2206000000000001</v>
      </c>
      <c r="F198" s="176">
        <v>6.2202000000000002</v>
      </c>
      <c r="G198" s="176">
        <v>6.2198000000000002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0.41199999999999903</v>
      </c>
      <c r="P198" s="193">
        <f>IF(E198="","",((MINA(E198,F198,G198,H198,I198))-N198)/((C198+C199)/2))</f>
        <v>0.3960000000000008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6.2206000000000001</v>
      </c>
      <c r="S198" s="185">
        <f t="shared" ref="S198" si="488">IF(E198="","",MINA(E198:I199))</f>
        <v>6.2198000000000002</v>
      </c>
      <c r="T198" s="185">
        <f t="shared" ref="T198" si="489">IF(E198="","",(R198-S198))</f>
        <v>7.9999999999991189E-4</v>
      </c>
      <c r="U198" s="185">
        <f t="shared" ref="U198" si="490">IF(E198="","",ROUND(AVERAGEA(E198:I199),4))</f>
        <v>6.2202000000000002</v>
      </c>
      <c r="V198" s="185">
        <f t="shared" ref="V198" si="491">IF(E198="","",ROUND(SQRT(COUNTA(E198:I199)/(COUNTA(E198:I199)-1))*STDEVPA(E198:I199),4))</f>
        <v>4.0000000000000002E-4</v>
      </c>
      <c r="W198" s="184">
        <f t="shared" ref="W198" si="492">IF(E198="","",ROUND((((B198+C198)-(B198-C199))/(6*V198)),4))</f>
        <v>41.666699999999999</v>
      </c>
      <c r="X198" s="184">
        <f t="shared" ref="X198" si="493">IF(E198="","",ROUND((1-(ABS((((B198+C198)+(B198-C199))/2)-U198)/((C198+C199)/2)))*W198,4))</f>
        <v>24.833400000000001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6.2206000000000001</v>
      </c>
      <c r="AB198" s="92">
        <v>6.2202000000000002</v>
      </c>
      <c r="AC198">
        <v>6.2198000000000002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5.7553000000000001</v>
      </c>
      <c r="F200" s="176">
        <v>5.7601000000000004</v>
      </c>
      <c r="G200" s="176">
        <v>5.7537000000000003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0.60100000000000264</v>
      </c>
      <c r="P200" s="193">
        <f>IF(E200="","",((MINA(E200,F200,G200,H200,I200))-N200)/((C200+C201)/2))</f>
        <v>0.53700000000000081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5.7601000000000004</v>
      </c>
      <c r="S200" s="185">
        <f t="shared" ref="S200" si="501">IF(E200="","",MINA(E200:I201))</f>
        <v>5.7537000000000003</v>
      </c>
      <c r="T200" s="185">
        <f t="shared" ref="T200" si="502">IF(E200="","",(R200-S200))</f>
        <v>6.4000000000001833E-3</v>
      </c>
      <c r="U200" s="185">
        <f t="shared" ref="U200" si="503">IF(E200="","",ROUND(AVERAGEA(E200:I201),4))</f>
        <v>5.7564000000000002</v>
      </c>
      <c r="V200" s="185">
        <f t="shared" ref="V200" si="504">IF(E200="","",ROUND(SQRT(COUNTA(E200:I201)/(COUNTA(E200:I201)-1))*STDEVPA(E200:I201),4))</f>
        <v>3.3E-3</v>
      </c>
      <c r="W200" s="184">
        <f t="shared" ref="W200" si="505">IF(E200="","",ROUND((((B200+C200)-(B200-C201))/(6*V200)),4))</f>
        <v>10.101000000000001</v>
      </c>
      <c r="X200" s="184">
        <f t="shared" ref="X200" si="506">IF(E200="","",ROUND((1-(ABS((((B200+C200)+(B200-C201))/2)-U200)/((C200+C201)/2)))*W200,4))</f>
        <v>4.4039999999999999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5.7553000000000001</v>
      </c>
      <c r="AB200" s="92">
        <v>5.7601000000000004</v>
      </c>
      <c r="AC200">
        <v>5.7537000000000003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5.7196999999999996</v>
      </c>
      <c r="F202" s="176">
        <v>5.7308000000000003</v>
      </c>
      <c r="G202" s="176">
        <v>5.7168999999999999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0.30800000000000161</v>
      </c>
      <c r="P202" s="193">
        <f>IF(E202="","",((MINA(E202,F202,G202,H202,I202))-N202)/((C202+C203)/2))</f>
        <v>0.16899999999999693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5.7308000000000003</v>
      </c>
      <c r="S202" s="185">
        <f t="shared" ref="S202" si="514">IF(E202="","",MINA(E202:I203))</f>
        <v>5.7168999999999999</v>
      </c>
      <c r="T202" s="185">
        <f t="shared" ref="T202" si="515">IF(E202="","",(R202-S202))</f>
        <v>1.3900000000000468E-2</v>
      </c>
      <c r="U202" s="185">
        <f t="shared" ref="U202" si="516">IF(E202="","",ROUND(AVERAGEA(E202:I203),4))</f>
        <v>5.7225000000000001</v>
      </c>
      <c r="V202" s="185">
        <f t="shared" ref="V202" si="517">IF(E202="","",ROUND(SQRT(COUNTA(E202:I203)/(COUNTA(E202:I203)-1))*STDEVPA(E202:I203),4))</f>
        <v>7.4000000000000003E-3</v>
      </c>
      <c r="W202" s="184">
        <f t="shared" ref="W202" si="518">IF(E202="","",ROUND((((B202+C202)-(B202-C203))/(6*V202)),4))</f>
        <v>4.5045000000000002</v>
      </c>
      <c r="X202" s="184">
        <f t="shared" ref="X202" si="519">IF(E202="","",ROUND((1-(ABS((((B202+C202)+(B202-C203))/2)-U202)/((C202+C203)/2)))*W202,4))</f>
        <v>3.4910000000000001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5.7196999999999996</v>
      </c>
      <c r="AB202" s="92">
        <v>5.7308000000000003</v>
      </c>
      <c r="AC202">
        <v>5.7168999999999999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7.9423000000000004</v>
      </c>
      <c r="F204" s="176">
        <v>7.9393000000000002</v>
      </c>
      <c r="G204" s="176">
        <v>7.9359000000000002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0.42300000000000004</v>
      </c>
      <c r="P204" s="193">
        <f>IF(E204="","",((MINA(E204,F204,G204,H204,I204))-N204)/((C204+C205)/2))</f>
        <v>0.35899999999999821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7.9423000000000004</v>
      </c>
      <c r="S204" s="185">
        <f t="shared" ref="S204" si="527">IF(E204="","",MINA(E204:I205))</f>
        <v>7.9359000000000002</v>
      </c>
      <c r="T204" s="185">
        <f t="shared" ref="T204" si="528">IF(E204="","",(R204-S204))</f>
        <v>6.4000000000001833E-3</v>
      </c>
      <c r="U204" s="185">
        <f t="shared" ref="U204" si="529">IF(E204="","",ROUND(AVERAGEA(E204:I205),4))</f>
        <v>7.9391999999999996</v>
      </c>
      <c r="V204" s="185">
        <f t="shared" ref="V204" si="530">IF(E204="","",ROUND(SQRT(COUNTA(E204:I205)/(COUNTA(E204:I205)-1))*STDEVPA(E204:I205),4))</f>
        <v>3.2000000000000002E-3</v>
      </c>
      <c r="W204" s="184">
        <f t="shared" ref="W204" si="531">IF(E204="","",ROUND((((B204+C204)-(B204-C205))/(6*V204)),4))</f>
        <v>10.416700000000001</v>
      </c>
      <c r="X204" s="184">
        <f t="shared" ref="X204" si="532">IF(E204="","",ROUND((1-(ABS((((B204+C204)+(B204-C205))/2)-U204)/((C204+C205)/2)))*W204,4))</f>
        <v>6.3334000000000001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7.9423000000000004</v>
      </c>
      <c r="AB204" s="92">
        <v>7.9393000000000002</v>
      </c>
      <c r="AC204">
        <v>7.9359000000000002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7.9290000000000003</v>
      </c>
      <c r="F206" s="176">
        <v>7.9222999999999999</v>
      </c>
      <c r="G206" s="176">
        <v>7.9257999999999997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0.28999999999999915</v>
      </c>
      <c r="P206" s="193">
        <f>IF(E206="","",((MINA(E206,F206,G206,H206,I206))-N206)/((C206+C207)/2))</f>
        <v>0.22299999999999542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7.9290000000000003</v>
      </c>
      <c r="S206" s="185">
        <f t="shared" ref="S206" si="540">IF(E206="","",MINA(E206:I207))</f>
        <v>7.9222999999999999</v>
      </c>
      <c r="T206" s="185">
        <f t="shared" ref="T206" si="541">IF(E206="","",(R206-S206))</f>
        <v>6.7000000000003723E-3</v>
      </c>
      <c r="U206" s="185">
        <f t="shared" ref="U206" si="542">IF(E206="","",ROUND(AVERAGEA(E206:I207),4))</f>
        <v>7.9257</v>
      </c>
      <c r="V206" s="185">
        <f t="shared" ref="V206" si="543">IF(E206="","",ROUND(SQRT(COUNTA(E206:I207)/(COUNTA(E206:I207)-1))*STDEVPA(E206:I207),4))</f>
        <v>3.3999999999999998E-3</v>
      </c>
      <c r="W206" s="184">
        <f t="shared" ref="W206" si="544">IF(E206="","",ROUND((((B206+C206)-(B206-C207))/(6*V206)),4))</f>
        <v>9.8039000000000005</v>
      </c>
      <c r="X206" s="184">
        <f t="shared" ref="X206" si="545">IF(E206="","",ROUND((1-(ABS((((B206+C206)+(B206-C207))/2)-U206)/((C206+C207)/2)))*W206,4))</f>
        <v>7.2843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7.9290000000000003</v>
      </c>
      <c r="AB206" s="92">
        <v>7.9222999999999999</v>
      </c>
      <c r="AC206">
        <v>7.9257999999999997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3.1072000000000002</v>
      </c>
      <c r="F208" s="176">
        <v>3.1057000000000001</v>
      </c>
      <c r="G208" s="176">
        <v>3.1097000000000001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9.7000000000000419E-2</v>
      </c>
      <c r="P208" s="193">
        <f>IF(E208="","",((MINA(E208,F208,G208,H208,I208))-N208)/((C208+C209)/2))</f>
        <v>5.7000000000000384E-2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3.1097000000000001</v>
      </c>
      <c r="S208" s="185">
        <f t="shared" ref="S208" si="553">IF(E208="","",MINA(E208:I209))</f>
        <v>3.1057000000000001</v>
      </c>
      <c r="T208" s="185">
        <f t="shared" ref="T208" si="554">IF(E208="","",(R208-S208))</f>
        <v>4.0000000000000036E-3</v>
      </c>
      <c r="U208" s="185">
        <f t="shared" ref="U208" si="555">IF(E208="","",ROUND(AVERAGEA(E208:I209),4))</f>
        <v>3.1074999999999999</v>
      </c>
      <c r="V208" s="185">
        <f t="shared" ref="V208" si="556">IF(E208="","",ROUND(SQRT(COUNTA(E208:I209)/(COUNTA(E208:I209)-1))*STDEVPA(E208:I209),4))</f>
        <v>2E-3</v>
      </c>
      <c r="W208" s="184">
        <f t="shared" ref="W208" si="557">IF(E208="","",ROUND((((B208+C208)-(B208-C209))/(6*V208)),4))</f>
        <v>16.666699999999999</v>
      </c>
      <c r="X208" s="184">
        <f t="shared" ref="X208" si="558">IF(E208="","",ROUND((1-(ABS((((B208+C208)+(B208-C209))/2)-U208)/((C208+C209)/2)))*W208,4))</f>
        <v>15.416700000000001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3.1072000000000002</v>
      </c>
      <c r="AB208" s="92">
        <v>3.1057000000000001</v>
      </c>
      <c r="AC208">
        <v>3.1097000000000001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3.1131000000000002</v>
      </c>
      <c r="F210" s="176">
        <v>3.1097999999999999</v>
      </c>
      <c r="G210" s="176">
        <v>3.1101999999999999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0.13100000000000112</v>
      </c>
      <c r="P210" s="193">
        <f>IF(E210="","",((MINA(E210,F210,G210,H210,I210))-N210)/((C210+C211)/2))</f>
        <v>9.7999999999998089E-2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3.1131000000000002</v>
      </c>
      <c r="S210" s="185">
        <f t="shared" ref="S210" si="566">IF(E210="","",MINA(E210:I211))</f>
        <v>3.1097999999999999</v>
      </c>
      <c r="T210" s="185">
        <f t="shared" ref="T210" si="567">IF(E210="","",(R210-S210))</f>
        <v>3.3000000000003027E-3</v>
      </c>
      <c r="U210" s="185">
        <f t="shared" ref="U210" si="568">IF(E210="","",ROUND(AVERAGEA(E210:I211),4))</f>
        <v>3.1110000000000002</v>
      </c>
      <c r="V210" s="185">
        <f t="shared" ref="V210" si="569">IF(E210="","",ROUND(SQRT(COUNTA(E210:I211)/(COUNTA(E210:I211)-1))*STDEVPA(E210:I211),4))</f>
        <v>1.8E-3</v>
      </c>
      <c r="W210" s="184">
        <f t="shared" ref="W210" si="570">IF(E210="","",ROUND((((B210+C210)-(B210-C211))/(6*V210)),4))</f>
        <v>18.5185</v>
      </c>
      <c r="X210" s="184">
        <f t="shared" ref="X210" si="571">IF(E210="","",ROUND((1-(ABS((((B210+C210)+(B210-C211))/2)-U210)/((C210+C211)/2)))*W210,4))</f>
        <v>16.4815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3.1131000000000002</v>
      </c>
      <c r="AB210" s="92">
        <v>3.1097999999999999</v>
      </c>
      <c r="AC210">
        <v>3.1101999999999999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7.7141000000000002</v>
      </c>
      <c r="F212" s="176">
        <v>7.7138999999999998</v>
      </c>
      <c r="G212" s="176">
        <v>7.7153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0.15299999999999869</v>
      </c>
      <c r="P212" s="193">
        <f>IF(E212="","",((MINA(E212,F212,G212,H212,I212))-N212)/((C212+C213)/2))</f>
        <v>0.13899999999999579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7.7153</v>
      </c>
      <c r="S212" s="185">
        <f t="shared" ref="S212" si="579">IF(E212="","",MINA(E212:I213))</f>
        <v>7.7138999999999998</v>
      </c>
      <c r="T212" s="185">
        <f t="shared" ref="T212" si="580">IF(E212="","",(R212-S212))</f>
        <v>1.4000000000002899E-3</v>
      </c>
      <c r="U212" s="185">
        <f t="shared" ref="U212" si="581">IF(E212="","",ROUND(AVERAGEA(E212:I213),4))</f>
        <v>7.7144000000000004</v>
      </c>
      <c r="V212" s="185">
        <f t="shared" ref="V212" si="582">IF(E212="","",ROUND(SQRT(COUNTA(E212:I213)/(COUNTA(E212:I213)-1))*STDEVPA(E212:I213),4))</f>
        <v>8.0000000000000004E-4</v>
      </c>
      <c r="W212" s="184">
        <f t="shared" ref="W212" si="583">IF(E212="","",ROUND((((B212+C212)-(B212-C213))/(6*V212)),4))</f>
        <v>41.666699999999999</v>
      </c>
      <c r="X212" s="184">
        <f t="shared" ref="X212" si="584">IF(E212="","",ROUND((1-(ABS((((B212+C212)+(B212-C213))/2)-U212)/((C212+C213)/2)))*W212,4))</f>
        <v>35.666699999999999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7.7141000000000002</v>
      </c>
      <c r="AB212" s="92">
        <v>7.7138999999999998</v>
      </c>
      <c r="AC212">
        <v>7.7153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7.7081999999999997</v>
      </c>
      <c r="F214" s="176">
        <v>7.7073999999999998</v>
      </c>
      <c r="G214" s="176">
        <v>7.7072000000000003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8.199999999999541E-2</v>
      </c>
      <c r="P214" s="193">
        <f>IF(E214="","",((MINA(E214,F214,G214,H214,I214))-N214)/((C214+C215)/2))</f>
        <v>7.2000000000000952E-2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7.7081999999999997</v>
      </c>
      <c r="S214" s="185">
        <f t="shared" ref="S214" si="592">IF(E214="","",MINA(E214:I215))</f>
        <v>7.7072000000000003</v>
      </c>
      <c r="T214" s="185">
        <f t="shared" ref="T214" si="593">IF(E214="","",(R214-S214))</f>
        <v>9.9999999999944578E-4</v>
      </c>
      <c r="U214" s="185">
        <f t="shared" ref="U214" si="594">IF(E214="","",ROUND(AVERAGEA(E214:I215),4))</f>
        <v>7.7076000000000002</v>
      </c>
      <c r="V214" s="185">
        <f t="shared" ref="V214" si="595">IF(E214="","",ROUND(SQRT(COUNTA(E214:I215)/(COUNTA(E214:I215)-1))*STDEVPA(E214:I215),4))</f>
        <v>5.0000000000000001E-4</v>
      </c>
      <c r="W214" s="184">
        <f t="shared" ref="W214" si="596">IF(E214="","",ROUND((((B214+C214)-(B214-C215))/(6*V214)),4))</f>
        <v>66.666700000000006</v>
      </c>
      <c r="X214" s="184">
        <f t="shared" ref="X214" si="597">IF(E214="","",ROUND((1-(ABS((((B214+C214)+(B214-C215))/2)-U214)/((C214+C215)/2)))*W214,4))</f>
        <v>61.6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7.7081999999999997</v>
      </c>
      <c r="AB214" s="92">
        <v>7.7073999999999998</v>
      </c>
      <c r="AC214">
        <v>7.7072000000000003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3.0853000000000002</v>
      </c>
      <c r="F216" s="176">
        <v>3.0889000000000002</v>
      </c>
      <c r="G216" s="176">
        <v>3.0888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-0.11099999999999888</v>
      </c>
      <c r="P216" s="193">
        <f>IF(E216="","",((MINA(E216,F216,G216,H216,I216))-N216)/((C216+C217)/2))</f>
        <v>-0.14699999999999935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3.0889000000000002</v>
      </c>
      <c r="S216" s="185">
        <f t="shared" ref="S216" si="605">IF(E216="","",MINA(E216:I217))</f>
        <v>3.0853000000000002</v>
      </c>
      <c r="T216" s="185">
        <f t="shared" ref="T216" si="606">IF(E216="","",(R216-S216))</f>
        <v>3.6000000000000476E-3</v>
      </c>
      <c r="U216" s="185">
        <f t="shared" ref="U216" si="607">IF(E216="","",ROUND(AVERAGEA(E216:I217),4))</f>
        <v>3.0876999999999999</v>
      </c>
      <c r="V216" s="185">
        <f t="shared" ref="V216" si="608">IF(E216="","",ROUND(SQRT(COUNTA(E216:I217)/(COUNTA(E216:I217)-1))*STDEVPA(E216:I217),4))</f>
        <v>2.0999999999999999E-3</v>
      </c>
      <c r="W216" s="184">
        <f t="shared" ref="W216" si="609">IF(E216="","",ROUND((((B216+C216)-(B216-C217))/(6*V216)),4))</f>
        <v>15.872999999999999</v>
      </c>
      <c r="X216" s="184">
        <f t="shared" ref="X216" si="610">IF(E216="","",ROUND((1-(ABS((((B216+C216)+(B216-C217))/2)-U216)/((C216+C217)/2)))*W216,4))</f>
        <v>13.9206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3.0853000000000002</v>
      </c>
      <c r="AB216" s="92">
        <v>3.0889000000000002</v>
      </c>
      <c r="AC216">
        <v>3.0888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3.0926</v>
      </c>
      <c r="F218" s="176">
        <v>3.0897000000000001</v>
      </c>
      <c r="G218" s="176">
        <v>3.0903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-7.4000000000000732E-2</v>
      </c>
      <c r="P218" s="193">
        <f>IF(E218="","",((MINA(E218,F218,G218,H218,I218))-N218)/((C218+C219)/2))</f>
        <v>-0.10299999999999976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3.0926</v>
      </c>
      <c r="S218" s="185">
        <f t="shared" ref="S218" si="618">IF(E218="","",MINA(E218:I219))</f>
        <v>3.0897000000000001</v>
      </c>
      <c r="T218" s="185">
        <f t="shared" ref="T218" si="619">IF(E218="","",(R218-S218))</f>
        <v>2.8999999999999027E-3</v>
      </c>
      <c r="U218" s="185">
        <f t="shared" ref="U218" si="620">IF(E218="","",ROUND(AVERAGEA(E218:I219),4))</f>
        <v>3.0909</v>
      </c>
      <c r="V218" s="185">
        <f t="shared" ref="V218" si="621">IF(E218="","",ROUND(SQRT(COUNTA(E218:I219)/(COUNTA(E218:I219)-1))*STDEVPA(E218:I219),4))</f>
        <v>1.5E-3</v>
      </c>
      <c r="W218" s="184">
        <f t="shared" ref="W218" si="622">IF(E218="","",ROUND((((B218+C218)-(B218-C219))/(6*V218)),4))</f>
        <v>22.222200000000001</v>
      </c>
      <c r="X218" s="184">
        <f t="shared" ref="X218" si="623">IF(E218="","",ROUND((1-(ABS((((B218+C218)+(B218-C219))/2)-U218)/((C218+C219)/2)))*W218,4))</f>
        <v>20.2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3.0926</v>
      </c>
      <c r="AB218" s="92">
        <v>3.0897000000000001</v>
      </c>
      <c r="AC218">
        <v>3.0903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1.9300000000000001E-2</v>
      </c>
      <c r="F220" s="176">
        <v>1.89E-2</v>
      </c>
      <c r="G220" s="176">
        <v>2.1700000000000001E-2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-0.13200000000000003</v>
      </c>
      <c r="P220" s="193">
        <f>IF(E220="","",((MINA(E220,F220,G220,H220,I220))-N220)/((C220+C221)/2))</f>
        <v>-0.24400000000000005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2.1700000000000001E-2</v>
      </c>
      <c r="S220" s="185">
        <f t="shared" ref="S220" si="631">IF(E220="","",MINA(E220:I221))</f>
        <v>1.89E-2</v>
      </c>
      <c r="T220" s="185">
        <f t="shared" ref="T220" si="632">IF(E220="","",(R220-S220))</f>
        <v>2.8000000000000004E-3</v>
      </c>
      <c r="U220" s="185">
        <f t="shared" ref="U220" si="633">IF(E220="","",ROUND(AVERAGEA(E220:I221),4))</f>
        <v>0.02</v>
      </c>
      <c r="V220" s="185">
        <f t="shared" ref="V220" si="634">IF(E220="","",ROUND(SQRT(COUNTA(E220:I221)/(COUNTA(E220:I221)-1))*STDEVPA(E220:I221),4))</f>
        <v>1.5E-3</v>
      </c>
      <c r="W220" s="184">
        <f>IF(E220="","",ROUND((((B220+C220)-(U220))/(3*V220)),4))</f>
        <v>6.6666999999999996</v>
      </c>
      <c r="X220" s="184">
        <f>IF(E220="","",ROUND((((B220+C220)-(U220))/(3*V220)),4))</f>
        <v>6.6666999999999996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1.9300000000000001E-2</v>
      </c>
      <c r="AB220" s="92">
        <v>1.89E-2</v>
      </c>
      <c r="AC220">
        <v>2.1700000000000001E-2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2.0199999999999999E-2</v>
      </c>
      <c r="F222" s="176">
        <v>2.0400000000000001E-2</v>
      </c>
      <c r="G222" s="176">
        <v>2.1499999999999998E-2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-0.14000000000000012</v>
      </c>
      <c r="P222" s="193">
        <f>IF(E222="","",((MINA(E222,F222,G222,H222,I222))-N222)/((C222+C223)/2))</f>
        <v>-0.19200000000000009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2.1499999999999998E-2</v>
      </c>
      <c r="S222" s="185">
        <f t="shared" ref="S222" si="642">IF(E222="","",MINA(E222:I223))</f>
        <v>2.0199999999999999E-2</v>
      </c>
      <c r="T222" s="185">
        <f t="shared" ref="T222" si="643">IF(E222="","",(R222-S222))</f>
        <v>1.2999999999999991E-3</v>
      </c>
      <c r="U222" s="185">
        <f t="shared" ref="U222" si="644">IF(E222="","",ROUND(AVERAGEA(E222:I223),4))</f>
        <v>2.07E-2</v>
      </c>
      <c r="V222" s="185">
        <f t="shared" ref="V222" si="645">IF(E222="","",ROUND(SQRT(COUNTA(E222:I223)/(COUNTA(E222:I223)-1))*STDEVPA(E222:I223),4))</f>
        <v>6.9999999999999999E-4</v>
      </c>
      <c r="W222" s="184">
        <f>IF(E222="","",ROUND((((B222+C222)-(U222))/(3*V222)),4))</f>
        <v>13.952400000000001</v>
      </c>
      <c r="X222" s="184">
        <f>IF(E222="","",ROUND((((B222+C222)-(U222))/(3*V222)),4))</f>
        <v>13.952400000000001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2.0199999999999999E-2</v>
      </c>
      <c r="AB222" s="92">
        <v>2.0400000000000001E-2</v>
      </c>
      <c r="AC222">
        <v>2.1499999999999998E-2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0.14460000000000001</v>
      </c>
      <c r="AB224" s="92">
        <v>0.1115</v>
      </c>
      <c r="AC224" s="29">
        <v>0.14779999999999999</v>
      </c>
      <c r="AD224" s="29">
        <v>0.123</v>
      </c>
      <c r="AE224" s="29">
        <v>0.153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9.11E-2</v>
      </c>
      <c r="AB226">
        <v>7.3200000000000001E-2</v>
      </c>
      <c r="AC226">
        <v>0.1018</v>
      </c>
      <c r="AD226">
        <v>6.8000000000000005E-2</v>
      </c>
      <c r="AE226">
        <v>9.5000000000000001E-2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24120401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24120401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49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46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47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48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46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45" t="s">
        <v>53</v>
      </c>
      <c r="P272" s="145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3.3942999999999999</v>
      </c>
      <c r="F273" s="176">
        <v>3.3952</v>
      </c>
      <c r="G273" s="176">
        <v>3.3956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-5.7000000000000384E-2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3.3942999999999999</v>
      </c>
      <c r="T273" s="185">
        <f>IF(E273="","",(R273-S273))</f>
        <v>1.3000000000000789E-3</v>
      </c>
      <c r="U273" s="185">
        <f>IF(E273="","",ROUND(AVERAGEA(E273:I274),4))</f>
        <v>3.395</v>
      </c>
      <c r="V273" s="185">
        <f>IF(E273="","",ROUND(SQRT(COUNTA(E273:I274)/(COUNTA(E273:I274)-1))*STDEVPA(E273:I274),4))</f>
        <v>6.9999999999999999E-4</v>
      </c>
      <c r="W273" s="184">
        <f>IF(E273="","",ROUND((((B273+C273)-(B273-C274))/(6*V273)),4))</f>
        <v>47.619</v>
      </c>
      <c r="X273" s="184">
        <f>IF(E273="","",ROUND((1-(ABS((((B273+C273)+(B273-C274))/2)-U273)/((C273+C274)/2)))*W273,4))</f>
        <v>45.238100000000003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3.3942999999999999</v>
      </c>
      <c r="AB273">
        <v>3.3952</v>
      </c>
      <c r="AC273">
        <v>3.3956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3.4060000000000001</v>
      </c>
      <c r="F275" s="176">
        <v>3.4054000000000002</v>
      </c>
      <c r="G275" s="176">
        <v>3.4070999999999998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7.0999999999998842E-2</v>
      </c>
      <c r="P275" s="193">
        <f t="shared" ref="P275" si="652">IF(E275="","",((MINA(E275,F275,G275,H275,I275))-N275)/((C275+C276)/2))</f>
        <v>5.4000000000002935E-2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3.4070999999999998</v>
      </c>
      <c r="S275" s="185">
        <f t="shared" ref="S275" si="655">IF(E275="","",MINA(E275:I276))</f>
        <v>3.4054000000000002</v>
      </c>
      <c r="T275" s="185">
        <f t="shared" ref="T275" si="656">IF(E275="","",(R275-S275))</f>
        <v>1.6999999999995907E-3</v>
      </c>
      <c r="U275" s="185">
        <f t="shared" ref="U275" si="657">IF(E275="","",ROUND(AVERAGEA(E275:I276),4))</f>
        <v>3.4062000000000001</v>
      </c>
      <c r="V275" s="185">
        <f t="shared" ref="V275" si="658">IF(E275="","",ROUND(SQRT(COUNTA(E275:I276)/(COUNTA(E275:I276)-1))*STDEVPA(E275:I276),4))</f>
        <v>8.9999999999999998E-4</v>
      </c>
      <c r="W275" s="184">
        <f t="shared" ref="W275" si="659">IF(E275="","",ROUND((((B275+C275)-(B275-C276))/(6*V275)),4))</f>
        <v>37.036999999999999</v>
      </c>
      <c r="X275" s="184">
        <f t="shared" ref="X275" si="660">IF(E275="","",ROUND((1-(ABS((((B275+C275)+(B275-C276))/2)-U275)/((C275+C276)/2)))*W275,4))</f>
        <v>34.740699999999997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3.4060000000000001</v>
      </c>
      <c r="AB275">
        <v>3.4054000000000002</v>
      </c>
      <c r="AC275">
        <v>3.4070999999999998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1.5884</v>
      </c>
      <c r="F277" s="176">
        <v>1.5908</v>
      </c>
      <c r="G277" s="176">
        <v>1.5907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-9.200000000000097E-2</v>
      </c>
      <c r="P277" s="193">
        <f t="shared" ref="P277" si="669">IF(E277="","",((MINA(E277,F277,G277,H277,I277))-N277)/((C277+C278)/2))</f>
        <v>-0.11600000000000055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1.5908</v>
      </c>
      <c r="S277" s="185">
        <f t="shared" ref="S277" si="672">IF(E277="","",MINA(E277:I278))</f>
        <v>1.5884</v>
      </c>
      <c r="T277" s="185">
        <f t="shared" ref="T277" si="673">IF(E277="","",(R277-S277))</f>
        <v>2.3999999999999577E-3</v>
      </c>
      <c r="U277" s="185">
        <f t="shared" ref="U277" si="674">IF(E277="","",ROUND(AVERAGEA(E277:I278),4))</f>
        <v>1.59</v>
      </c>
      <c r="V277" s="185">
        <f t="shared" ref="V277" si="675">IF(E277="","",ROUND(SQRT(COUNTA(E277:I278)/(COUNTA(E277:I278)-1))*STDEVPA(E277:I278),4))</f>
        <v>1.4E-3</v>
      </c>
      <c r="W277" s="184">
        <f t="shared" ref="W277" si="676">IF(E277="","",ROUND((((B277+C277)-(B277-C278))/(6*V277)),4))</f>
        <v>23.8095</v>
      </c>
      <c r="X277" s="184">
        <f t="shared" ref="X277" si="677">IF(E277="","",ROUND((1-(ABS((((B277+C277)+(B277-C278))/2)-U277)/((C277+C278)/2)))*W277,4))</f>
        <v>21.428599999999999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1.5884</v>
      </c>
      <c r="AB277">
        <v>1.5908</v>
      </c>
      <c r="AC277">
        <v>1.5907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1.5883</v>
      </c>
      <c r="F279" s="176">
        <v>1.5899000000000001</v>
      </c>
      <c r="G279" s="176">
        <v>1.5911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-0.11700000000000044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1.5883</v>
      </c>
      <c r="T279" s="185">
        <f t="shared" ref="T279" si="690">IF(E279="","",(R279-S279))</f>
        <v>2.7999999999999137E-3</v>
      </c>
      <c r="U279" s="185">
        <f t="shared" ref="U279" si="691">IF(E279="","",ROUND(AVERAGEA(E279:I280),4))</f>
        <v>1.5898000000000001</v>
      </c>
      <c r="V279" s="185">
        <f t="shared" ref="V279" si="692">IF(E279="","",ROUND(SQRT(COUNTA(E279:I280)/(COUNTA(E279:I280)-1))*STDEVPA(E279:I280),4))</f>
        <v>1.4E-3</v>
      </c>
      <c r="W279" s="184">
        <f t="shared" ref="W279" si="693">IF(E279="","",ROUND((((B279+C279)-(B279-C280))/(6*V279)),4))</f>
        <v>23.8095</v>
      </c>
      <c r="X279" s="184">
        <f t="shared" ref="X279" si="694">IF(E279="","",ROUND((1-(ABS((((B279+C279)+(B279-C280))/2)-U279)/((C279+C280)/2)))*W279,4))</f>
        <v>21.3809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1.5883</v>
      </c>
      <c r="AB279">
        <v>1.5899000000000001</v>
      </c>
      <c r="AC279">
        <v>1.5911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</v>
      </c>
      <c r="F281" s="176">
        <v>1.601</v>
      </c>
      <c r="G281" s="176">
        <v>1.6017999999999999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9.9999999999988987E-3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1.601</v>
      </c>
      <c r="T281" s="185">
        <f t="shared" ref="T281" si="707">IF(E281="","",(R281-S281))</f>
        <v>7.9999999999991189E-4</v>
      </c>
      <c r="U281" s="185">
        <f t="shared" ref="U281" si="708">IF(E281="","",ROUND(AVERAGEA(E281:I282),4))</f>
        <v>1.6012999999999999</v>
      </c>
      <c r="V281" s="185">
        <f t="shared" ref="V281" si="709">IF(E281="","",ROUND(SQRT(COUNTA(E281:I282)/(COUNTA(E281:I282)-1))*STDEVPA(E281:I282),4))</f>
        <v>4.0000000000000002E-4</v>
      </c>
      <c r="W281" s="184">
        <f t="shared" ref="W281" si="710">IF(E281="","",ROUND((((B281+C281)-(B281-C282))/(6*V281)),4))</f>
        <v>83.333299999999994</v>
      </c>
      <c r="X281" s="184">
        <f t="shared" ref="X281" si="711">IF(E281="","",ROUND((1-(ABS((((B281+C281)+(B281-C282))/2)-U281)/((C281+C282)/2)))*W281,4))</f>
        <v>82.25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</v>
      </c>
      <c r="AB281">
        <v>1.601</v>
      </c>
      <c r="AC281">
        <v>1.6017999999999999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1.6008</v>
      </c>
      <c r="F283" s="176">
        <v>1.6009</v>
      </c>
      <c r="G283" s="176">
        <v>1.6013999999999999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1.3999999999998458E-2</v>
      </c>
      <c r="P283" s="193">
        <f t="shared" ref="P283" si="720">IF(E283="","",((MINA(E283,F283,G283,H283,I283))-N283)/((C283+C284)/2))</f>
        <v>7.9999999999991189E-3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1.6013999999999999</v>
      </c>
      <c r="S283" s="185">
        <f t="shared" ref="S283" si="723">IF(E283="","",MINA(E283:I284))</f>
        <v>1.6008</v>
      </c>
      <c r="T283" s="185">
        <f t="shared" ref="T283" si="724">IF(E283="","",(R283-S283))</f>
        <v>5.9999999999993392E-4</v>
      </c>
      <c r="U283" s="185">
        <f t="shared" ref="U283" si="725">IF(E283="","",ROUND(AVERAGEA(E283:I284),4))</f>
        <v>1.601</v>
      </c>
      <c r="V283" s="185">
        <f t="shared" ref="V283" si="726">IF(E283="","",ROUND(SQRT(COUNTA(E283:I284)/(COUNTA(E283:I284)-1))*STDEVPA(E283:I284),4))</f>
        <v>2.9999999999999997E-4</v>
      </c>
      <c r="W283" s="184">
        <f t="shared" ref="W283" si="727">IF(E283="","",ROUND((((B283+C283)-(B283-C284))/(6*V283)),4))</f>
        <v>111.11109999999999</v>
      </c>
      <c r="X283" s="184">
        <f t="shared" ref="X283" si="728">IF(E283="","",ROUND((1-(ABS((((B283+C283)+(B283-C284))/2)-U283)/((C283+C284)/2)))*W283,4))</f>
        <v>110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1.6008</v>
      </c>
      <c r="AB283">
        <v>1.6009</v>
      </c>
      <c r="AC283">
        <v>1.6013999999999999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24.6374</v>
      </c>
      <c r="F285" s="176">
        <v>24.626000000000001</v>
      </c>
      <c r="G285" s="176">
        <v>24.657299999999999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0.28649999999998954</v>
      </c>
      <c r="P285" s="193">
        <f t="shared" ref="P285" si="737">IF(E285="","",((MINA(E285,F285,G285,H285,I285))-N285)/((C285+C286)/2))</f>
        <v>0.12999999999999901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24.657299999999999</v>
      </c>
      <c r="S285" s="185">
        <f t="shared" ref="S285" si="740">IF(E285="","",MINA(E285:I286))</f>
        <v>24.626000000000001</v>
      </c>
      <c r="T285" s="185">
        <f t="shared" ref="T285" si="741">IF(E285="","",(R285-S285))</f>
        <v>3.1299999999998107E-2</v>
      </c>
      <c r="U285" s="185">
        <f t="shared" ref="U285" si="742">IF(E285="","",ROUND(AVERAGEA(E285:I286),4))</f>
        <v>24.6402</v>
      </c>
      <c r="V285" s="185">
        <f t="shared" ref="V285" si="743">IF(E285="","",ROUND(SQRT(COUNTA(E285:I286)/(COUNTA(E285:I286)-1))*STDEVPA(E285:I286),4))</f>
        <v>1.5800000000000002E-2</v>
      </c>
      <c r="W285" s="184">
        <f t="shared" ref="W285" si="744">IF(E285="","",ROUND((((B285+C285)-(B285-C286))/(6*V285)),4))</f>
        <v>4.2194000000000003</v>
      </c>
      <c r="X285" s="184">
        <f t="shared" ref="X285" si="745">IF(E285="","",ROUND((1-(ABS((((B285+C285)+(B285-C286))/2)-U285)/((C285+C286)/2)))*W285,4))</f>
        <v>3.3713000000000002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24.6374</v>
      </c>
      <c r="AB285">
        <v>24.626000000000001</v>
      </c>
      <c r="AC285">
        <v>24.657299999999999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4.8323</v>
      </c>
      <c r="F287" s="176">
        <v>4.8314000000000004</v>
      </c>
      <c r="G287" s="176">
        <v>4.8331999999999997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0.33199999999999896</v>
      </c>
      <c r="P287" s="193">
        <f t="shared" ref="P287" si="754">IF(E287="","",((MINA(E287,F287,G287,H287,I287))-N287)/((C287+C288)/2))</f>
        <v>0.31400000000000539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4.8331999999999997</v>
      </c>
      <c r="S287" s="185">
        <f t="shared" ref="S287" si="757">IF(E287="","",MINA(E287:I288))</f>
        <v>4.8314000000000004</v>
      </c>
      <c r="T287" s="185">
        <f t="shared" ref="T287" si="758">IF(E287="","",(R287-S287))</f>
        <v>1.7999999999993577E-3</v>
      </c>
      <c r="U287" s="185">
        <f t="shared" ref="U287" si="759">IF(E287="","",ROUND(AVERAGEA(E287:I288),4))</f>
        <v>4.8323</v>
      </c>
      <c r="V287" s="185">
        <f t="shared" ref="V287" si="760">IF(E287="","",ROUND(SQRT(COUNTA(E287:I288)/(COUNTA(E287:I288)-1))*STDEVPA(E287:I288),4))</f>
        <v>8.9999999999999998E-4</v>
      </c>
      <c r="W287" s="184">
        <f t="shared" ref="W287" si="761">IF(E287="","",ROUND((((B287+C287)-(B287-C288))/(6*V287)),4))</f>
        <v>37.036999999999999</v>
      </c>
      <c r="X287" s="184">
        <f t="shared" ref="X287" si="762">IF(E287="","",ROUND((1-(ABS((((B287+C287)+(B287-C288))/2)-U287)/((C287+C288)/2)))*W287,4))</f>
        <v>25.074000000000002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4.8323</v>
      </c>
      <c r="AB287">
        <v>4.8314000000000004</v>
      </c>
      <c r="AC287">
        <v>4.8331999999999997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4.8177000000000003</v>
      </c>
      <c r="F289" s="176">
        <v>4.8118999999999996</v>
      </c>
      <c r="G289" s="176">
        <v>4.8219000000000003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0.21900000000000475</v>
      </c>
      <c r="P289" s="193">
        <f t="shared" ref="P289" si="771">IF(E289="","",((MINA(E289,F289,G289,H289,I289))-N289)/((C289+C290)/2))</f>
        <v>0.118999999999998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4.8219000000000003</v>
      </c>
      <c r="S289" s="185">
        <f t="shared" ref="S289" si="774">IF(E289="","",MINA(E289:I290))</f>
        <v>4.8118999999999996</v>
      </c>
      <c r="T289" s="185">
        <f t="shared" ref="T289" si="775">IF(E289="","",(R289-S289))</f>
        <v>1.0000000000000675E-2</v>
      </c>
      <c r="U289" s="185">
        <f t="shared" ref="U289" si="776">IF(E289="","",ROUND(AVERAGEA(E289:I290),4))</f>
        <v>4.8171999999999997</v>
      </c>
      <c r="V289" s="185">
        <f t="shared" ref="V289" si="777">IF(E289="","",ROUND(SQRT(COUNTA(E289:I290)/(COUNTA(E289:I290)-1))*STDEVPA(E289:I290),4))</f>
        <v>5.0000000000000001E-3</v>
      </c>
      <c r="W289" s="184">
        <f t="shared" ref="W289" si="778">IF(E289="","",ROUND((((B289+C289)-(B289-C290))/(6*V289)),4))</f>
        <v>6.6666999999999996</v>
      </c>
      <c r="X289" s="184">
        <f t="shared" ref="X289" si="779">IF(E289="","",ROUND((1-(ABS((((B289+C289)+(B289-C290))/2)-U289)/((C289+C290)/2)))*W289,4))</f>
        <v>5.52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4.8177000000000003</v>
      </c>
      <c r="AB289">
        <v>4.8118999999999996</v>
      </c>
      <c r="AC289">
        <v>4.8219000000000003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16.085799999999999</v>
      </c>
      <c r="F291" s="176">
        <v>16.086200000000002</v>
      </c>
      <c r="G291" s="176">
        <v>16.078800000000001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-0.13799999999999812</v>
      </c>
      <c r="P291" s="193">
        <f t="shared" ref="P291" si="788">IF(E291="","",((MINA(E291,F291,G291,H291,I291))-N291)/((C291+C292)/2))</f>
        <v>-0.2120000000000033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16.086200000000002</v>
      </c>
      <c r="S291" s="185">
        <f t="shared" ref="S291" si="791">IF(E291="","",MINA(E291:I292))</f>
        <v>16.078800000000001</v>
      </c>
      <c r="T291" s="185">
        <f t="shared" ref="T291" si="792">IF(E291="","",(R291-S291))</f>
        <v>7.4000000000005173E-3</v>
      </c>
      <c r="U291" s="185">
        <f t="shared" ref="U291" si="793">IF(E291="","",ROUND(AVERAGEA(E291:I292),4))</f>
        <v>16.083600000000001</v>
      </c>
      <c r="V291" s="185">
        <f t="shared" ref="V291" si="794">IF(E291="","",ROUND(SQRT(COUNTA(E291:I292)/(COUNTA(E291:I292)-1))*STDEVPA(E291:I292),4))</f>
        <v>4.1999999999999997E-3</v>
      </c>
      <c r="W291" s="184">
        <f t="shared" ref="W291" si="795">IF(E291="","",ROUND((((B291+C291)-(B291-C292))/(6*V291)),4))</f>
        <v>7.9364999999999997</v>
      </c>
      <c r="X291" s="184">
        <f t="shared" ref="X291" si="796">IF(E291="","",ROUND((1-(ABS((((B291+C291)+(B291-C292))/2)-U291)/((C291+C292)/2)))*W291,4))</f>
        <v>6.6349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16.085799999999999</v>
      </c>
      <c r="AB291">
        <v>16.086200000000002</v>
      </c>
      <c r="AC291">
        <v>16.078800000000001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16.1053</v>
      </c>
      <c r="F293" s="176">
        <v>16.101500000000001</v>
      </c>
      <c r="G293" s="176">
        <v>16.097899999999999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5.2999999999983061E-2</v>
      </c>
      <c r="P293" s="193">
        <f t="shared" ref="P293" si="805">IF(E293="","",((MINA(E293,F293,G293,H293,I293))-N293)/((C293+C294)/2))</f>
        <v>-2.1000000000022112E-2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16.1053</v>
      </c>
      <c r="S293" s="185">
        <f t="shared" ref="S293" si="808">IF(E293="","",MINA(E293:I294))</f>
        <v>16.097899999999999</v>
      </c>
      <c r="T293" s="185">
        <f t="shared" ref="T293" si="809">IF(E293="","",(R293-S293))</f>
        <v>7.4000000000005173E-3</v>
      </c>
      <c r="U293" s="185">
        <f t="shared" ref="U293" si="810">IF(E293="","",ROUND(AVERAGEA(E293:I294),4))</f>
        <v>16.101600000000001</v>
      </c>
      <c r="V293" s="185">
        <f t="shared" ref="V293" si="811">IF(E293="","",ROUND(SQRT(COUNTA(E293:I294)/(COUNTA(E293:I294)-1))*STDEVPA(E293:I294),4))</f>
        <v>3.7000000000000002E-3</v>
      </c>
      <c r="W293" s="184">
        <f t="shared" ref="W293" si="812">IF(E293="","",ROUND((((B293+C293)-(B293-C294))/(6*V293)),4))</f>
        <v>9.0090000000000003</v>
      </c>
      <c r="X293" s="184">
        <f t="shared" ref="X293" si="813">IF(E293="","",ROUND((1-(ABS((((B293+C293)+(B293-C294))/2)-U293)/((C293+C294)/2)))*W293,4))</f>
        <v>8.8649000000000004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16.1053</v>
      </c>
      <c r="AB293">
        <v>16.101500000000001</v>
      </c>
      <c r="AC293">
        <v>16.097899999999999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6.5190000000000001</v>
      </c>
      <c r="F295" s="176">
        <v>6.5201000000000002</v>
      </c>
      <c r="G295" s="176">
        <v>6.5172999999999996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0.20100000000000229</v>
      </c>
      <c r="P295" s="193">
        <f t="shared" ref="P295" si="822">IF(E295="","",((MINA(E295,F295,G295,H295,I295))-N295)/((C295+C296)/2))</f>
        <v>0.17299999999999649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6.5201000000000002</v>
      </c>
      <c r="S295" s="185">
        <f t="shared" ref="S295" si="825">IF(E295="","",MINA(E295:I296))</f>
        <v>6.5172999999999996</v>
      </c>
      <c r="T295" s="185">
        <f t="shared" ref="T295" si="826">IF(E295="","",(R295-S295))</f>
        <v>2.8000000000005798E-3</v>
      </c>
      <c r="U295" s="185">
        <f t="shared" ref="U295" si="827">IF(E295="","",ROUND(AVERAGEA(E295:I296),4))</f>
        <v>6.5187999999999997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19.333300000000001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6.5190000000000001</v>
      </c>
      <c r="AB295">
        <v>6.5201000000000002</v>
      </c>
      <c r="AC295">
        <v>6.5172999999999996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6.5166000000000004</v>
      </c>
      <c r="F297" s="176">
        <v>6.5153999999999996</v>
      </c>
      <c r="G297" s="176">
        <v>6.5148000000000001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0.16600000000000392</v>
      </c>
      <c r="P297" s="193">
        <f t="shared" ref="P297" si="839">IF(E297="","",((MINA(E297,F297,G297,H297,I297))-N297)/((C297+C298)/2))</f>
        <v>0.14800000000000146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6.5166000000000004</v>
      </c>
      <c r="S297" s="185">
        <f t="shared" ref="S297" si="842">IF(E297="","",MINA(E297:I298))</f>
        <v>6.5148000000000001</v>
      </c>
      <c r="T297" s="185">
        <f t="shared" ref="T297" si="843">IF(E297="","",(R297-S297))</f>
        <v>1.8000000000002458E-3</v>
      </c>
      <c r="U297" s="185">
        <f t="shared" ref="U297" si="844">IF(E297="","",ROUND(AVERAGEA(E297:I298),4))</f>
        <v>6.5156000000000001</v>
      </c>
      <c r="V297" s="185">
        <f t="shared" ref="V297" si="845">IF(E297="","",ROUND(SQRT(COUNTA(E297:I298)/(COUNTA(E297:I298)-1))*STDEVPA(E297:I298),4))</f>
        <v>8.9999999999999998E-4</v>
      </c>
      <c r="W297" s="184">
        <f t="shared" ref="W297" si="846">IF(E297="","",ROUND((((B297+C297)-(B297-C298))/(6*V297)),4))</f>
        <v>37.036999999999999</v>
      </c>
      <c r="X297" s="184">
        <f t="shared" ref="X297" si="847">IF(E297="","",ROUND((1-(ABS((((B297+C297)+(B297-C298))/2)-U297)/((C297+C298)/2)))*W297,4))</f>
        <v>31.2592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6.5166000000000004</v>
      </c>
      <c r="AB297">
        <v>6.5153999999999996</v>
      </c>
      <c r="AC297">
        <v>6.5148000000000001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0.80700000000000005</v>
      </c>
      <c r="G299" s="176">
        <v>0.80700000000000005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0.11666666666666678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0.80700000000000005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0.80700000000000005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0.80700000000000005</v>
      </c>
      <c r="AB299">
        <v>0.80700000000000005</v>
      </c>
      <c r="AC299">
        <v>0.80700000000000005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6.6666666666666735E-2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0.58599999999999997</v>
      </c>
      <c r="T303" s="185">
        <f t="shared" ref="T303" si="894">IF(E303="","",(R303-S303))</f>
        <v>0</v>
      </c>
      <c r="U303" s="185">
        <f t="shared" ref="U303" si="895">IF(E303="","",ROUND(AVERAGEA(E303:I304),4))</f>
        <v>0.58599999999999997</v>
      </c>
      <c r="V303" s="185">
        <f t="shared" ref="V303" si="896">IF(E303="","",ROUND(SQRT(COUNTA(E303:I304)/(COUNTA(E303:I304)-1))*STDEVPA(E303:I304),4))</f>
        <v>0</v>
      </c>
      <c r="W303" s="184" t="e">
        <f>IF(E303="","",ROUND((((U303)-(B303-C304))/(3*V303)),4))</f>
        <v>#DIV/0!</v>
      </c>
      <c r="X303" s="184" t="e">
        <f>IF(E303="","",ROUND((((U303)-(B303-C304))/(3*V303)),4))</f>
        <v>#DIV/0!</v>
      </c>
      <c r="Y303" s="184" t="str">
        <f t="shared" ref="Y303" si="897">IF(E303="","",IF(OR(((MAXA(E303:I304))&gt;(B303+C303)),((MINA(E303:I304))&lt;(B303-C304))),"NG","OK"))</f>
        <v>OK</v>
      </c>
      <c r="Z303" s="184" t="e">
        <f t="shared" ref="Z303" si="898">IF(X303="","",IF(OR(((MINA(X303))&lt;(1.67))),"NG","OK"))</f>
        <v>#DIV/0!</v>
      </c>
      <c r="AA303">
        <v>0.58599999999999997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0.59099999999999997</v>
      </c>
      <c r="F305" s="176">
        <v>0.59199999999999997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0.40000000000000036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0.59099999999999997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0.5917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12.0556</v>
      </c>
      <c r="X305" s="184">
        <f>IF(E305="","",ROUND((((U305)-(B305-C306))/(3*V305)),4))</f>
        <v>12.0556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0.59099999999999997</v>
      </c>
      <c r="AB305">
        <v>0.59199999999999997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7.5454999999999997</v>
      </c>
      <c r="F307" s="176">
        <v>7.5667999999999997</v>
      </c>
      <c r="G307" s="176">
        <v>7.5420999999999996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0.33399999999999874</v>
      </c>
      <c r="P307" s="193">
        <f t="shared" ref="P307" si="916">IF(E307="","",((MINA(E307,F307,G307,H307,I307))-N307)/((C307+C308)/2))</f>
        <v>0.21049999999999791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7.5667999999999997</v>
      </c>
      <c r="S307" s="185">
        <f t="shared" ref="S307" si="919">IF(E307="","",MINA(E307:I308))</f>
        <v>7.5420999999999996</v>
      </c>
      <c r="T307" s="185">
        <f t="shared" ref="T307" si="920">IF(E307="","",(R307-S307))</f>
        <v>2.4700000000000166E-2</v>
      </c>
      <c r="U307" s="185">
        <f t="shared" ref="U307" si="921">IF(E307="","",ROUND(AVERAGEA(E307:I308),4))</f>
        <v>7.5514999999999999</v>
      </c>
      <c r="V307" s="185">
        <f t="shared" ref="V307" si="922">IF(E307="","",ROUND(SQRT(COUNTA(E307:I308)/(COUNTA(E307:I308)-1))*STDEVPA(E307:I308),4))</f>
        <v>1.34E-2</v>
      </c>
      <c r="W307" s="184">
        <f t="shared" ref="W307" si="923">IF(E307="","",ROUND((((B307+C307)-(B307-C308))/(6*V307)),4))</f>
        <v>4.9751000000000003</v>
      </c>
      <c r="X307" s="184">
        <f t="shared" ref="X307" si="924">IF(E307="","",ROUND((1-(ABS((((B307+C307)+(B307-C308))/2)-U307)/((C307+C308)/2)))*W307,4))</f>
        <v>3.694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7.5454999999999997</v>
      </c>
      <c r="AB307">
        <v>7.5667999999999997</v>
      </c>
      <c r="AC307">
        <v>7.5420999999999996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7.5437000000000003</v>
      </c>
      <c r="F309" s="176">
        <v>7.5632000000000001</v>
      </c>
      <c r="G309" s="176">
        <v>7.5454999999999997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0.31600000000000072</v>
      </c>
      <c r="P309" s="193">
        <f t="shared" ref="P309" si="931">IF(E309="","",((MINA(E309,F309,G309,H309,I309))-N309)/((C309+C310)/2))</f>
        <v>0.21850000000000147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7.5632000000000001</v>
      </c>
      <c r="S309" s="185">
        <f t="shared" ref="S309" si="934">IF(E309="","",MINA(E309:I310))</f>
        <v>7.5437000000000003</v>
      </c>
      <c r="T309" s="185">
        <f t="shared" ref="T309" si="935">IF(E309="","",(R309-S309))</f>
        <v>1.9499999999999851E-2</v>
      </c>
      <c r="U309" s="185">
        <f t="shared" ref="U309" si="936">IF(E309="","",ROUND(AVERAGEA(E309:I310),4))</f>
        <v>7.5507999999999997</v>
      </c>
      <c r="V309" s="185">
        <f t="shared" ref="V309" si="937">IF(E309="","",ROUND(SQRT(COUNTA(E309:I310)/(COUNTA(E309:I310)-1))*STDEVPA(E309:I310),4))</f>
        <v>1.0800000000000001E-2</v>
      </c>
      <c r="W309" s="184">
        <f t="shared" ref="W309" si="938">IF(E309="","",ROUND((((B309+C309)-(B309-C310))/(6*V309)),4))</f>
        <v>6.1727999999999996</v>
      </c>
      <c r="X309" s="184">
        <f t="shared" ref="X309" si="939">IF(E309="","",ROUND((1-(ABS((((B309+C309)+(B309-C310))/2)-U309)/((C309+C310)/2)))*W309,4))</f>
        <v>4.6048999999999998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7.5437000000000003</v>
      </c>
      <c r="AB309">
        <v>7.5632000000000001</v>
      </c>
      <c r="AC309">
        <v>7.5454999999999997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6.2091000000000003</v>
      </c>
      <c r="F311" s="176">
        <v>6.2081999999999997</v>
      </c>
      <c r="G311" s="176">
        <v>6.2092999999999998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0.18599999999999284</v>
      </c>
      <c r="P311" s="193">
        <f t="shared" ref="P311" si="946">IF(E311="","",((MINA(E311,F311,G311,H311,I311))-N311)/((C311+C312)/2))</f>
        <v>0.16399999999999082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6.2092999999999998</v>
      </c>
      <c r="S311" s="185">
        <f t="shared" ref="S311" si="949">IF(E311="","",MINA(E311:I312))</f>
        <v>6.2081999999999997</v>
      </c>
      <c r="T311" s="185">
        <f t="shared" ref="T311" si="950">IF(E311="","",(R311-S311))</f>
        <v>1.1000000000001009E-3</v>
      </c>
      <c r="U311" s="185">
        <f t="shared" ref="U311" si="951">IF(E311="","",ROUND(AVERAGEA(E311:I312),4))</f>
        <v>6.2088999999999999</v>
      </c>
      <c r="V311" s="185">
        <f t="shared" ref="V311" si="952">IF(E311="","",ROUND(SQRT(COUNTA(E311:I312)/(COUNTA(E311:I312)-1))*STDEVPA(E311:I312),4))</f>
        <v>5.9999999999999995E-4</v>
      </c>
      <c r="W311" s="184">
        <f t="shared" ref="W311" si="953">IF(E311="","",ROUND((((B311+C311)-(B311-C312))/(6*V311)),4))</f>
        <v>27.777799999999999</v>
      </c>
      <c r="X311" s="184">
        <f t="shared" ref="X311" si="954">IF(E311="","",ROUND((1-(ABS((((B311+C311)+(B311-C312))/2)-U311)/((C311+C312)/2)))*W311,4))</f>
        <v>22.833400000000001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6.2091000000000003</v>
      </c>
      <c r="AB311">
        <v>6.2081999999999997</v>
      </c>
      <c r="AC311">
        <v>6.2092999999999998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6.2229000000000001</v>
      </c>
      <c r="F313" s="176">
        <v>6.2222999999999997</v>
      </c>
      <c r="G313" s="176">
        <v>6.2240000000000002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0.48000000000000043</v>
      </c>
      <c r="P313" s="193">
        <f t="shared" ref="P313" si="961">IF(E313="","",((MINA(E313,F313,G313,H313,I313))-N313)/((C313+C314)/2))</f>
        <v>0.44599999999999085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6.2240000000000002</v>
      </c>
      <c r="S313" s="185">
        <f t="shared" ref="S313" si="964">IF(E313="","",MINA(E313:I314))</f>
        <v>6.2222999999999997</v>
      </c>
      <c r="T313" s="185">
        <f t="shared" ref="T313" si="965">IF(E313="","",(R313-S313))</f>
        <v>1.7000000000004789E-3</v>
      </c>
      <c r="U313" s="185">
        <f t="shared" ref="U313" si="966">IF(E313="","",ROUND(AVERAGEA(E313:I314),4))</f>
        <v>6.2230999999999996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9.9629999999999992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6.2229000000000001</v>
      </c>
      <c r="AB313">
        <v>6.2222999999999997</v>
      </c>
      <c r="AC313">
        <v>6.2240000000000002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5.6916000000000002</v>
      </c>
      <c r="F315" s="176">
        <v>5.6904000000000003</v>
      </c>
      <c r="G315" s="176">
        <v>5.6916000000000002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-8.3999999999999631E-2</v>
      </c>
      <c r="P315" s="193">
        <f t="shared" ref="P315" si="976">IF(E315="","",((MINA(E315,F315,G315,H315,I315))-N315)/((C315+C316)/2))</f>
        <v>-9.5999999999998309E-2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5.6916000000000002</v>
      </c>
      <c r="S315" s="185">
        <f t="shared" ref="S315" si="979">IF(E315="","",MINA(E315:I316))</f>
        <v>5.6904000000000003</v>
      </c>
      <c r="T315" s="185">
        <f t="shared" ref="T315" si="980">IF(E315="","",(R315-S315))</f>
        <v>1.1999999999998678E-3</v>
      </c>
      <c r="U315" s="185">
        <f t="shared" ref="U315" si="981">IF(E315="","",ROUND(AVERAGEA(E315:I316),4))</f>
        <v>5.6912000000000003</v>
      </c>
      <c r="V315" s="185">
        <f t="shared" ref="V315" si="982">IF(E315="","",ROUND(SQRT(COUNTA(E315:I316)/(COUNTA(E315:I316)-1))*STDEVPA(E315:I316),4))</f>
        <v>6.9999999999999999E-4</v>
      </c>
      <c r="W315" s="184">
        <f t="shared" ref="W315" si="983">IF(E315="","",ROUND((((B315+C315)-(B315-C316))/(6*V315)),4))</f>
        <v>47.619</v>
      </c>
      <c r="X315" s="184">
        <f t="shared" ref="X315" si="984">IF(E315="","",ROUND((1-(ABS((((B315+C315)+(B315-C316))/2)-U315)/((C315+C316)/2)))*W315,4))</f>
        <v>43.4285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5.6916000000000002</v>
      </c>
      <c r="AB315">
        <v>5.6904000000000003</v>
      </c>
      <c r="AC315">
        <v>5.6916000000000002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5.7470999999999997</v>
      </c>
      <c r="F317" s="176">
        <v>5.7474999999999996</v>
      </c>
      <c r="G317" s="176">
        <v>5.7538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0.53799999999999848</v>
      </c>
      <c r="P317" s="193">
        <f t="shared" ref="P317" si="991">IF(E317="","",((MINA(E317,F317,G317,H317,I317))-N317)/((C317+C318)/2))</f>
        <v>0.47099999999999476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5.7538</v>
      </c>
      <c r="S317" s="185">
        <f t="shared" ref="S317" si="994">IF(E317="","",MINA(E317:I318))</f>
        <v>5.7470999999999997</v>
      </c>
      <c r="T317" s="185">
        <f t="shared" ref="T317" si="995">IF(E317="","",(R317-S317))</f>
        <v>6.7000000000003723E-3</v>
      </c>
      <c r="U317" s="185">
        <f t="shared" ref="U317" si="996">IF(E317="","",ROUND(AVERAGEA(E317:I318),4))</f>
        <v>5.7495000000000003</v>
      </c>
      <c r="V317" s="185">
        <f t="shared" ref="V317" si="997">IF(E317="","",ROUND(SQRT(COUNTA(E317:I318)/(COUNTA(E317:I318)-1))*STDEVPA(E317:I318),4))</f>
        <v>3.8E-3</v>
      </c>
      <c r="W317" s="184">
        <f t="shared" ref="W317" si="998">IF(E317="","",ROUND((((B317+C317)-(B317-C318))/(6*V317)),4))</f>
        <v>8.7719000000000005</v>
      </c>
      <c r="X317" s="184">
        <f t="shared" ref="X317" si="999">IF(E317="","",ROUND((1-(ABS((((B317+C317)+(B317-C318))/2)-U317)/((C317+C318)/2)))*W317,4))</f>
        <v>4.4298000000000002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5.7470999999999997</v>
      </c>
      <c r="AB317">
        <v>5.7474999999999996</v>
      </c>
      <c r="AC317">
        <v>5.7538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7.9048999999999996</v>
      </c>
      <c r="F319" s="176">
        <v>7.9059999999999997</v>
      </c>
      <c r="G319" s="176">
        <v>7.9024999999999999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5.9999999999993392E-2</v>
      </c>
      <c r="P319" s="193">
        <f t="shared" ref="P319" si="1006">IF(E319="","",((MINA(E319,F319,G319,H319,I319))-N319)/((C319+C320)/2))</f>
        <v>2.4999999999995026E-2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7.9059999999999997</v>
      </c>
      <c r="S319" s="185">
        <f t="shared" ref="S319" si="1009">IF(E319="","",MINA(E319:I320))</f>
        <v>7.9024999999999999</v>
      </c>
      <c r="T319" s="185">
        <f t="shared" ref="T319" si="1010">IF(E319="","",(R319-S319))</f>
        <v>3.4999999999998366E-3</v>
      </c>
      <c r="U319" s="185">
        <f t="shared" ref="U319" si="1011">IF(E319="","",ROUND(AVERAGEA(E319:I320),4))</f>
        <v>7.9044999999999996</v>
      </c>
      <c r="V319" s="185">
        <f t="shared" ref="V319" si="1012">IF(E319="","",ROUND(SQRT(COUNTA(E319:I320)/(COUNTA(E319:I320)-1))*STDEVPA(E319:I320),4))</f>
        <v>1.8E-3</v>
      </c>
      <c r="W319" s="184">
        <f t="shared" ref="W319" si="1013">IF(E319="","",ROUND((((B319+C319)-(B319-C320))/(6*V319)),4))</f>
        <v>18.5185</v>
      </c>
      <c r="X319" s="184">
        <f t="shared" ref="X319" si="1014">IF(E319="","",ROUND((1-(ABS((((B319+C319)+(B319-C320))/2)-U319)/((C319+C320)/2)))*W319,4))</f>
        <v>17.685199999999998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7.9048999999999996</v>
      </c>
      <c r="AB319">
        <v>7.9059999999999997</v>
      </c>
      <c r="AC319">
        <v>7.9024999999999999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7.9215</v>
      </c>
      <c r="F321" s="176">
        <v>7.9211</v>
      </c>
      <c r="G321" s="176">
        <v>7.9169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0.21499999999999631</v>
      </c>
      <c r="P321" s="193">
        <f t="shared" ref="P321" si="1021">IF(E321="","",((MINA(E321,F321,G321,H321,I321))-N321)/((C321+C322)/2))</f>
        <v>0.16899999999999693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7.9215</v>
      </c>
      <c r="S321" s="185">
        <f t="shared" ref="S321" si="1024">IF(E321="","",MINA(E321:I322))</f>
        <v>7.9169</v>
      </c>
      <c r="T321" s="185">
        <f t="shared" ref="T321" si="1025">IF(E321="","",(R321-S321))</f>
        <v>4.5999999999999375E-3</v>
      </c>
      <c r="U321" s="185">
        <f t="shared" ref="U321" si="1026">IF(E321="","",ROUND(AVERAGEA(E321:I322),4))</f>
        <v>7.9198000000000004</v>
      </c>
      <c r="V321" s="185">
        <f t="shared" ref="V321" si="1027">IF(E321="","",ROUND(SQRT(COUNTA(E321:I322)/(COUNTA(E321:I322)-1))*STDEVPA(E321:I322),4))</f>
        <v>2.5000000000000001E-3</v>
      </c>
      <c r="W321" s="184">
        <f t="shared" ref="W321" si="1028">IF(E321="","",ROUND((((B321+C321)-(B321-C322))/(6*V321)),4))</f>
        <v>13.333299999999999</v>
      </c>
      <c r="X321" s="184">
        <f t="shared" ref="X321" si="1029">IF(E321="","",ROUND((1-(ABS((((B321+C321)+(B321-C322))/2)-U321)/((C321+C322)/2)))*W321,4))</f>
        <v>10.693300000000001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7.9215</v>
      </c>
      <c r="AB321">
        <v>7.9211</v>
      </c>
      <c r="AC321">
        <v>7.9169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3.0870000000000002</v>
      </c>
      <c r="F323" s="176">
        <v>3.1017999999999999</v>
      </c>
      <c r="G323" s="176">
        <v>3.0874000000000001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1.7999999999998018E-2</v>
      </c>
      <c r="P323" s="193">
        <f t="shared" ref="P323" si="1036">IF(E323="","",((MINA(E323,F323,G323,H323,I323))-N323)/((C323+C324)/2))</f>
        <v>-0.12999999999999901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3.1017999999999999</v>
      </c>
      <c r="S323" s="185">
        <f t="shared" ref="S323" si="1039">IF(E323="","",MINA(E323:I324))</f>
        <v>3.0870000000000002</v>
      </c>
      <c r="T323" s="185">
        <f t="shared" ref="T323" si="1040">IF(E323="","",(R323-S323))</f>
        <v>1.4799999999999702E-2</v>
      </c>
      <c r="U323" s="185">
        <f t="shared" ref="U323" si="1041">IF(E323="","",ROUND(AVERAGEA(E323:I324),4))</f>
        <v>3.0920999999999998</v>
      </c>
      <c r="V323" s="185">
        <f t="shared" ref="V323" si="1042">IF(E323="","",ROUND(SQRT(COUNTA(E323:I324)/(COUNTA(E323:I324)-1))*STDEVPA(E323:I324),4))</f>
        <v>8.3999999999999995E-3</v>
      </c>
      <c r="W323" s="184">
        <f t="shared" ref="W323" si="1043">IF(E323="","",ROUND((((B323+C323)-(B323-C324))/(6*V323)),4))</f>
        <v>3.9683000000000002</v>
      </c>
      <c r="X323" s="184">
        <f t="shared" ref="X323" si="1044">IF(E323="","",ROUND((1-(ABS((((B323+C323)+(B323-C324))/2)-U323)/((C323+C324)/2)))*W323,4))</f>
        <v>3.6547999999999998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3.0870000000000002</v>
      </c>
      <c r="AB323">
        <v>3.1017999999999999</v>
      </c>
      <c r="AC323">
        <v>3.0874000000000001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3.0962999999999998</v>
      </c>
      <c r="F325" s="176">
        <v>3.0962999999999998</v>
      </c>
      <c r="G325" s="176">
        <v>3.0996999999999999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-3.00000000000189E-3</v>
      </c>
      <c r="P325" s="193">
        <f t="shared" ref="P325" si="1051">IF(E325="","",((MINA(E325,F325,G325,H325,I325))-N325)/((C325+C326)/2))</f>
        <v>-3.7000000000002586E-2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3.0996999999999999</v>
      </c>
      <c r="S325" s="185">
        <f t="shared" ref="S325" si="1054">IF(E325="","",MINA(E325:I326))</f>
        <v>3.0962999999999998</v>
      </c>
      <c r="T325" s="185">
        <f t="shared" ref="T325" si="1055">IF(E325="","",(R325-S325))</f>
        <v>3.4000000000000696E-3</v>
      </c>
      <c r="U325" s="185">
        <f t="shared" ref="U325" si="1056">IF(E325="","",ROUND(AVERAGEA(E325:I326),4))</f>
        <v>3.0973999999999999</v>
      </c>
      <c r="V325" s="185">
        <f t="shared" ref="V325" si="1057">IF(E325="","",ROUND(SQRT(COUNTA(E325:I326)/(COUNTA(E325:I326)-1))*STDEVPA(E325:I326),4))</f>
        <v>2E-3</v>
      </c>
      <c r="W325" s="184">
        <f t="shared" ref="W325" si="1058">IF(E325="","",ROUND((((B325+C325)-(B325-C326))/(6*V325)),4))</f>
        <v>16.666699999999999</v>
      </c>
      <c r="X325" s="184">
        <f t="shared" ref="X325" si="1059">IF(E325="","",ROUND((1-(ABS((((B325+C325)+(B325-C326))/2)-U325)/((C325+C326)/2)))*W325,4))</f>
        <v>16.2334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3.0962999999999998</v>
      </c>
      <c r="AB325">
        <v>3.0962999999999998</v>
      </c>
      <c r="AC325">
        <v>3.0996999999999999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7.7210999999999999</v>
      </c>
      <c r="F327" s="176">
        <v>7.7209000000000003</v>
      </c>
      <c r="G327" s="176">
        <v>7.7202999999999999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0.21099999999999675</v>
      </c>
      <c r="P327" s="193">
        <f t="shared" ref="P327" si="1066">IF(E327="","",((MINA(E327,F327,G327,H327,I327))-N327)/((C327+C328)/2))</f>
        <v>0.20299999999999763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7.7210999999999999</v>
      </c>
      <c r="S327" s="185">
        <f t="shared" ref="S327" si="1069">IF(E327="","",MINA(E327:I328))</f>
        <v>7.7202999999999999</v>
      </c>
      <c r="T327" s="185">
        <f t="shared" ref="T327" si="1070">IF(E327="","",(R327-S327))</f>
        <v>7.9999999999991189E-4</v>
      </c>
      <c r="U327" s="185">
        <f t="shared" ref="U327" si="1071">IF(E327="","",ROUND(AVERAGEA(E327:I328),4))</f>
        <v>7.7207999999999997</v>
      </c>
      <c r="V327" s="185">
        <f t="shared" ref="V327" si="1072">IF(E327="","",ROUND(SQRT(COUNTA(E327:I328)/(COUNTA(E327:I328)-1))*STDEVPA(E327:I328),4))</f>
        <v>4.0000000000000002E-4</v>
      </c>
      <c r="W327" s="184">
        <f t="shared" ref="W327" si="1073">IF(E327="","",ROUND((((B327+C327)-(B327-C328))/(6*V327)),4))</f>
        <v>83.333299999999994</v>
      </c>
      <c r="X327" s="184">
        <f t="shared" ref="X327" si="1074">IF(E327="","",ROUND((1-(ABS((((B327+C327)+(B327-C328))/2)-U327)/((C327+C328)/2)))*W327,4))</f>
        <v>66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7.7210999999999999</v>
      </c>
      <c r="AB327">
        <v>7.7209000000000003</v>
      </c>
      <c r="AC327">
        <v>7.7202999999999999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7.7102000000000004</v>
      </c>
      <c r="F329" s="176">
        <v>7.7103000000000002</v>
      </c>
      <c r="G329" s="176">
        <v>7.7102000000000004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0.10299999999999976</v>
      </c>
      <c r="P329" s="193">
        <f t="shared" ref="P329" si="1081">IF(E329="","",((MINA(E329,F329,G329,H329,I329))-N329)/((C329+C330)/2))</f>
        <v>0.10200000000000209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7.7103000000000002</v>
      </c>
      <c r="S329" s="185">
        <f t="shared" ref="S329" si="1084">IF(E329="","",MINA(E329:I330))</f>
        <v>7.7102000000000004</v>
      </c>
      <c r="T329" s="185">
        <f t="shared" ref="T329" si="1085">IF(E329="","",(R329-S329))</f>
        <v>9.9999999999766942E-5</v>
      </c>
      <c r="U329" s="185">
        <f t="shared" ref="U329" si="1086">IF(E329="","",ROUND(AVERAGEA(E329:I330),4))</f>
        <v>7.7102000000000004</v>
      </c>
      <c r="V329" s="185">
        <f t="shared" ref="V329" si="1087">IF(E329="","",ROUND(SQRT(COUNTA(E329:I330)/(COUNTA(E329:I330)-1))*STDEVPA(E329:I330),4))</f>
        <v>1E-4</v>
      </c>
      <c r="W329" s="184">
        <f t="shared" ref="W329" si="1088">IF(E329="","",ROUND((((B329+C329)-(B329-C330))/(6*V329)),4))</f>
        <v>333.33330000000001</v>
      </c>
      <c r="X329" s="184">
        <f t="shared" ref="X329" si="1089">IF(E329="","",ROUND((1-(ABS((((B329+C329)+(B329-C330))/2)-U329)/((C329+C330)/2)))*W329,4))</f>
        <v>299.33330000000001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7.7102000000000004</v>
      </c>
      <c r="AB329">
        <v>7.7103000000000002</v>
      </c>
      <c r="AC329">
        <v>7.7102000000000004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3.1128</v>
      </c>
      <c r="F331" s="176">
        <v>3.1122000000000001</v>
      </c>
      <c r="G331" s="176">
        <v>3.109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0.12799999999999923</v>
      </c>
      <c r="P331" s="193">
        <f t="shared" ref="P331" si="1096">IF(E331="","",((MINA(E331,F331,G331,H331,I331))-N331)/((C331+C332)/2))</f>
        <v>8.999999999999897E-2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3.1128</v>
      </c>
      <c r="S331" s="185">
        <f t="shared" ref="S331" si="1099">IF(E331="","",MINA(E331:I332))</f>
        <v>3.109</v>
      </c>
      <c r="T331" s="185">
        <f t="shared" ref="T331" si="1100">IF(E331="","",(R331-S331))</f>
        <v>3.8000000000000256E-3</v>
      </c>
      <c r="U331" s="185">
        <f t="shared" ref="U331" si="1101">IF(E331="","",ROUND(AVERAGEA(E331:I332),4))</f>
        <v>3.1113</v>
      </c>
      <c r="V331" s="185">
        <f t="shared" ref="V331" si="1102">IF(E331="","",ROUND(SQRT(COUNTA(E331:I332)/(COUNTA(E331:I332)-1))*STDEVPA(E331:I332),4))</f>
        <v>2E-3</v>
      </c>
      <c r="W331" s="184">
        <f t="shared" ref="W331" si="1103">IF(E331="","",ROUND((((B331+C331)-(B331-C332))/(6*V331)),4))</f>
        <v>16.666699999999999</v>
      </c>
      <c r="X331" s="184">
        <f t="shared" ref="X331" si="1104">IF(E331="","",ROUND((1-(ABS((((B331+C331)+(B331-C332))/2)-U331)/((C331+C332)/2)))*W331,4))</f>
        <v>14.7834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3.1128</v>
      </c>
      <c r="AB331">
        <v>3.1122000000000001</v>
      </c>
      <c r="AC331">
        <v>3.109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3.1088</v>
      </c>
      <c r="F333" s="176">
        <v>3.1097999999999999</v>
      </c>
      <c r="G333" s="176">
        <v>3.1122000000000001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0.12199999999999989</v>
      </c>
      <c r="P333" s="193">
        <f t="shared" ref="P333" si="1111">IF(E333="","",((MINA(E333,F333,G333,H333,I333))-N333)/((C333+C334)/2))</f>
        <v>8.799999999999919E-2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3.1122000000000001</v>
      </c>
      <c r="S333" s="185">
        <f t="shared" ref="S333" si="1114">IF(E333="","",MINA(E333:I334))</f>
        <v>3.1088</v>
      </c>
      <c r="T333" s="185">
        <f t="shared" ref="T333" si="1115">IF(E333="","",(R333-S333))</f>
        <v>3.4000000000000696E-3</v>
      </c>
      <c r="U333" s="185">
        <f t="shared" ref="U333" si="1116">IF(E333="","",ROUND(AVERAGEA(E333:I334),4))</f>
        <v>3.1103000000000001</v>
      </c>
      <c r="V333" s="185">
        <f t="shared" ref="V333" si="1117">IF(E333="","",ROUND(SQRT(COUNTA(E333:I334)/(COUNTA(E333:I334)-1))*STDEVPA(E333:I334),4))</f>
        <v>1.6999999999999999E-3</v>
      </c>
      <c r="W333" s="184">
        <f t="shared" ref="W333" si="1118">IF(E333="","",ROUND((((B333+C333)-(B333-C334))/(6*V333)),4))</f>
        <v>19.607800000000001</v>
      </c>
      <c r="X333" s="184">
        <f t="shared" ref="X333" si="1119">IF(E333="","",ROUND((1-(ABS((((B333+C333)+(B333-C334))/2)-U333)/((C333+C334)/2)))*W333,4))</f>
        <v>17.588200000000001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3.1088</v>
      </c>
      <c r="AB333">
        <v>3.1097999999999999</v>
      </c>
      <c r="AC333">
        <v>3.1122000000000001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2.0299999999999999E-2</v>
      </c>
      <c r="F335" s="176">
        <v>2.4799999999999999E-2</v>
      </c>
      <c r="G335" s="176">
        <v>1.9599999999999999E-2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-8.0000000000000904E-3</v>
      </c>
      <c r="P335" s="193">
        <f t="shared" ref="P335" si="1126">IF(E335="","",((MINA(E335,F335,G335,H335,I335))-N335)/((C335+C336)/2))</f>
        <v>-0.21600000000000008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2.4799999999999999E-2</v>
      </c>
      <c r="S335" s="185">
        <f t="shared" ref="S335" si="1129">IF(E335="","",MINA(E335:I336))</f>
        <v>1.9599999999999999E-2</v>
      </c>
      <c r="T335" s="185">
        <f t="shared" ref="T335" si="1130">IF(E335="","",(R335-S335))</f>
        <v>5.1999999999999998E-3</v>
      </c>
      <c r="U335" s="185">
        <f t="shared" ref="U335" si="1131">IF(E335="","",ROUND(AVERAGEA(E335:I336),4))</f>
        <v>2.1600000000000001E-2</v>
      </c>
      <c r="V335" s="185">
        <f t="shared" ref="V335" si="1132">IF(E335="","",ROUND(SQRT(COUNTA(E335:I336)/(COUNTA(E335:I336)-1))*STDEVPA(E335:I336),4))</f>
        <v>2.8E-3</v>
      </c>
      <c r="W335" s="184">
        <f>IF(E335="","",ROUND((((B335+C335)-(U335))/(3*V335)),4))</f>
        <v>3.3809999999999998</v>
      </c>
      <c r="X335" s="184">
        <f>IF(E335="","",ROUND((((B335+C335)-(U335))/(3*V335)),4))</f>
        <v>3.3809999999999998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2.0299999999999999E-2</v>
      </c>
      <c r="AB335">
        <v>2.4799999999999999E-2</v>
      </c>
      <c r="AC335">
        <v>1.9599999999999999E-2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2.24E-2</v>
      </c>
      <c r="F337" s="176">
        <v>1.9800000000000002E-2</v>
      </c>
      <c r="G337" s="176">
        <v>1.9300000000000001E-2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-0.10400000000000006</v>
      </c>
      <c r="P337" s="193">
        <f t="shared" ref="P337" si="1139">IF(E337="","",((MINA(E337,F337,G337,H337,I337))-N337)/((C337+C338)/2))</f>
        <v>-0.22800000000000001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2.24E-2</v>
      </c>
      <c r="S337" s="185">
        <f t="shared" ref="S337" si="1142">IF(E337="","",MINA(E337:I338))</f>
        <v>1.9300000000000001E-2</v>
      </c>
      <c r="T337" s="185">
        <f t="shared" ref="T337" si="1143">IF(E337="","",(R337-S337))</f>
        <v>3.0999999999999986E-3</v>
      </c>
      <c r="U337" s="185">
        <f t="shared" ref="U337" si="1144">IF(E337="","",ROUND(AVERAGEA(E337:I338),4))</f>
        <v>2.0500000000000001E-2</v>
      </c>
      <c r="V337" s="185">
        <f t="shared" ref="V337" si="1145">IF(E337="","",ROUND(SQRT(COUNTA(E337:I338)/(COUNTA(E337:I338)-1))*STDEVPA(E337:I338),4))</f>
        <v>1.6999999999999999E-3</v>
      </c>
      <c r="W337" s="184">
        <f>IF(E337="","",ROUND((((B337+C337)-(U337))/(3*V337)),4))</f>
        <v>5.7843</v>
      </c>
      <c r="X337" s="184">
        <f>IF(E337="","",ROUND((((B337+C337)-(U337))/(3*V337)),4))</f>
        <v>5.7843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2.24E-2</v>
      </c>
      <c r="AB337">
        <v>1.9800000000000002E-2</v>
      </c>
      <c r="AC337">
        <v>1.9300000000000001E-2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6.93E-2</v>
      </c>
      <c r="AB339" s="29">
        <v>6.5000000000000002E-2</v>
      </c>
      <c r="AC339" s="29">
        <v>7.4999999999999997E-2</v>
      </c>
      <c r="AD339" s="29">
        <v>7.0000000000000007E-2</v>
      </c>
      <c r="AE339" s="29">
        <v>8.3000000000000004E-2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7.2800000000000004E-2</v>
      </c>
      <c r="AB341">
        <v>7.4499999999999997E-2</v>
      </c>
      <c r="AC341">
        <v>8.2299999999999998E-2</v>
      </c>
      <c r="AD341">
        <v>8.3000000000000004E-2</v>
      </c>
      <c r="AE341">
        <v>9.0999999999999998E-2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24120401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86" priority="11" stopIfTrue="1" operator="equal">
      <formula>"NG"</formula>
    </cfRule>
  </conditionalFormatting>
  <conditionalFormatting sqref="Y42:Z107 L42:L107">
    <cfRule type="containsText" dxfId="185" priority="10" stopIfTrue="1" operator="containsText" text="NG">
      <formula>NOT(ISERROR(SEARCH("NG",L42)))</formula>
    </cfRule>
  </conditionalFormatting>
  <conditionalFormatting sqref="Q42:Q107">
    <cfRule type="containsText" dxfId="184" priority="9" operator="containsText" text="Measure More">
      <formula>NOT(ISERROR(SEARCH("Measure More",Q42)))</formula>
    </cfRule>
  </conditionalFormatting>
  <conditionalFormatting sqref="E127">
    <cfRule type="cellIs" dxfId="183" priority="8" stopIfTrue="1" operator="equal">
      <formula>"NG"</formula>
    </cfRule>
  </conditionalFormatting>
  <conditionalFormatting sqref="Y158:Z223 L158:L223">
    <cfRule type="containsText" dxfId="182" priority="7" stopIfTrue="1" operator="containsText" text="NG">
      <formula>NOT(ISERROR(SEARCH("NG",L158)))</formula>
    </cfRule>
  </conditionalFormatting>
  <conditionalFormatting sqref="Q158:Q223">
    <cfRule type="containsText" dxfId="181" priority="6" operator="containsText" text="Measure More">
      <formula>NOT(ISERROR(SEARCH("Measure More",Q158)))</formula>
    </cfRule>
  </conditionalFormatting>
  <conditionalFormatting sqref="E242">
    <cfRule type="cellIs" dxfId="180" priority="5" stopIfTrue="1" operator="equal">
      <formula>"NG"</formula>
    </cfRule>
  </conditionalFormatting>
  <conditionalFormatting sqref="Y273:Z338 L273:L338">
    <cfRule type="containsText" dxfId="179" priority="4" stopIfTrue="1" operator="containsText" text="NG">
      <formula>NOT(ISERROR(SEARCH("NG",L273)))</formula>
    </cfRule>
  </conditionalFormatting>
  <conditionalFormatting sqref="Q273:Q338">
    <cfRule type="containsText" dxfId="178" priority="3" operator="containsText" text="Measure More">
      <formula>NOT(ISERROR(SEARCH("Measure More",Q273)))</formula>
    </cfRule>
  </conditionalFormatting>
  <conditionalFormatting sqref="D127">
    <cfRule type="cellIs" dxfId="177" priority="2" stopIfTrue="1" operator="equal">
      <formula>"NG"</formula>
    </cfRule>
  </conditionalFormatting>
  <conditionalFormatting sqref="D242">
    <cfRule type="cellIs" dxfId="176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191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24120401</v>
      </c>
      <c r="G8" s="222"/>
      <c r="H8" s="221" t="s">
        <v>191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59" t="str">
        <f>IF(SUM(M42:M107)&lt;&gt;33,"NG","OK")</f>
        <v>OK</v>
      </c>
      <c r="F11" s="207">
        <v>66220</v>
      </c>
      <c r="G11" s="208"/>
      <c r="H11" s="209">
        <v>1980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56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57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58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56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55" t="s">
        <v>53</v>
      </c>
      <c r="P41" s="155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3.3996</v>
      </c>
      <c r="F42" s="176">
        <v>3.3986000000000001</v>
      </c>
      <c r="G42" s="176">
        <v>3.3942999999999999</v>
      </c>
      <c r="H42" s="176">
        <v>3.3952</v>
      </c>
      <c r="I42" s="176">
        <v>3.3956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-3.9999999999995595E-3</v>
      </c>
      <c r="P42" s="193">
        <f>IF(E42="","",((MINA(E42,F42,G42,H42,I42))-N42)/((C42+C43)/2))</f>
        <v>-5.7000000000000384E-2</v>
      </c>
      <c r="Q42" s="185" t="str">
        <f>IF(E42="","",IF(OR((O42&gt;50%),(P42&lt;-50%)),"Measure More","OK"))</f>
        <v>OK</v>
      </c>
      <c r="R42" s="185">
        <f>IF(E42="","",MAXA(E42:I43))</f>
        <v>3.3996</v>
      </c>
      <c r="S42" s="185">
        <f>IF(E42="","",MINA(E42:I43))</f>
        <v>3.3942999999999999</v>
      </c>
      <c r="T42" s="185">
        <f>IF(E42="","",(R42-S42))</f>
        <v>5.3000000000000824E-3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2.3E-3</v>
      </c>
      <c r="W42" s="184">
        <f>IF(E42="","",ROUND((((B42+C42)-(B42-C43))/(6*V42)),4))</f>
        <v>14.492800000000001</v>
      </c>
      <c r="X42" s="184">
        <f>IF(E42="","",ROUND((1-(ABS((((B42+C42)+(B42-C43))/2)-U42)/((C42+C43)/2)))*W42,4))</f>
        <v>14.0145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3.4005999999999998</v>
      </c>
      <c r="F44" s="176">
        <v>3.4005999999999998</v>
      </c>
      <c r="G44" s="176">
        <v>3.4060000000000001</v>
      </c>
      <c r="H44" s="176">
        <v>3.4054000000000002</v>
      </c>
      <c r="I44" s="176">
        <v>3.4070999999999998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7.0999999999998842E-2</v>
      </c>
      <c r="P44" s="193">
        <f>IF(E44="","",((MINA(E44,F44,G44,H44,I44))-N44)/((C44+C45)/2))</f>
        <v>5.9999999999993392E-3</v>
      </c>
      <c r="Q44" s="185" t="str">
        <f t="shared" ref="Q44" si="1">IF(E44="","",IF(OR((O44&gt;50%),(P44&lt;-50%)),"Measure More","OK"))</f>
        <v>OK</v>
      </c>
      <c r="R44" s="185">
        <f>IF(E44="","",MAXA(E44:I45))</f>
        <v>3.4070999999999998</v>
      </c>
      <c r="S44" s="185">
        <f>IF(E44="","",MINA(E44:I45))</f>
        <v>3.4005999999999998</v>
      </c>
      <c r="T44" s="185">
        <f t="shared" ref="T44" si="2">IF(E44="","",(R44-S44))</f>
        <v>6.4999999999999503E-3</v>
      </c>
      <c r="U44" s="185">
        <f>IF(E44="","",ROUND(AVERAGEA(E44:I45),4))</f>
        <v>3.4039000000000001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10.333299999999999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1.5940000000000001</v>
      </c>
      <c r="F46" s="176">
        <v>1.5938000000000001</v>
      </c>
      <c r="G46" s="176">
        <v>1.5884</v>
      </c>
      <c r="H46" s="176">
        <v>1.5908</v>
      </c>
      <c r="I46" s="176">
        <v>1.5907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-6.0000000000000053E-2</v>
      </c>
      <c r="P46" s="193">
        <f>IF(E46="","",((MINA(E46,F46,G46,H46,I46))-N46)/((C46+C47)/2))</f>
        <v>-0.11600000000000055</v>
      </c>
      <c r="Q46" s="185" t="str">
        <f t="shared" ref="Q46" si="9">IF(E46="","",IF(OR((O46&gt;50%),(P46&lt;-50%)),"Measure More","OK"))</f>
        <v>OK</v>
      </c>
      <c r="R46" s="185">
        <f>IF(E46="","",MAXA(E46:I47))</f>
        <v>1.5940000000000001</v>
      </c>
      <c r="S46" s="185">
        <f>IF(E46="","",MINA(E46:I47))</f>
        <v>1.5884</v>
      </c>
      <c r="T46" s="185">
        <f t="shared" ref="T46" si="10">IF(E46="","",(R46-S46))</f>
        <v>5.6000000000000494E-3</v>
      </c>
      <c r="U46" s="185">
        <f>IF(E46="","",ROUND(AVERAGEA(E46:I47),4))</f>
        <v>1.5914999999999999</v>
      </c>
      <c r="V46" s="185">
        <f>IF(E46="","",ROUND(SQRT(COUNTA(E46:I47)/(COUNTA(E46:I47)-1))*STDEVPA(E46:I47),4))</f>
        <v>2.3999999999999998E-3</v>
      </c>
      <c r="W46" s="184">
        <f t="shared" ref="W46" si="11">IF(E46="","",ROUND((((B46+C46)-(B46-C47))/(6*V46)),4))</f>
        <v>13.8889</v>
      </c>
      <c r="X46" s="184">
        <f t="shared" ref="X46" si="12">IF(E46="","",ROUND((1-(ABS((((B46+C46)+(B46-C47))/2)-U46)/((C46+C47)/2)))*W46,4))</f>
        <v>12.708299999999999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1.5928</v>
      </c>
      <c r="F48" s="176">
        <v>1.5924</v>
      </c>
      <c r="G48" s="176">
        <v>1.5883</v>
      </c>
      <c r="H48" s="176">
        <v>1.5899000000000001</v>
      </c>
      <c r="I48" s="176">
        <v>1.5911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-7.2000000000000952E-2</v>
      </c>
      <c r="P48" s="193">
        <f>IF(E48="","",((MINA(E48,F48,G48,H48,I48))-N48)/((C48+C49)/2))</f>
        <v>-0.11700000000000044</v>
      </c>
      <c r="Q48" s="185" t="str">
        <f t="shared" ref="Q48" si="17">IF(E48="","",IF(OR((O48&gt;50%),(P48&lt;-50%)),"Measure More","OK"))</f>
        <v>OK</v>
      </c>
      <c r="R48" s="185">
        <f>IF(E48="","",MAXA(E48:I49))</f>
        <v>1.5928</v>
      </c>
      <c r="S48" s="185">
        <f>IF(E48="","",MINA(E48:I49))</f>
        <v>1.5883</v>
      </c>
      <c r="T48" s="185">
        <f t="shared" ref="T48" si="18">IF(E48="","",(R48-S48))</f>
        <v>4.4999999999999485E-3</v>
      </c>
      <c r="U48" s="185">
        <f>IF(E48="","",ROUND(AVERAGEA(E48:I49),4))</f>
        <v>1.5909</v>
      </c>
      <c r="V48" s="185">
        <f>IF(E48="","",ROUND(SQRT(COUNTA(E48:I49)/(COUNTA(E48:I49)-1))*STDEVPA(E48:I49),4))</f>
        <v>1.8E-3</v>
      </c>
      <c r="W48" s="184">
        <f t="shared" ref="W48" si="19">IF(E48="","",ROUND((((B48+C48)-(B48-C49))/(6*V48)),4))</f>
        <v>18.5185</v>
      </c>
      <c r="X48" s="184">
        <f t="shared" ref="X48" si="20">IF(E48="","",ROUND((1-(ABS((((B48+C48)+(B48-C49))/2)-U48)/((C48+C49)/2)))*W48,4))</f>
        <v>16.833300000000001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1.5986</v>
      </c>
      <c r="F50" s="176">
        <v>1.5976999999999999</v>
      </c>
      <c r="G50" s="176">
        <v>1.6012</v>
      </c>
      <c r="H50" s="176">
        <v>1.601</v>
      </c>
      <c r="I50" s="176">
        <v>1.6017999999999999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-2.3000000000001908E-2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1.5976999999999999</v>
      </c>
      <c r="T50" s="185">
        <f t="shared" ref="T50" si="26">IF(E50="","",(R50-S50))</f>
        <v>4.0999999999999925E-3</v>
      </c>
      <c r="U50" s="185">
        <f>IF(E50="","",ROUND(AVERAGEA(E50:I51),4))</f>
        <v>1.6001000000000001</v>
      </c>
      <c r="V50" s="185">
        <f>IF(E50="","",ROUND(SQRT(COUNTA(E50:I51)/(COUNTA(E50:I51)-1))*STDEVPA(E50:I51),4))</f>
        <v>1.8E-3</v>
      </c>
      <c r="W50" s="184">
        <f t="shared" ref="W50" si="27">IF(E50="","",ROUND((((B50+C50)-(B50-C51))/(6*V50)),4))</f>
        <v>18.5185</v>
      </c>
      <c r="X50" s="184">
        <f t="shared" ref="X50" si="28">IF(E50="","",ROUND((1-(ABS((((B50+C50)+(B50-C51))/2)-U50)/((C50+C51)/2)))*W50,4))</f>
        <v>18.5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1.5972</v>
      </c>
      <c r="F52" s="176">
        <v>1.5981000000000001</v>
      </c>
      <c r="G52" s="176">
        <v>1.6008</v>
      </c>
      <c r="H52" s="176">
        <v>1.6009</v>
      </c>
      <c r="I52" s="176">
        <v>1.6013999999999999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1.3999999999998458E-2</v>
      </c>
      <c r="P52" s="193">
        <f>IF(E52="","",((MINA(E52,F52,G52,H52,I52))-N52)/((C52+C53)/2))</f>
        <v>-2.8000000000001357E-2</v>
      </c>
      <c r="Q52" s="185" t="str">
        <f t="shared" ref="Q52" si="33">IF(E52="","",IF(OR((O52&gt;50%),(P52&lt;-50%)),"Measure More","OK"))</f>
        <v>OK</v>
      </c>
      <c r="R52" s="185">
        <f>IF(E52="","",MAXA(E52:I53))</f>
        <v>1.6013999999999999</v>
      </c>
      <c r="S52" s="185">
        <f>IF(E52="","",MINA(E52:I53))</f>
        <v>1.5972</v>
      </c>
      <c r="T52" s="185">
        <f t="shared" ref="T52" si="34">IF(E52="","",(R52-S52))</f>
        <v>4.1999999999999815E-3</v>
      </c>
      <c r="U52" s="185">
        <f>IF(E52="","",ROUND(AVERAGEA(E52:I53),4))</f>
        <v>1.5996999999999999</v>
      </c>
      <c r="V52" s="185">
        <f>IF(E52="","",ROUND(SQRT(COUNTA(E52:I53)/(COUNTA(E52:I53)-1))*STDEVPA(E52:I53),4))</f>
        <v>1.9E-3</v>
      </c>
      <c r="W52" s="184">
        <f t="shared" ref="W52" si="35">IF(E52="","",ROUND((((B52+C52)-(B52-C53))/(6*V52)),4))</f>
        <v>17.543900000000001</v>
      </c>
      <c r="X52" s="184">
        <f t="shared" ref="X52" si="36">IF(E52="","",ROUND((1-(ABS((((B52+C52)+(B52-C53))/2)-U52)/((C52+C53)/2)))*W52,4))</f>
        <v>17.491299999999999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24.636500000000002</v>
      </c>
      <c r="F54" s="176">
        <v>24.608899999999998</v>
      </c>
      <c r="G54" s="176">
        <v>24.6374</v>
      </c>
      <c r="H54" s="176">
        <v>24.626000000000001</v>
      </c>
      <c r="I54" s="176">
        <v>24.657299999999999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0.28649999999998954</v>
      </c>
      <c r="P54" s="193">
        <f>IF(E54="","",((MINA(E54,F54,G54,H54,I54))-N54)/((C54+C55)/2))</f>
        <v>4.4499999999985107E-2</v>
      </c>
      <c r="Q54" s="185" t="str">
        <f t="shared" ref="Q54" si="41">IF(E54="","",IF(OR((O54&gt;50%),(P54&lt;-50%)),"Measure More","OK"))</f>
        <v>OK</v>
      </c>
      <c r="R54" s="185">
        <f>IF(E54="","",MAXA(E54:I55))</f>
        <v>24.657299999999999</v>
      </c>
      <c r="S54" s="185">
        <f>IF(E54="","",MINA(E54:I55))</f>
        <v>24.608899999999998</v>
      </c>
      <c r="T54" s="185">
        <f t="shared" ref="T54" si="42">IF(E54="","",(R54-S54))</f>
        <v>4.8400000000000887E-2</v>
      </c>
      <c r="U54" s="185">
        <f>IF(E54="","",ROUND(AVERAGEA(E54:I55),4))</f>
        <v>24.633199999999999</v>
      </c>
      <c r="V54" s="185">
        <f>IF(E54="","",ROUND(SQRT(COUNTA(E54:I55)/(COUNTA(E54:I55)-1))*STDEVPA(E54:I55),4))</f>
        <v>1.77E-2</v>
      </c>
      <c r="W54" s="184">
        <f t="shared" ref="W54" si="43">IF(E54="","",ROUND((((B54+C54)-(B54-C55))/(6*V54)),4))</f>
        <v>3.7665000000000002</v>
      </c>
      <c r="X54" s="184">
        <f t="shared" ref="X54" si="44">IF(E54="","",ROUND((1-(ABS((((B54+C54)+(B54-C55))/2)-U54)/((C54+C55)/2)))*W54,4))</f>
        <v>3.1413000000000002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4.8384</v>
      </c>
      <c r="F56" s="176">
        <v>4.8357999999999999</v>
      </c>
      <c r="G56" s="176">
        <v>4.8323</v>
      </c>
      <c r="H56" s="176">
        <v>4.8314000000000004</v>
      </c>
      <c r="I56" s="176">
        <v>4.8331999999999997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0.38400000000000212</v>
      </c>
      <c r="P56" s="193">
        <f>IF(E56="","",((MINA(E56,F56,G56,H56,I56))-N56)/((C56+C57)/2))</f>
        <v>0.31400000000000539</v>
      </c>
      <c r="Q56" s="185" t="str">
        <f t="shared" ref="Q56" si="49">IF(E56="","",IF(OR((O56&gt;50%),(P56&lt;-50%)),"Measure More","OK"))</f>
        <v>OK</v>
      </c>
      <c r="R56" s="185">
        <f>IF(E56="","",MAXA(E56:I57))</f>
        <v>4.8384</v>
      </c>
      <c r="S56" s="185">
        <f>IF(E56="","",MINA(E56:I57))</f>
        <v>4.8314000000000004</v>
      </c>
      <c r="T56" s="185">
        <f t="shared" ref="T56" si="50">IF(E56="","",(R56-S56))</f>
        <v>6.9999999999996732E-3</v>
      </c>
      <c r="U56" s="185">
        <f>IF(E56="","",ROUND(AVERAGEA(E56:I57),4))</f>
        <v>4.8342000000000001</v>
      </c>
      <c r="V56" s="185">
        <f>IF(E56="","",ROUND(SQRT(COUNTA(E56:I57)/(COUNTA(E56:I57)-1))*STDEVPA(E56:I57),4))</f>
        <v>2.8999999999999998E-3</v>
      </c>
      <c r="W56" s="184">
        <f t="shared" ref="W56" si="51">IF(E56="","",ROUND((((B56+C56)-(B56-C57))/(6*V56)),4))</f>
        <v>11.494300000000001</v>
      </c>
      <c r="X56" s="184">
        <f t="shared" ref="X56" si="52">IF(E56="","",ROUND((1-(ABS((((B56+C56)+(B56-C57))/2)-U56)/((C56+C57)/2)))*W56,4))</f>
        <v>7.5632000000000001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4.8418000000000001</v>
      </c>
      <c r="F58" s="176">
        <v>4.8429000000000002</v>
      </c>
      <c r="G58" s="176">
        <v>4.8177000000000003</v>
      </c>
      <c r="H58" s="176">
        <v>4.8118999999999996</v>
      </c>
      <c r="I58" s="176">
        <v>4.8219000000000003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0.42900000000000382</v>
      </c>
      <c r="P58" s="193">
        <f>IF(E58="","",((MINA(E58,F58,G58,H58,I58))-N58)/((C58+C59)/2))</f>
        <v>0.118999999999998</v>
      </c>
      <c r="Q58" s="185" t="str">
        <f t="shared" ref="Q58" si="57">IF(E58="","",IF(OR((O58&gt;50%),(P58&lt;-50%)),"Measure More","OK"))</f>
        <v>OK</v>
      </c>
      <c r="R58" s="185">
        <f>IF(E58="","",MAXA(E58:I59))</f>
        <v>4.8429000000000002</v>
      </c>
      <c r="S58" s="185">
        <f>IF(E58="","",MINA(E58:I59))</f>
        <v>4.8118999999999996</v>
      </c>
      <c r="T58" s="185">
        <f t="shared" ref="T58" si="58">IF(E58="","",(R58-S58))</f>
        <v>3.1000000000000583E-2</v>
      </c>
      <c r="U58" s="185">
        <f>IF(E58="","",ROUND(AVERAGEA(E58:I59),4))</f>
        <v>4.8272000000000004</v>
      </c>
      <c r="V58" s="185">
        <f>IF(E58="","",ROUND(SQRT(COUNTA(E58:I59)/(COUNTA(E58:I59)-1))*STDEVPA(E58:I59),4))</f>
        <v>1.4200000000000001E-2</v>
      </c>
      <c r="W58" s="184">
        <f t="shared" ref="W58" si="59">IF(E58="","",ROUND((((B58+C58)-(B58-C59))/(6*V58)),4))</f>
        <v>2.3473999999999999</v>
      </c>
      <c r="X58" s="184">
        <f t="shared" ref="X58" si="60">IF(E58="","",ROUND((1-(ABS((((B58+C58)+(B58-C59))/2)-U58)/((C58+C59)/2)))*W58,4))</f>
        <v>1.7089000000000001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16.1219</v>
      </c>
      <c r="F60" s="176">
        <v>16.113700000000001</v>
      </c>
      <c r="G60" s="176">
        <v>16.085799999999999</v>
      </c>
      <c r="H60" s="176">
        <v>16.086200000000002</v>
      </c>
      <c r="I60" s="176">
        <v>16.078800000000001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0.21899999999998698</v>
      </c>
      <c r="P60" s="193">
        <f>IF(E60="","",((MINA(E60,F60,G60,H60,I60))-N60)/((C60+C61)/2))</f>
        <v>-0.2120000000000033</v>
      </c>
      <c r="Q60" s="194" t="str">
        <f t="shared" ref="Q60" si="65">IF(E60="","",IF(OR((O60&gt;50%),(P60&lt;-50%)),"Measure More","OK"))</f>
        <v>OK</v>
      </c>
      <c r="R60" s="185">
        <f>IF(E60="","",MAXA(E60:I61))</f>
        <v>16.1219</v>
      </c>
      <c r="S60" s="185">
        <f>IF(E60="","",MINA(E60:I61))</f>
        <v>16.078800000000001</v>
      </c>
      <c r="T60" s="185">
        <f t="shared" ref="T60" si="66">IF(E60="","",(R60-S60))</f>
        <v>4.3099999999999028E-2</v>
      </c>
      <c r="U60" s="185">
        <f>IF(E60="","",ROUND(AVERAGEA(E60:I61),4))</f>
        <v>16.097300000000001</v>
      </c>
      <c r="V60" s="185">
        <f>IF(E60="","",ROUND(SQRT(COUNTA(E60:I61)/(COUNTA(E60:I61)-1))*STDEVPA(E60:I61),4))</f>
        <v>1.9199999999999998E-2</v>
      </c>
      <c r="W60" s="184">
        <f t="shared" ref="W60" si="67">IF(E60="","",ROUND((((B60+C60)-(B60-C61))/(6*V60)),4))</f>
        <v>1.7361</v>
      </c>
      <c r="X60" s="184">
        <f t="shared" ref="X60" si="68">IF(E60="","",ROUND((1-(ABS((((B60+C60)+(B60-C61))/2)-U60)/((C60+C61)/2)))*W60,4))</f>
        <v>1.6892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16.115400000000001</v>
      </c>
      <c r="F62" s="176">
        <v>16.106400000000001</v>
      </c>
      <c r="G62" s="176">
        <v>16.1053</v>
      </c>
      <c r="H62" s="176">
        <v>16.101500000000001</v>
      </c>
      <c r="I62" s="176">
        <v>16.097899999999999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0.15399999999999636</v>
      </c>
      <c r="P62" s="193">
        <f>IF(E62="","",((MINA(E62,F62,G62,H62,I62))-N62)/((C62+C63)/2))</f>
        <v>-2.1000000000022112E-2</v>
      </c>
      <c r="Q62" s="194" t="str">
        <f t="shared" ref="Q62" si="73">IF(E62="","",IF(OR((O62&gt;50%),(P62&lt;-50%)),"Measure More","OK"))</f>
        <v>OK</v>
      </c>
      <c r="R62" s="185">
        <f>IF(E62="","",MAXA(E62:I63))</f>
        <v>16.115400000000001</v>
      </c>
      <c r="S62" s="185">
        <f>IF(E62="","",MINA(E62:I63))</f>
        <v>16.097899999999999</v>
      </c>
      <c r="T62" s="185">
        <f t="shared" ref="T62" si="74">IF(E62="","",(R62-S62))</f>
        <v>1.7500000000001847E-2</v>
      </c>
      <c r="U62" s="185">
        <f>IF(E62="","",ROUND(AVERAGEA(E62:I63),4))</f>
        <v>16.1053</v>
      </c>
      <c r="V62" s="185">
        <f>IF(E62="","",ROUND(SQRT(COUNTA(E62:I63)/(COUNTA(E62:I63)-1))*STDEVPA(E62:I63),4))</f>
        <v>6.6E-3</v>
      </c>
      <c r="W62" s="184">
        <f t="shared" ref="W62" si="75">IF(E62="","",ROUND((((B62+C62)-(B62-C63))/(6*V62)),4))</f>
        <v>5.0505000000000004</v>
      </c>
      <c r="X62" s="184">
        <f t="shared" ref="X62" si="76">IF(E62="","",ROUND((1-(ABS((((B62+C62)+(B62-C63))/2)-U62)/((C62+C63)/2)))*W62,4))</f>
        <v>4.7827999999999999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6.5285000000000002</v>
      </c>
      <c r="F64" s="176">
        <v>6.5308999999999999</v>
      </c>
      <c r="G64" s="176">
        <v>6.5190000000000001</v>
      </c>
      <c r="H64" s="176">
        <v>6.5201000000000002</v>
      </c>
      <c r="I64" s="176">
        <v>6.5172999999999996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0.30899999999999928</v>
      </c>
      <c r="P64" s="193">
        <f>IF(E64="","",((MINA(E64,F64,G64,H64,I64))-N64)/((C64+C65)/2))</f>
        <v>0.17299999999999649</v>
      </c>
      <c r="Q64" s="185" t="str">
        <f t="shared" ref="Q64" si="81">IF(E64="","",IF(OR((O64&gt;50%),(P64&lt;-50%)),"Measure More","OK"))</f>
        <v>OK</v>
      </c>
      <c r="R64" s="185">
        <f>IF(E64="","",MAXA(E64:I65))</f>
        <v>6.5308999999999999</v>
      </c>
      <c r="S64" s="185">
        <f>IF(E64="","",MINA(E64:I65))</f>
        <v>6.5172999999999996</v>
      </c>
      <c r="T64" s="185">
        <f t="shared" ref="T64" si="82">IF(E64="","",(R64-S64))</f>
        <v>1.3600000000000279E-2</v>
      </c>
      <c r="U64" s="185">
        <f>IF(E64="","",ROUND(AVERAGEA(E64:I65),4))</f>
        <v>6.5232000000000001</v>
      </c>
      <c r="V64" s="185">
        <f>IF(E64="","",ROUND(SQRT(COUNTA(E64:I65)/(COUNTA(E64:I65)-1))*STDEVPA(E64:I65),4))</f>
        <v>6.1000000000000004E-3</v>
      </c>
      <c r="W64" s="184">
        <f t="shared" ref="W64" si="83">IF(E64="","",ROUND((((B64+C64)-(B64-C65))/(6*V64)),4))</f>
        <v>5.4645000000000001</v>
      </c>
      <c r="X64" s="184">
        <f t="shared" ref="X64" si="84">IF(E64="","",ROUND((1-(ABS((((B64+C64)+(B64-C65))/2)-U64)/((C64+C65)/2)))*W64,4))</f>
        <v>4.1966999999999999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6.5061</v>
      </c>
      <c r="F66" s="176">
        <v>6.5084999999999997</v>
      </c>
      <c r="G66" s="176">
        <v>6.5166000000000004</v>
      </c>
      <c r="H66" s="176">
        <v>6.5153999999999996</v>
      </c>
      <c r="I66" s="176">
        <v>6.5148000000000001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0.16600000000000392</v>
      </c>
      <c r="P66" s="193">
        <f>IF(E66="","",((MINA(E66,F66,G66,H66,I66))-N66)/((C66+C67)/2))</f>
        <v>6.0999999999999943E-2</v>
      </c>
      <c r="Q66" s="185" t="str">
        <f t="shared" ref="Q66" si="89">IF(E66="","",IF(OR((O66&gt;50%),(P66&lt;-50%)),"Measure More","OK"))</f>
        <v>OK</v>
      </c>
      <c r="R66" s="185">
        <f>IF(E66="","",MAXA(E66:I67))</f>
        <v>6.5166000000000004</v>
      </c>
      <c r="S66" s="185">
        <f>IF(E66="","",MINA(E66:I67))</f>
        <v>6.5061</v>
      </c>
      <c r="T66" s="185">
        <f t="shared" ref="T66" si="90">IF(E66="","",(R66-S66))</f>
        <v>1.0500000000000398E-2</v>
      </c>
      <c r="U66" s="185">
        <f>IF(E66="","",ROUND(AVERAGEA(E66:I67),4))</f>
        <v>6.5122999999999998</v>
      </c>
      <c r="V66" s="185">
        <f>IF(E66="","",ROUND(SQRT(COUNTA(E66:I67)/(COUNTA(E66:I67)-1))*STDEVPA(E66:I67),4))</f>
        <v>4.7000000000000002E-3</v>
      </c>
      <c r="W66" s="184">
        <f t="shared" ref="W66" si="91">IF(E66="","",ROUND((((B66+C66)-(B66-C67))/(6*V66)),4))</f>
        <v>7.0922000000000001</v>
      </c>
      <c r="X66" s="184">
        <f t="shared" ref="X66" si="92">IF(E66="","",ROUND((1-(ABS((((B66+C66)+(B66-C67))/2)-U66)/((C66+C67)/2)))*W66,4))</f>
        <v>6.2199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0.80700000000000005</v>
      </c>
      <c r="T68" s="185">
        <f t="shared" ref="T68" si="98">IF(E68="","",(R68-S68))</f>
        <v>1.0000000000000009E-3</v>
      </c>
      <c r="U68" s="185">
        <f>IF(E68="","",ROUND(AVERAGEA(E68:I69),4))</f>
        <v>0.80720000000000003</v>
      </c>
      <c r="V68" s="185">
        <f>IF(E68="","",ROUND(SQRT(COUNTA(E68:I69)/(COUNTA(E68:I69)-1))*STDEVPA(E68:I69),4))</f>
        <v>4.0000000000000002E-4</v>
      </c>
      <c r="W68" s="184">
        <f t="shared" ref="W68" si="99">IF(E68="","",ROUND((((B68+C68)-(B68-C69))/(6*V68)),4))</f>
        <v>50</v>
      </c>
      <c r="X68" s="184">
        <f t="shared" ref="X68" si="100">IF(E68="","",ROUND((1-(ABS((((B68+C68)+(B68-C69))/2)-U68)/((C68+C69)/2)))*W68,4))</f>
        <v>44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0.80600000000000005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0.11666666666666678</v>
      </c>
      <c r="P70" s="193">
        <f>IF(E70="","",((MINA(E70,F70,G70,H70,I70))-N70)/((C70+C71)/2))</f>
        <v>0.10000000000000009</v>
      </c>
      <c r="Q70" s="185" t="str">
        <f t="shared" ref="Q70" si="105">IF(E70="","",IF(OR((O70&gt;50%),(P70&lt;-50%)),"Measure More","OK"))</f>
        <v>OK</v>
      </c>
      <c r="R70" s="185">
        <f>IF(E70="","",MAXA(E70:I71))</f>
        <v>0.80700000000000005</v>
      </c>
      <c r="S70" s="185">
        <f>IF(E70="","",MINA(E70:I71))</f>
        <v>0.80600000000000005</v>
      </c>
      <c r="T70" s="185">
        <f t="shared" ref="T70" si="106">IF(E70="","",(R70-S70))</f>
        <v>1.0000000000000009E-3</v>
      </c>
      <c r="U70" s="185">
        <f>IF(E70="","",ROUND(AVERAGEA(E70:I71),4))</f>
        <v>0.80679999999999996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44.333300000000001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0.58499999999999996</v>
      </c>
      <c r="G72" s="176">
        <v>0.58599999999999997</v>
      </c>
      <c r="H72" s="176">
        <v>0.58599999999999997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0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0.58499999999999996</v>
      </c>
      <c r="T72" s="185">
        <f t="shared" ref="T72" si="114">IF(E72="","",(R72-S72))</f>
        <v>1.0000000000000009E-3</v>
      </c>
      <c r="U72" s="185">
        <f>IF(E72="","",ROUND(AVERAGEA(E72:I73),4))</f>
        <v>0.58560000000000001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10.4</v>
      </c>
      <c r="X72" s="184">
        <f>IF(E72="","",ROUND((((U72)-(B72-C73))/(3*V72)),4))</f>
        <v>10.4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0.59099999999999997</v>
      </c>
      <c r="F74" s="176">
        <v>0.59</v>
      </c>
      <c r="G74" s="176">
        <v>0.59099999999999997</v>
      </c>
      <c r="H74" s="176">
        <v>0.59199999999999997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0.59</v>
      </c>
      <c r="T74" s="185">
        <f t="shared" ref="T74" si="118">IF(E74="","",(R74-S74))</f>
        <v>2.0000000000000018E-3</v>
      </c>
      <c r="U74" s="185">
        <f>IF(E74="","",ROUND(AVERAGEA(E74:I75),4))</f>
        <v>0.59119999999999995</v>
      </c>
      <c r="V74" s="185">
        <f>IF(E74="","",ROUND(SQRT(COUNTA(E74:I75)/(COUNTA(E74:I75)-1))*STDEVPA(E74:I75),4))</f>
        <v>8.0000000000000004E-4</v>
      </c>
      <c r="W74" s="184">
        <f>IF(E74="","",ROUND((((U74)-(B74-C75))/(3*V74)),4))</f>
        <v>8.8332999999999995</v>
      </c>
      <c r="X74" s="184">
        <f>IF(E74="","",ROUND((((U74)-(B74-C75))/(3*V74)),4))</f>
        <v>8.8332999999999995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7.5591999999999997</v>
      </c>
      <c r="F76" s="176">
        <v>7.5603999999999996</v>
      </c>
      <c r="G76" s="176">
        <v>7.5454999999999997</v>
      </c>
      <c r="H76" s="176">
        <v>7.5667999999999997</v>
      </c>
      <c r="I76" s="176">
        <v>7.5420999999999996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0.33399999999999874</v>
      </c>
      <c r="P76" s="193">
        <f>IF(E76="","",((MINA(E76,F76,G76,H76,I76))-N76)/((C76+C77)/2))</f>
        <v>0.21049999999999791</v>
      </c>
      <c r="Q76" s="185" t="str">
        <f t="shared" ref="Q76" si="121">IF(E76="","",IF(OR((O76&gt;50%),(P76&lt;-50%)),"Measure More","OK"))</f>
        <v>OK</v>
      </c>
      <c r="R76" s="185">
        <f>IF(E76="","",MAXA(E76:I77))</f>
        <v>7.5667999999999997</v>
      </c>
      <c r="S76" s="185">
        <f>IF(E76="","",MINA(E76:I77))</f>
        <v>7.5420999999999996</v>
      </c>
      <c r="T76" s="185">
        <f t="shared" ref="T76" si="122">IF(E76="","",(R76-S76))</f>
        <v>2.4700000000000166E-2</v>
      </c>
      <c r="U76" s="185">
        <f>IF(E76="","",ROUND(AVERAGEA(E76:I77),4))</f>
        <v>7.5548000000000002</v>
      </c>
      <c r="V76" s="185">
        <f>IF(E76="","",ROUND(SQRT(COUNTA(E76:I77)/(COUNTA(E76:I77)-1))*STDEVPA(E76:I77),4))</f>
        <v>1.0500000000000001E-2</v>
      </c>
      <c r="W76" s="184">
        <f t="shared" ref="W76" si="123">IF(E76="","",ROUND((((B76+C76)-(B76-C77))/(6*V76)),4))</f>
        <v>6.3491999999999997</v>
      </c>
      <c r="X76" s="184">
        <f t="shared" ref="X76" si="124">IF(E76="","",ROUND((1-(ABS((((B76+C76)+(B76-C77))/2)-U76)/((C76+C77)/2)))*W76,4))</f>
        <v>4.6094999999999997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7.5457999999999998</v>
      </c>
      <c r="F78" s="176">
        <v>7.5460000000000003</v>
      </c>
      <c r="G78" s="176">
        <v>7.5437000000000003</v>
      </c>
      <c r="H78" s="176">
        <v>7.5632000000000001</v>
      </c>
      <c r="I78" s="176">
        <v>7.5454999999999997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0.31600000000000072</v>
      </c>
      <c r="P78" s="193">
        <f>IF(E78="","",((MINA(E78,F78,G78,H78,I78))-N78)/((C78+C79)/2))</f>
        <v>0.21850000000000147</v>
      </c>
      <c r="Q78" s="185" t="str">
        <f t="shared" ref="Q78" si="127">IF(E78="","",IF(OR((O78&gt;50%),(P78&lt;-50%)),"Measure More","OK"))</f>
        <v>OK</v>
      </c>
      <c r="R78" s="185">
        <f>IF(E78="","",MAXA(E78:I79))</f>
        <v>7.5632000000000001</v>
      </c>
      <c r="S78" s="185">
        <f>IF(E78="","",MINA(E78:I79))</f>
        <v>7.5437000000000003</v>
      </c>
      <c r="T78" s="185">
        <f t="shared" ref="T78" si="128">IF(E78="","",(R78-S78))</f>
        <v>1.9499999999999851E-2</v>
      </c>
      <c r="U78" s="185">
        <f>IF(E78="","",ROUND(AVERAGEA(E78:I79),4))</f>
        <v>7.5488</v>
      </c>
      <c r="V78" s="185">
        <f>IF(E78="","",ROUND(SQRT(COUNTA(E78:I79)/(COUNTA(E78:I79)-1))*STDEVPA(E78:I79),4))</f>
        <v>8.0999999999999996E-3</v>
      </c>
      <c r="W78" s="184">
        <f t="shared" ref="W78" si="129">IF(E78="","",ROUND((((B78+C78)-(B78-C79))/(6*V78)),4))</f>
        <v>8.2304999999999993</v>
      </c>
      <c r="X78" s="184">
        <f t="shared" ref="X78" si="130">IF(E78="","",ROUND((1-(ABS((((B78+C78)+(B78-C79))/2)-U78)/((C78+C79)/2)))*W78,4))</f>
        <v>6.2222999999999997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6.2129000000000003</v>
      </c>
      <c r="F80" s="176">
        <v>6.2129000000000003</v>
      </c>
      <c r="G80" s="176">
        <v>6.2091000000000003</v>
      </c>
      <c r="H80" s="176">
        <v>6.2081999999999997</v>
      </c>
      <c r="I80" s="176">
        <v>6.2092999999999998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0.25800000000000267</v>
      </c>
      <c r="P80" s="193">
        <f>IF(E80="","",((MINA(E80,F80,G80,H80,I80))-N80)/((C80+C81)/2))</f>
        <v>0.16399999999999082</v>
      </c>
      <c r="Q80" s="185" t="str">
        <f t="shared" ref="Q80" si="133">IF(E80="","",IF(OR((O80&gt;50%),(P80&lt;-50%)),"Measure More","OK"))</f>
        <v>OK</v>
      </c>
      <c r="R80" s="185">
        <f>IF(E80="","",MAXA(E80:I81))</f>
        <v>6.2129000000000003</v>
      </c>
      <c r="S80" s="185">
        <f>IF(E80="","",MINA(E80:I81))</f>
        <v>6.2081999999999997</v>
      </c>
      <c r="T80" s="185">
        <f t="shared" ref="T80" si="134">IF(E80="","",(R80-S80))</f>
        <v>4.7000000000005926E-3</v>
      </c>
      <c r="U80" s="185">
        <f>IF(E80="","",ROUND(AVERAGEA(E80:I81),4))</f>
        <v>6.2104999999999997</v>
      </c>
      <c r="V80" s="185">
        <f>IF(E80="","",ROUND(SQRT(COUNTA(E80:I81)/(COUNTA(E80:I81)-1))*STDEVPA(E80:I81),4))</f>
        <v>2.2000000000000001E-3</v>
      </c>
      <c r="W80" s="184">
        <f t="shared" ref="W80" si="135">IF(E80="","",ROUND((((B80+C80)-(B80-C81))/(6*V80)),4))</f>
        <v>7.5758000000000001</v>
      </c>
      <c r="X80" s="184">
        <f t="shared" ref="X80" si="136">IF(E80="","",ROUND((1-(ABS((((B80+C80)+(B80-C81))/2)-U80)/((C80+C81)/2)))*W80,4))</f>
        <v>5.9848999999999997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6.2206000000000001</v>
      </c>
      <c r="F82" s="176">
        <v>6.2202000000000002</v>
      </c>
      <c r="G82" s="176">
        <v>6.2229000000000001</v>
      </c>
      <c r="H82" s="176">
        <v>6.2222999999999997</v>
      </c>
      <c r="I82" s="176">
        <v>6.2240000000000002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0.48000000000000043</v>
      </c>
      <c r="P82" s="193">
        <f>IF(E82="","",((MINA(E82,F82,G82,H82,I82))-N82)/((C82+C83)/2))</f>
        <v>0.40399999999999991</v>
      </c>
      <c r="Q82" s="185" t="str">
        <f t="shared" ref="Q82" si="139">IF(E82="","",IF(OR((O82&gt;50%),(P82&lt;-50%)),"Measure More","OK"))</f>
        <v>OK</v>
      </c>
      <c r="R82" s="185">
        <f>IF(E82="","",MAXA(E82:I83))</f>
        <v>6.2240000000000002</v>
      </c>
      <c r="S82" s="185">
        <f>IF(E82="","",MINA(E82:I83))</f>
        <v>6.2202000000000002</v>
      </c>
      <c r="T82" s="185">
        <f t="shared" ref="T82" si="140">IF(E82="","",(R82-S82))</f>
        <v>3.8000000000000256E-3</v>
      </c>
      <c r="U82" s="185">
        <f>IF(E82="","",ROUND(AVERAGEA(E82:I83),4))</f>
        <v>6.2220000000000004</v>
      </c>
      <c r="V82" s="185">
        <f>IF(E82="","",ROUND(SQRT(COUNTA(E82:I83)/(COUNTA(E82:I83)-1))*STDEVPA(E82:I83),4))</f>
        <v>1.6000000000000001E-3</v>
      </c>
      <c r="W82" s="184">
        <f t="shared" ref="W82" si="141">IF(E82="","",ROUND((((B82+C82)-(B82-C83))/(6*V82)),4))</f>
        <v>10.416700000000001</v>
      </c>
      <c r="X82" s="184">
        <f t="shared" ref="X82" si="142">IF(E82="","",ROUND((1-(ABS((((B82+C82)+(B82-C83))/2)-U82)/((C82+C83)/2)))*W82,4))</f>
        <v>5.8334000000000001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5.7553000000000001</v>
      </c>
      <c r="F84" s="176">
        <v>5.7601000000000004</v>
      </c>
      <c r="G84" s="176">
        <v>5.6916000000000002</v>
      </c>
      <c r="H84" s="176">
        <v>5.6904000000000003</v>
      </c>
      <c r="I84" s="176">
        <v>5.6916000000000002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0.60100000000000264</v>
      </c>
      <c r="P84" s="193">
        <f>IF(E84="","",((MINA(E84,F84,G84,H84,I84))-N84)/((C84+C85)/2))</f>
        <v>-9.5999999999998309E-2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5.7601000000000004</v>
      </c>
      <c r="S84" s="185">
        <f>IF(E84="","",MINA(E84:I85))</f>
        <v>5.6904000000000003</v>
      </c>
      <c r="T84" s="185">
        <f t="shared" ref="T84" si="146">IF(E84="","",(R84-S84))</f>
        <v>6.9700000000000095E-2</v>
      </c>
      <c r="U84" s="185">
        <f>IF(E84="","",ROUND(AVERAGEA(E84:I85),4))</f>
        <v>5.7178000000000004</v>
      </c>
      <c r="V84" s="185">
        <f>IF(E84="","",ROUND(SQRT(COUNTA(E84:I85)/(COUNTA(E84:I85)-1))*STDEVPA(E84:I85),4))</f>
        <v>3.6499999999999998E-2</v>
      </c>
      <c r="W84" s="184">
        <f t="shared" ref="W84" si="147">IF(E84="","",ROUND((((B84+C84)-(B84-C85))/(6*V84)),4))</f>
        <v>0.91320000000000001</v>
      </c>
      <c r="X84" s="184">
        <f t="shared" ref="X84" si="148">IF(E84="","",ROUND((1-(ABS((((B84+C84)+(B84-C85))/2)-U84)/((C84+C85)/2)))*W84,4))</f>
        <v>0.75070000000000003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5.7196999999999996</v>
      </c>
      <c r="F86" s="176">
        <v>5.7308000000000003</v>
      </c>
      <c r="G86" s="176">
        <v>5.7470999999999997</v>
      </c>
      <c r="H86" s="176">
        <v>5.7474999999999996</v>
      </c>
      <c r="I86" s="176">
        <v>5.7538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0.53799999999999848</v>
      </c>
      <c r="P86" s="193">
        <f>IF(E86="","",((MINA(E86,F86,G86,H86,I86))-N86)/((C86+C87)/2))</f>
        <v>0.19699999999999385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5.7538</v>
      </c>
      <c r="S86" s="185">
        <f>IF(E86="","",MINA(E86:I87))</f>
        <v>5.7196999999999996</v>
      </c>
      <c r="T86" s="185">
        <f t="shared" ref="T86" si="152">IF(E86="","",(R86-S86))</f>
        <v>3.4100000000000463E-2</v>
      </c>
      <c r="U86" s="185">
        <f>IF(E86="","",ROUND(AVERAGEA(E86:I87),4))</f>
        <v>5.7397999999999998</v>
      </c>
      <c r="V86" s="185">
        <f>IF(E86="","",ROUND(SQRT(COUNTA(E86:I87)/(COUNTA(E86:I87)-1))*STDEVPA(E86:I87),4))</f>
        <v>1.41E-2</v>
      </c>
      <c r="W86" s="184">
        <f t="shared" ref="W86" si="153">IF(E86="","",ROUND((((B86+C86)-(B86-C87))/(6*V86)),4))</f>
        <v>2.3641000000000001</v>
      </c>
      <c r="X86" s="184">
        <f t="shared" ref="X86" si="154">IF(E86="","",ROUND((1-(ABS((((B86+C86)+(B86-C87))/2)-U86)/((C86+C87)/2)))*W86,4))</f>
        <v>1.4232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7.9423000000000004</v>
      </c>
      <c r="F88" s="176">
        <v>7.9393000000000002</v>
      </c>
      <c r="G88" s="176">
        <v>7.9048999999999996</v>
      </c>
      <c r="H88" s="176">
        <v>7.9059999999999997</v>
      </c>
      <c r="I88" s="176">
        <v>7.9024999999999999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0.42300000000000004</v>
      </c>
      <c r="P88" s="193">
        <f>IF(E88="","",((MINA(E88,F88,G88,H88,I88))-N88)/((C88+C89)/2))</f>
        <v>2.4999999999995026E-2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7.9423000000000004</v>
      </c>
      <c r="S88" s="185">
        <f>IF(E88="","",MINA(E88:I89))</f>
        <v>7.9024999999999999</v>
      </c>
      <c r="T88" s="185">
        <f t="shared" ref="T88" si="158">IF(E88="","",(R88-S88))</f>
        <v>3.9800000000000502E-2</v>
      </c>
      <c r="U88" s="185">
        <f>IF(E88="","",ROUND(AVERAGEA(E88:I89),4))</f>
        <v>7.9189999999999996</v>
      </c>
      <c r="V88" s="185">
        <f>IF(E88="","",ROUND(SQRT(COUNTA(E88:I89)/(COUNTA(E88:I89)-1))*STDEVPA(E88:I89),4))</f>
        <v>0.02</v>
      </c>
      <c r="W88" s="184">
        <f t="shared" ref="W88" si="159">IF(E88="","",ROUND((((B88+C88)-(B88-C89))/(6*V88)),4))</f>
        <v>1.6667000000000001</v>
      </c>
      <c r="X88" s="184">
        <f t="shared" ref="X88" si="160">IF(E88="","",ROUND((1-(ABS((((B88+C88)+(B88-C89))/2)-U88)/((C88+C89)/2)))*W88,4))</f>
        <v>1.35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7.9290000000000003</v>
      </c>
      <c r="F90" s="176">
        <v>7.9222999999999999</v>
      </c>
      <c r="G90" s="176">
        <v>7.9215</v>
      </c>
      <c r="H90" s="176">
        <v>7.9211</v>
      </c>
      <c r="I90" s="176">
        <v>7.9169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0.28999999999999915</v>
      </c>
      <c r="P90" s="193">
        <f>IF(E90="","",((MINA(E90,F90,G90,H90,I90))-N90)/((C90+C91)/2))</f>
        <v>0.16899999999999693</v>
      </c>
      <c r="Q90" s="194" t="str">
        <f t="shared" ref="Q90" si="163">IF(E90="","",IF(OR((O90&gt;50%),(P90&lt;-50%)),"Measure More","OK"))</f>
        <v>OK</v>
      </c>
      <c r="R90" s="185">
        <f>IF(E90="","",MAXA(E90:I91))</f>
        <v>7.9290000000000003</v>
      </c>
      <c r="S90" s="185">
        <f>IF(E90="","",MINA(E90:I91))</f>
        <v>7.9169</v>
      </c>
      <c r="T90" s="185">
        <f t="shared" ref="T90" si="164">IF(E90="","",(R90-S90))</f>
        <v>1.2100000000000222E-2</v>
      </c>
      <c r="U90" s="185">
        <f>IF(E90="","",ROUND(AVERAGEA(E90:I91),4))</f>
        <v>7.9222000000000001</v>
      </c>
      <c r="V90" s="185">
        <f>IF(E90="","",ROUND(SQRT(COUNTA(E90:I91)/(COUNTA(E90:I91)-1))*STDEVPA(E90:I91),4))</f>
        <v>4.4000000000000003E-3</v>
      </c>
      <c r="W90" s="184">
        <f t="shared" ref="W90" si="165">IF(E90="","",ROUND((((B90+C90)-(B90-C91))/(6*V90)),4))</f>
        <v>7.5758000000000001</v>
      </c>
      <c r="X90" s="184">
        <f t="shared" ref="X90" si="166">IF(E90="","",ROUND((1-(ABS((((B90+C90)+(B90-C91))/2)-U90)/((C90+C91)/2)))*W90,4))</f>
        <v>5.8940000000000001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3.1072000000000002</v>
      </c>
      <c r="F92" s="176">
        <v>3.1057000000000001</v>
      </c>
      <c r="G92" s="176">
        <v>3.0870000000000002</v>
      </c>
      <c r="H92" s="176">
        <v>3.1017999999999999</v>
      </c>
      <c r="I92" s="176">
        <v>3.0874000000000001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7.2000000000000952E-2</v>
      </c>
      <c r="P92" s="193">
        <f>IF(E92="","",((MINA(E92,F92,G92,H92,I92))-N92)/((C92+C93)/2))</f>
        <v>-0.12999999999999901</v>
      </c>
      <c r="Q92" s="185" t="str">
        <f t="shared" ref="Q92" si="169">IF(E92="","",IF(OR((O92&gt;50%),(P92&lt;-50%)),"Measure More","OK"))</f>
        <v>OK</v>
      </c>
      <c r="R92" s="185">
        <f>IF(E92="","",MAXA(E92:I93))</f>
        <v>3.1072000000000002</v>
      </c>
      <c r="S92" s="185">
        <f>IF(E92="","",MINA(E92:I93))</f>
        <v>3.0870000000000002</v>
      </c>
      <c r="T92" s="185">
        <f t="shared" ref="T92" si="170">IF(E92="","",(R92-S92))</f>
        <v>2.0199999999999996E-2</v>
      </c>
      <c r="U92" s="185">
        <f>IF(E92="","",ROUND(AVERAGEA(E92:I93),4))</f>
        <v>3.0977999999999999</v>
      </c>
      <c r="V92" s="185">
        <f>IF(E92="","",ROUND(SQRT(COUNTA(E92:I93)/(COUNTA(E92:I93)-1))*STDEVPA(E92:I93),4))</f>
        <v>9.9000000000000008E-3</v>
      </c>
      <c r="W92" s="184">
        <f t="shared" ref="W92" si="171">IF(E92="","",ROUND((((B92+C92)-(B92-C93))/(6*V92)),4))</f>
        <v>3.367</v>
      </c>
      <c r="X92" s="184">
        <f t="shared" ref="X92" si="172">IF(E92="","",ROUND((1-(ABS((((B92+C92)+(B92-C93))/2)-U92)/((C92+C93)/2)))*W92,4))</f>
        <v>3.2928999999999999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3.1131000000000002</v>
      </c>
      <c r="F94" s="176">
        <v>3.1097999999999999</v>
      </c>
      <c r="G94" s="176">
        <v>3.0962999999999998</v>
      </c>
      <c r="H94" s="176">
        <v>3.0962999999999998</v>
      </c>
      <c r="I94" s="176">
        <v>3.0996999999999999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0.13100000000000112</v>
      </c>
      <c r="P94" s="193">
        <f>IF(E94="","",((MINA(E94,F94,G94,H94,I94))-N94)/((C94+C95)/2))</f>
        <v>-3.7000000000002586E-2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3.1131000000000002</v>
      </c>
      <c r="S94" s="185">
        <f>IF(E94="","",MINA(E94:I95))</f>
        <v>3.0962999999999998</v>
      </c>
      <c r="T94" s="185">
        <f t="shared" ref="T94" si="176">IF(E94="","",(R94-S94))</f>
        <v>1.680000000000037E-2</v>
      </c>
      <c r="U94" s="185">
        <f>IF(E94="","",ROUND(AVERAGEA(E94:I95),4))</f>
        <v>3.1030000000000002</v>
      </c>
      <c r="V94" s="185">
        <f>IF(E94="","",ROUND(SQRT(COUNTA(E94:I95)/(COUNTA(E94:I95)-1))*STDEVPA(E94:I95),4))</f>
        <v>7.9000000000000008E-3</v>
      </c>
      <c r="W94" s="184">
        <f t="shared" ref="W94" si="177">IF(E94="","",ROUND((((B94+C94)-(B94-C95))/(6*V94)),4))</f>
        <v>4.2194000000000003</v>
      </c>
      <c r="X94" s="184">
        <f t="shared" ref="X94" si="178">IF(E94="","",ROUND((1-(ABS((((B94+C94)+(B94-C95))/2)-U94)/((C94+C95)/2)))*W94,4))</f>
        <v>4.0928000000000004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7.7141000000000002</v>
      </c>
      <c r="F96" s="176">
        <v>7.7138999999999998</v>
      </c>
      <c r="G96" s="176">
        <v>7.7210999999999999</v>
      </c>
      <c r="H96" s="176">
        <v>7.7209000000000003</v>
      </c>
      <c r="I96" s="176">
        <v>7.7202999999999999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0.21099999999999675</v>
      </c>
      <c r="P96" s="193">
        <f>IF(E96="","",((MINA(E96,F96,G96,H96,I96))-N96)/((C96+C97)/2))</f>
        <v>0.13899999999999579</v>
      </c>
      <c r="Q96" s="185" t="str">
        <f t="shared" ref="Q96" si="181">IF(E96="","",IF(OR((O96&gt;50%),(P96&lt;-50%)),"Measure More","OK"))</f>
        <v>OK</v>
      </c>
      <c r="R96" s="185">
        <f>IF(E96="","",MAXA(E96:I97))</f>
        <v>7.7210999999999999</v>
      </c>
      <c r="S96" s="185">
        <f>IF(E96="","",MINA(E96:I97))</f>
        <v>7.7138999999999998</v>
      </c>
      <c r="T96" s="185">
        <f t="shared" ref="T96" si="182">IF(E96="","",(R96-S96))</f>
        <v>7.2000000000000952E-3</v>
      </c>
      <c r="U96" s="185">
        <f>IF(E96="","",ROUND(AVERAGEA(E96:I97),4))</f>
        <v>7.7180999999999997</v>
      </c>
      <c r="V96" s="185">
        <f>IF(E96="","",ROUND(SQRT(COUNTA(E96:I97)/(COUNTA(E96:I97)-1))*STDEVPA(E96:I97),4))</f>
        <v>3.7000000000000002E-3</v>
      </c>
      <c r="W96" s="184">
        <f t="shared" ref="W96" si="183">IF(E96="","",ROUND((((B96+C96)-(B96-C97))/(6*V96)),4))</f>
        <v>9.0090000000000003</v>
      </c>
      <c r="X96" s="184">
        <f t="shared" ref="X96" si="184">IF(E96="","",ROUND((1-(ABS((((B96+C96)+(B96-C97))/2)-U96)/((C96+C97)/2)))*W96,4))</f>
        <v>7.3784000000000001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7.7081999999999997</v>
      </c>
      <c r="F98" s="176">
        <v>7.7073999999999998</v>
      </c>
      <c r="G98" s="176">
        <v>7.7102000000000004</v>
      </c>
      <c r="H98" s="176">
        <v>7.7103000000000002</v>
      </c>
      <c r="I98" s="176">
        <v>7.7102000000000004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0.10299999999999976</v>
      </c>
      <c r="P98" s="193">
        <f>IF(E98="","",((MINA(E98,F98,G98,H98,I98))-N98)/((C98+C99)/2))</f>
        <v>7.3999999999996291E-2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7.7103000000000002</v>
      </c>
      <c r="S98" s="185">
        <f>IF(E98="","",MINA(E98:I99))</f>
        <v>7.7073999999999998</v>
      </c>
      <c r="T98" s="185">
        <f t="shared" ref="T98" si="188">IF(E98="","",(R98-S98))</f>
        <v>2.9000000000003467E-3</v>
      </c>
      <c r="U98" s="185">
        <f>IF(E98="","",ROUND(AVERAGEA(E98:I99),4))</f>
        <v>7.7092999999999998</v>
      </c>
      <c r="V98" s="185">
        <f>IF(E98="","",ROUND(SQRT(COUNTA(E98:I99)/(COUNTA(E98:I99)-1))*STDEVPA(E98:I99),4))</f>
        <v>1.4E-3</v>
      </c>
      <c r="W98" s="184">
        <f t="shared" ref="W98" si="189">IF(E98="","",ROUND((((B98+C98)-(B98-C99))/(6*V98)),4))</f>
        <v>23.8095</v>
      </c>
      <c r="X98" s="184">
        <f t="shared" ref="X98" si="190">IF(E98="","",ROUND((1-(ABS((((B98+C98)+(B98-C99))/2)-U98)/((C98+C99)/2)))*W98,4))</f>
        <v>21.595199999999998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3.0853000000000002</v>
      </c>
      <c r="F100" s="176">
        <v>3.0889000000000002</v>
      </c>
      <c r="G100" s="176">
        <v>3.1128</v>
      </c>
      <c r="H100" s="176">
        <v>3.1122000000000001</v>
      </c>
      <c r="I100" s="176">
        <v>3.109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0.12799999999999923</v>
      </c>
      <c r="P100" s="193">
        <f>IF(E100="","",((MINA(E100,F100,G100,H100,I100))-N100)/((C100+C101)/2))</f>
        <v>-0.14699999999999935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3.1128</v>
      </c>
      <c r="S100" s="185">
        <f>IF(E100="","",MINA(E100:I101))</f>
        <v>3.0853000000000002</v>
      </c>
      <c r="T100" s="185">
        <f t="shared" ref="T100" si="194">IF(E100="","",(R100-S100))</f>
        <v>2.7499999999999858E-2</v>
      </c>
      <c r="U100" s="185">
        <f>IF(E100="","",ROUND(AVERAGEA(E100:I101),4))</f>
        <v>3.1015999999999999</v>
      </c>
      <c r="V100" s="185">
        <f>IF(E100="","",ROUND(SQRT(COUNTA(E100:I101)/(COUNTA(E100:I101)-1))*STDEVPA(E100:I101),4))</f>
        <v>1.34E-2</v>
      </c>
      <c r="W100" s="184">
        <f t="shared" ref="W100" si="195">IF(E100="","",ROUND((((B100+C100)-(B100-C101))/(6*V100)),4))</f>
        <v>2.4876</v>
      </c>
      <c r="X100" s="184">
        <f t="shared" ref="X100" si="196">IF(E100="","",ROUND((1-(ABS((((B100+C100)+(B100-C101))/2)-U100)/((C100+C101)/2)))*W100,4))</f>
        <v>2.4478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3.0926</v>
      </c>
      <c r="F102" s="176">
        <v>3.0897000000000001</v>
      </c>
      <c r="G102" s="176">
        <v>3.1088</v>
      </c>
      <c r="H102" s="176">
        <v>3.1097999999999999</v>
      </c>
      <c r="I102" s="176">
        <v>3.1122000000000001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0.12199999999999989</v>
      </c>
      <c r="P102" s="193">
        <f>IF(E102="","",((MINA(E102,F102,G102,H102,I102))-N102)/((C102+C103)/2))</f>
        <v>-0.10299999999999976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3.1122000000000001</v>
      </c>
      <c r="S102" s="185">
        <f>IF(E102="","",MINA(E102:I103))</f>
        <v>3.0897000000000001</v>
      </c>
      <c r="T102" s="185">
        <f t="shared" ref="T102" si="200">IF(E102="","",(R102-S102))</f>
        <v>2.2499999999999964E-2</v>
      </c>
      <c r="U102" s="185">
        <f>IF(E102="","",ROUND(AVERAGEA(E102:I103),4))</f>
        <v>3.1025999999999998</v>
      </c>
      <c r="V102" s="185">
        <f>IF(E102="","",ROUND(SQRT(COUNTA(E102:I103)/(COUNTA(E102:I103)-1))*STDEVPA(E102:I103),4))</f>
        <v>1.06E-2</v>
      </c>
      <c r="W102" s="184">
        <f t="shared" ref="W102" si="201">IF(E102="","",ROUND((((B102+C102)-(B102-C103))/(6*V102)),4))</f>
        <v>3.1446999999999998</v>
      </c>
      <c r="X102" s="184">
        <f t="shared" ref="X102" si="202">IF(E102="","",ROUND((1-(ABS((((B102+C102)+(B102-C103))/2)-U102)/((C102+C103)/2)))*W102,4))</f>
        <v>3.0629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1.9300000000000001E-2</v>
      </c>
      <c r="F104" s="176">
        <v>1.89E-2</v>
      </c>
      <c r="G104" s="176">
        <v>2.0299999999999999E-2</v>
      </c>
      <c r="H104" s="176">
        <v>2.4799999999999999E-2</v>
      </c>
      <c r="I104" s="176">
        <v>1.9599999999999999E-2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-8.0000000000000904E-3</v>
      </c>
      <c r="P104" s="193">
        <f>IF(E104="","",((MINA(E104,F104,G104,H104,I104))-N104)/((C104+C105)/2))</f>
        <v>-0.24400000000000005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2.4799999999999999E-2</v>
      </c>
      <c r="S104" s="185">
        <f>IF(E104="","",MINA(E104:I105))</f>
        <v>1.89E-2</v>
      </c>
      <c r="T104" s="185">
        <f t="shared" ref="T104" si="206">IF(E104="","",(R104-S104))</f>
        <v>5.899999999999999E-3</v>
      </c>
      <c r="U104" s="185">
        <f>IF(E104="","",ROUND(AVERAGEA(E104:I105),4))</f>
        <v>2.06E-2</v>
      </c>
      <c r="V104" s="185">
        <f>IF(E104="","",ROUND(SQRT(COUNTA(E104:I105)/(COUNTA(E104:I105)-1))*STDEVPA(E104:I105),4))</f>
        <v>2.3999999999999998E-3</v>
      </c>
      <c r="W104" s="184">
        <f>IF(E104="","",ROUND((((B104+C104)-(U104))/(3*V104)),4))</f>
        <v>4.0833000000000004</v>
      </c>
      <c r="X104" s="184">
        <f>IF(E104="","",ROUND((((B104+C104)-(U104))/(3*V104)),4))</f>
        <v>4.0833000000000004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2.0199999999999999E-2</v>
      </c>
      <c r="F106" s="176">
        <v>2.0400000000000001E-2</v>
      </c>
      <c r="G106" s="176">
        <v>2.24E-2</v>
      </c>
      <c r="H106" s="176">
        <v>1.9800000000000002E-2</v>
      </c>
      <c r="I106" s="176">
        <v>1.9300000000000001E-2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-0.10400000000000006</v>
      </c>
      <c r="P106" s="193">
        <f>IF(E106="","",((MINA(E106,F106,G106,H106,I106))-N106)/((C106+C107)/2))</f>
        <v>-0.22800000000000001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2.24E-2</v>
      </c>
      <c r="S106" s="185">
        <f>IF(E106="","",MINA(E106:I107))</f>
        <v>1.9300000000000001E-2</v>
      </c>
      <c r="T106" s="185">
        <f t="shared" ref="T106" si="210">IF(E106="","",(R106-S106))</f>
        <v>3.0999999999999986E-3</v>
      </c>
      <c r="U106" s="185">
        <f>IF(E106="","",ROUND(AVERAGEA(E106:I107),4))</f>
        <v>2.0400000000000001E-2</v>
      </c>
      <c r="V106" s="185">
        <f>IF(E106="","",ROUND(SQRT(COUNTA(E106:I107)/(COUNTA(E106:I107)-1))*STDEVPA(E106:I107),4))</f>
        <v>1.1999999999999999E-3</v>
      </c>
      <c r="W106" s="184">
        <f>IF(E106="","",ROUND((((B106+C106)-(U106))/(3*V106)),4))</f>
        <v>8.2222000000000008</v>
      </c>
      <c r="X106" s="184">
        <f>IF(E106="","",ROUND((((B106+C106)-(U106))/(3*V106)),4))</f>
        <v>8.2222000000000008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24120401</v>
      </c>
      <c r="D113" s="183"/>
      <c r="E113" s="15"/>
      <c r="F113" s="16" t="str">
        <f>H8</f>
        <v>K1216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24120401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59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56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57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58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56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55" t="s">
        <v>53</v>
      </c>
      <c r="P157" s="155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3.3996</v>
      </c>
      <c r="F158" s="176">
        <v>3.3986000000000001</v>
      </c>
      <c r="G158" s="176">
        <v>3.3982999999999999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-3.9999999999995595E-3</v>
      </c>
      <c r="P158" s="193">
        <f>IF(E158="","",((MINA(E158,F158,G158,H158,I158))-N158)/((C158+C159)/2))</f>
        <v>-1.7000000000000348E-2</v>
      </c>
      <c r="Q158" s="185" t="str">
        <f>IF(E158="","",IF(OR((O158&gt;50%),(P158&lt;-50%)),"Measure More","OK"))</f>
        <v>OK</v>
      </c>
      <c r="R158" s="185">
        <f>IF(E158="","",MAXA(E158:I159))</f>
        <v>3.3996</v>
      </c>
      <c r="S158" s="185">
        <f>IF(E158="","",MINA(E158:I159))</f>
        <v>3.3982999999999999</v>
      </c>
      <c r="T158" s="185">
        <f>IF(E158="","",(R158-S158))</f>
        <v>1.3000000000000789E-3</v>
      </c>
      <c r="U158" s="185">
        <f>IF(E158="","",ROUND(AVERAGEA(E158:I159),4))</f>
        <v>3.3988</v>
      </c>
      <c r="V158" s="185">
        <f>IF(E158="","",ROUND(SQRT(COUNTA(E158:I159)/(COUNTA(E158:I159)-1))*STDEVPA(E158:I159),4))</f>
        <v>6.9999999999999999E-4</v>
      </c>
      <c r="W158" s="184">
        <f>IF(E158="","",ROUND((((B158+C158)-(B158-C159))/(6*V158)),4))</f>
        <v>47.619</v>
      </c>
      <c r="X158" s="184">
        <f>IF(E158="","",ROUND((1-(ABS((((B158+C158)+(B158-C159))/2)-U158)/((C158+C159)/2)))*W158,4))</f>
        <v>47.047600000000003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3.3996</v>
      </c>
      <c r="AB158" s="92">
        <v>3.3986000000000001</v>
      </c>
      <c r="AC158">
        <v>3.3982999999999999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3.4005999999999998</v>
      </c>
      <c r="F160" s="176">
        <v>3.4005999999999998</v>
      </c>
      <c r="G160" s="176">
        <v>3.4011999999999998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1.1999999999998678E-2</v>
      </c>
      <c r="P160" s="193">
        <f>IF(E160="","",((MINA(E160,F160,G160,H160,I160))-N160)/((C160+C161)/2))</f>
        <v>5.9999999999993392E-3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3.4011999999999998</v>
      </c>
      <c r="S160" s="185">
        <f t="shared" ref="S160" si="217">IF(E160="","",MINA(E160:I161))</f>
        <v>3.4005999999999998</v>
      </c>
      <c r="T160" s="185">
        <f t="shared" ref="T160" si="218">IF(E160="","",(R160-S160))</f>
        <v>5.9999999999993392E-4</v>
      </c>
      <c r="U160" s="185">
        <f t="shared" ref="U160" si="219">IF(E160="","",ROUND(AVERAGEA(E160:I161),4))</f>
        <v>3.4007999999999998</v>
      </c>
      <c r="V160" s="185">
        <f t="shared" ref="V160" si="220">IF(E160="","",ROUND(SQRT(COUNTA(E160:I161)/(COUNTA(E160:I161)-1))*STDEVPA(E160:I161),4))</f>
        <v>2.9999999999999997E-4</v>
      </c>
      <c r="W160" s="184">
        <f t="shared" ref="W160" si="221">IF(E160="","",ROUND((((B160+C160)-(B160-C161))/(6*V160)),4))</f>
        <v>111.11109999999999</v>
      </c>
      <c r="X160" s="184">
        <f t="shared" ref="X160" si="222">IF(E160="","",ROUND((1-(ABS((((B160+C160)+(B160-C161))/2)-U160)/((C160+C161)/2)))*W160,4))</f>
        <v>110.2222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3.4005999999999998</v>
      </c>
      <c r="AB160" s="92">
        <v>3.4005999999999998</v>
      </c>
      <c r="AC160">
        <v>3.4011999999999998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1.5940000000000001</v>
      </c>
      <c r="F162" s="176">
        <v>1.5938000000000001</v>
      </c>
      <c r="G162" s="176">
        <v>1.5948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-6.1999999999999833E-2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1.5938000000000001</v>
      </c>
      <c r="T162" s="185">
        <f t="shared" ref="T162" si="233">IF(E162="","",(R162-S162))</f>
        <v>9.9999999999988987E-4</v>
      </c>
      <c r="U162" s="185">
        <f t="shared" ref="U162" si="234">IF(E162="","",ROUND(AVERAGEA(E162:I163),4))</f>
        <v>1.5942000000000001</v>
      </c>
      <c r="V162" s="185">
        <f t="shared" ref="V162" si="235">IF(E162="","",ROUND(SQRT(COUNTA(E162:I163)/(COUNTA(E162:I163)-1))*STDEVPA(E162:I163),4))</f>
        <v>5.0000000000000001E-4</v>
      </c>
      <c r="W162" s="184">
        <f t="shared" ref="W162" si="236">IF(E162="","",ROUND((((B162+C162)-(B162-C163))/(6*V162)),4))</f>
        <v>66.666700000000006</v>
      </c>
      <c r="X162" s="184">
        <f t="shared" ref="X162" si="237">IF(E162="","",ROUND((1-(ABS((((B162+C162)+(B162-C163))/2)-U162)/((C162+C163)/2)))*W162,4))</f>
        <v>62.8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1.5940000000000001</v>
      </c>
      <c r="AB162" s="92">
        <v>1.5938000000000001</v>
      </c>
      <c r="AC162">
        <v>1.5948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1.5928</v>
      </c>
      <c r="F164" s="176">
        <v>1.5924</v>
      </c>
      <c r="G164" s="176">
        <v>1.593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-7.0000000000001172E-2</v>
      </c>
      <c r="P164" s="193">
        <f>IF(E164="","",((MINA(E164,F164,G164,H164,I164))-N164)/((C164+C165)/2))</f>
        <v>-7.6000000000000512E-2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1.593</v>
      </c>
      <c r="S164" s="185">
        <f t="shared" ref="S164" si="247">IF(E164="","",MINA(E164:I165))</f>
        <v>1.5924</v>
      </c>
      <c r="T164" s="185">
        <f t="shared" ref="T164" si="248">IF(E164="","",(R164-S164))</f>
        <v>5.9999999999993392E-4</v>
      </c>
      <c r="U164" s="185">
        <f t="shared" ref="U164" si="249">IF(E164="","",ROUND(AVERAGEA(E164:I165),4))</f>
        <v>1.5927</v>
      </c>
      <c r="V164" s="185">
        <f t="shared" ref="V164" si="250">IF(E164="","",ROUND(SQRT(COUNTA(E164:I165)/(COUNTA(E164:I165)-1))*STDEVPA(E164:I165),4))</f>
        <v>2.9999999999999997E-4</v>
      </c>
      <c r="W164" s="184">
        <f t="shared" ref="W164" si="251">IF(E164="","",ROUND((((B164+C164)-(B164-C165))/(6*V164)),4))</f>
        <v>111.11109999999999</v>
      </c>
      <c r="X164" s="184">
        <f t="shared" ref="X164" si="252">IF(E164="","",ROUND((1-(ABS((((B164+C164)+(B164-C165))/2)-U164)/((C164+C165)/2)))*W164,4))</f>
        <v>103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1.5928</v>
      </c>
      <c r="AB164" s="92">
        <v>1.5924</v>
      </c>
      <c r="AC164">
        <v>1.593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1.5986</v>
      </c>
      <c r="F166" s="176">
        <v>1.5976999999999999</v>
      </c>
      <c r="G166" s="176">
        <v>1.5992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-8.0000000000013394E-3</v>
      </c>
      <c r="P166" s="193">
        <f>IF(E166="","",((MINA(E166,F166,G166,H166,I166))-N166)/((C166+C167)/2))</f>
        <v>-2.3000000000001908E-2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1.5992</v>
      </c>
      <c r="S166" s="185">
        <f t="shared" ref="S166" si="262">IF(E166="","",MINA(E166:I167))</f>
        <v>1.5976999999999999</v>
      </c>
      <c r="T166" s="185">
        <f t="shared" ref="T166" si="263">IF(E166="","",(R166-S166))</f>
        <v>1.5000000000000568E-3</v>
      </c>
      <c r="U166" s="185">
        <f t="shared" ref="U166" si="264">IF(E166="","",ROUND(AVERAGEA(E166:I167),4))</f>
        <v>1.5985</v>
      </c>
      <c r="V166" s="185">
        <f t="shared" ref="V166" si="265">IF(E166="","",ROUND(SQRT(COUNTA(E166:I167)/(COUNTA(E166:I167)-1))*STDEVPA(E166:I167),4))</f>
        <v>8.0000000000000004E-4</v>
      </c>
      <c r="W166" s="184">
        <f t="shared" ref="W166" si="266">IF(E166="","",ROUND((((B166+C166)-(B166-C167))/(6*V166)),4))</f>
        <v>41.666699999999999</v>
      </c>
      <c r="X166" s="184">
        <f t="shared" ref="X166" si="267">IF(E166="","",ROUND((1-(ABS((((B166+C166)+(B166-C167))/2)-U166)/((C166+C167)/2)))*W166,4))</f>
        <v>41.041699999999999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1.5986</v>
      </c>
      <c r="AB166" s="92">
        <v>1.5976999999999999</v>
      </c>
      <c r="AC166">
        <v>1.5992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1.5972</v>
      </c>
      <c r="F168" s="176">
        <v>1.5981000000000001</v>
      </c>
      <c r="G168" s="176">
        <v>1.5980000000000001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-1.9000000000000128E-2</v>
      </c>
      <c r="P168" s="193">
        <f>IF(E168="","",((MINA(E168,F168,G168,H168,I168))-N168)/((C168+C169)/2))</f>
        <v>-2.8000000000001357E-2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1.5981000000000001</v>
      </c>
      <c r="S168" s="185">
        <f t="shared" ref="S168" si="277">IF(E168="","",MINA(E168:I169))</f>
        <v>1.5972</v>
      </c>
      <c r="T168" s="185">
        <f t="shared" ref="T168" si="278">IF(E168="","",(R168-S168))</f>
        <v>9.0000000000012292E-4</v>
      </c>
      <c r="U168" s="185">
        <f t="shared" ref="U168" si="279">IF(E168="","",ROUND(AVERAGEA(E168:I169),4))</f>
        <v>1.5978000000000001</v>
      </c>
      <c r="V168" s="185">
        <f t="shared" ref="V168" si="280">IF(E168="","",ROUND(SQRT(COUNTA(E168:I169)/(COUNTA(E168:I169)-1))*STDEVPA(E168:I169),4))</f>
        <v>5.0000000000000001E-4</v>
      </c>
      <c r="W168" s="184">
        <f t="shared" ref="W168" si="281">IF(E168="","",ROUND((((B168+C168)-(B168-C169))/(6*V168)),4))</f>
        <v>66.666700000000006</v>
      </c>
      <c r="X168" s="184">
        <f t="shared" ref="X168" si="282">IF(E168="","",ROUND((1-(ABS((((B168+C168)+(B168-C169))/2)-U168)/((C168+C169)/2)))*W168,4))</f>
        <v>65.2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1.5972</v>
      </c>
      <c r="AB168" s="92">
        <v>1.5981000000000001</v>
      </c>
      <c r="AC168">
        <v>1.5980000000000001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24.636500000000002</v>
      </c>
      <c r="F170" s="176">
        <v>24.608899999999998</v>
      </c>
      <c r="G170" s="176">
        <v>24.605499999999999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0.18250000000000099</v>
      </c>
      <c r="P170" s="193">
        <f>IF(E170="","",((MINA(E170,F170,G170,H170,I170))-N170)/((C170+C171)/2))</f>
        <v>2.74999999999892E-2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24.636500000000002</v>
      </c>
      <c r="S170" s="185">
        <f t="shared" ref="S170" si="292">IF(E170="","",MINA(E170:I171))</f>
        <v>24.605499999999999</v>
      </c>
      <c r="T170" s="185">
        <f t="shared" ref="T170" si="293">IF(E170="","",(R170-S170))</f>
        <v>3.1000000000002359E-2</v>
      </c>
      <c r="U170" s="185">
        <f t="shared" ref="U170" si="294">IF(E170="","",ROUND(AVERAGEA(E170:I171),4))</f>
        <v>24.617000000000001</v>
      </c>
      <c r="V170" s="185">
        <f t="shared" ref="V170" si="295">IF(E170="","",ROUND(SQRT(COUNTA(E170:I171)/(COUNTA(E170:I171)-1))*STDEVPA(E170:I171),4))</f>
        <v>1.7000000000000001E-2</v>
      </c>
      <c r="W170" s="184">
        <f t="shared" ref="W170" si="296">IF(E170="","",ROUND((((B170+C170)-(B170-C171))/(6*V170)),4))</f>
        <v>3.9216000000000002</v>
      </c>
      <c r="X170" s="184">
        <f t="shared" ref="X170" si="297">IF(E170="","",ROUND((1-(ABS((((B170+C170)+(B170-C171))/2)-U170)/((C170+C171)/2)))*W170,4))</f>
        <v>3.5882999999999998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24.636500000000002</v>
      </c>
      <c r="AB170" s="92">
        <v>24.608899999999998</v>
      </c>
      <c r="AC170">
        <v>24.605499999999999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4.8384</v>
      </c>
      <c r="F172" s="176">
        <v>4.8357999999999999</v>
      </c>
      <c r="G172" s="176">
        <v>4.8338000000000001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0.38400000000000212</v>
      </c>
      <c r="P172" s="193">
        <f>IF(E172="","",((MINA(E172,F172,G172,H172,I172))-N172)/((C172+C173)/2))</f>
        <v>0.33800000000000274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4.8384</v>
      </c>
      <c r="S172" s="185">
        <f t="shared" ref="S172" si="307">IF(E172="","",MINA(E172:I173))</f>
        <v>4.8338000000000001</v>
      </c>
      <c r="T172" s="185">
        <f t="shared" ref="T172" si="308">IF(E172="","",(R172-S172))</f>
        <v>4.5999999999999375E-3</v>
      </c>
      <c r="U172" s="185">
        <f t="shared" ref="U172" si="309">IF(E172="","",ROUND(AVERAGEA(E172:I173),4))</f>
        <v>4.8360000000000003</v>
      </c>
      <c r="V172" s="185">
        <f t="shared" ref="V172" si="310">IF(E172="","",ROUND(SQRT(COUNTA(E172:I173)/(COUNTA(E172:I173)-1))*STDEVPA(E172:I173),4))</f>
        <v>2.3E-3</v>
      </c>
      <c r="W172" s="184">
        <f t="shared" ref="W172" si="311">IF(E172="","",ROUND((((B172+C172)-(B172-C173))/(6*V172)),4))</f>
        <v>14.492800000000001</v>
      </c>
      <c r="X172" s="184">
        <f t="shared" ref="X172" si="312">IF(E172="","",ROUND((1-(ABS((((B172+C172)+(B172-C173))/2)-U172)/((C172+C173)/2)))*W172,4))</f>
        <v>9.2753999999999994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4.8384</v>
      </c>
      <c r="AB172" s="92">
        <v>4.8357999999999999</v>
      </c>
      <c r="AC172">
        <v>4.8338000000000001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4.8418000000000001</v>
      </c>
      <c r="F174" s="176">
        <v>4.8429000000000002</v>
      </c>
      <c r="G174" s="176">
        <v>4.8312999999999997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0.42900000000000382</v>
      </c>
      <c r="P174" s="193">
        <f>IF(E174="","",((MINA(E174,F174,G174,H174,I174))-N174)/((C174+C175)/2))</f>
        <v>0.31299999999999883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4.8429000000000002</v>
      </c>
      <c r="S174" s="185">
        <f t="shared" ref="S174" si="322">IF(E174="","",MINA(E174:I175))</f>
        <v>4.8312999999999997</v>
      </c>
      <c r="T174" s="185">
        <f t="shared" ref="T174" si="323">IF(E174="","",(R174-S174))</f>
        <v>1.1600000000000499E-2</v>
      </c>
      <c r="U174" s="185">
        <f t="shared" ref="U174" si="324">IF(E174="","",ROUND(AVERAGEA(E174:I175),4))</f>
        <v>4.8387000000000002</v>
      </c>
      <c r="V174" s="185">
        <f t="shared" ref="V174" si="325">IF(E174="","",ROUND(SQRT(COUNTA(E174:I175)/(COUNTA(E174:I175)-1))*STDEVPA(E174:I175),4))</f>
        <v>6.4000000000000003E-3</v>
      </c>
      <c r="W174" s="184">
        <f t="shared" ref="W174" si="326">IF(E174="","",ROUND((((B174+C174)-(B174-C175))/(6*V174)),4))</f>
        <v>5.2083000000000004</v>
      </c>
      <c r="X174" s="184">
        <f t="shared" ref="X174" si="327">IF(E174="","",ROUND((1-(ABS((((B174+C174)+(B174-C175))/2)-U174)/((C174+C175)/2)))*W174,4))</f>
        <v>3.1926999999999999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4.8418000000000001</v>
      </c>
      <c r="AB174" s="92">
        <v>4.8429000000000002</v>
      </c>
      <c r="AC174">
        <v>4.8312999999999997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16.1219</v>
      </c>
      <c r="F176" s="176">
        <v>16.113700000000001</v>
      </c>
      <c r="G176" s="176">
        <v>16.112500000000001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0.21899999999998698</v>
      </c>
      <c r="P176" s="193">
        <f>IF(E176="","",((MINA(E176,F176,G176,H176,I176))-N176)/((C176+C177)/2))</f>
        <v>0.12499999999999289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16.1219</v>
      </c>
      <c r="S176" s="185">
        <f t="shared" ref="S176" si="337">IF(E176="","",MINA(E176:I177))</f>
        <v>16.112500000000001</v>
      </c>
      <c r="T176" s="185">
        <f t="shared" ref="T176" si="338">IF(E176="","",(R176-S176))</f>
        <v>9.3999999999994088E-3</v>
      </c>
      <c r="U176" s="185">
        <f t="shared" ref="U176" si="339">IF(E176="","",ROUND(AVERAGEA(E176:I177),4))</f>
        <v>16.116</v>
      </c>
      <c r="V176" s="185">
        <f t="shared" ref="V176" si="340">IF(E176="","",ROUND(SQRT(COUNTA(E176:I177)/(COUNTA(E176:I177)-1))*STDEVPA(E176:I177),4))</f>
        <v>5.1000000000000004E-3</v>
      </c>
      <c r="W176" s="184">
        <f t="shared" ref="W176" si="341">IF(E176="","",ROUND((((B176+C176)-(B176-C177))/(6*V176)),4))</f>
        <v>6.5358999999999998</v>
      </c>
      <c r="X176" s="184">
        <f t="shared" ref="X176" si="342">IF(E176="","",ROUND((1-(ABS((((B176+C176)+(B176-C177))/2)-U176)/((C176+C177)/2)))*W176,4))</f>
        <v>5.4901999999999997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16.1219</v>
      </c>
      <c r="AB176" s="92">
        <v>16.113700000000001</v>
      </c>
      <c r="AC176">
        <v>16.112500000000001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16.115400000000001</v>
      </c>
      <c r="F178" s="176">
        <v>16.106400000000001</v>
      </c>
      <c r="G178" s="176">
        <v>16.110099999999999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0.15399999999999636</v>
      </c>
      <c r="P178" s="193">
        <f>IF(E178="","",((MINA(E178,F178,G178,H178,I178))-N178)/((C178+C179)/2))</f>
        <v>6.3999999999992951E-2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16.115400000000001</v>
      </c>
      <c r="S178" s="185">
        <f t="shared" ref="S178" si="352">IF(E178="","",MINA(E178:I179))</f>
        <v>16.106400000000001</v>
      </c>
      <c r="T178" s="185">
        <f t="shared" ref="T178" si="353">IF(E178="","",(R178-S178))</f>
        <v>9.0000000000003411E-3</v>
      </c>
      <c r="U178" s="185">
        <f t="shared" ref="U178" si="354">IF(E178="","",ROUND(AVERAGEA(E178:I179),4))</f>
        <v>16.110600000000002</v>
      </c>
      <c r="V178" s="185">
        <f t="shared" ref="V178" si="355">IF(E178="","",ROUND(SQRT(COUNTA(E178:I179)/(COUNTA(E178:I179)-1))*STDEVPA(E178:I179),4))</f>
        <v>4.4999999999999997E-3</v>
      </c>
      <c r="W178" s="184">
        <f t="shared" ref="W178" si="356">IF(E178="","",ROUND((((B178+C178)-(B178-C179))/(6*V178)),4))</f>
        <v>7.4074</v>
      </c>
      <c r="X178" s="184">
        <f t="shared" ref="X178" si="357">IF(E178="","",ROUND((1-(ABS((((B178+C178)+(B178-C179))/2)-U178)/((C178+C179)/2)))*W178,4))</f>
        <v>6.6222000000000003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16.115400000000001</v>
      </c>
      <c r="AB178" s="92">
        <v>16.106400000000001</v>
      </c>
      <c r="AC178">
        <v>16.110099999999999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6.5285000000000002</v>
      </c>
      <c r="F180" s="176">
        <v>6.5308999999999999</v>
      </c>
      <c r="G180" s="176">
        <v>6.5271999999999997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0.30899999999999928</v>
      </c>
      <c r="P180" s="193">
        <f>IF(E180="","",((MINA(E180,F180,G180,H180,I180))-N180)/((C180+C181)/2))</f>
        <v>0.27199999999999669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6.5308999999999999</v>
      </c>
      <c r="S180" s="185">
        <f t="shared" ref="S180" si="367">IF(E180="","",MINA(E180:I181))</f>
        <v>6.5271999999999997</v>
      </c>
      <c r="T180" s="185">
        <f t="shared" ref="T180" si="368">IF(E180="","",(R180-S180))</f>
        <v>3.7000000000002586E-3</v>
      </c>
      <c r="U180" s="185">
        <f t="shared" ref="U180" si="369">IF(E180="","",ROUND(AVERAGEA(E180:I181),4))</f>
        <v>6.5289000000000001</v>
      </c>
      <c r="V180" s="185">
        <f t="shared" ref="V180" si="370">IF(E180="","",ROUND(SQRT(COUNTA(E180:I181)/(COUNTA(E180:I181)-1))*STDEVPA(E180:I181),4))</f>
        <v>1.9E-3</v>
      </c>
      <c r="W180" s="184">
        <f t="shared" ref="W180" si="371">IF(E180="","",ROUND((((B180+C180)-(B180-C181))/(6*V180)),4))</f>
        <v>17.543900000000001</v>
      </c>
      <c r="X180" s="184">
        <f t="shared" ref="X180" si="372">IF(E180="","",ROUND((1-(ABS((((B180+C180)+(B180-C181))/2)-U180)/((C180+C181)/2)))*W180,4))</f>
        <v>12.473699999999999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6.5285000000000002</v>
      </c>
      <c r="AB180" s="92">
        <v>6.5308999999999999</v>
      </c>
      <c r="AC180">
        <v>6.5271999999999997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6.5061</v>
      </c>
      <c r="F182" s="176">
        <v>6.5084999999999997</v>
      </c>
      <c r="G182" s="176">
        <v>6.5065999999999997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8.49999999999973E-2</v>
      </c>
      <c r="P182" s="193">
        <f>IF(E182="","",((MINA(E182,F182,G182,H182,I182))-N182)/((C182+C183)/2))</f>
        <v>6.0999999999999943E-2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6.5084999999999997</v>
      </c>
      <c r="S182" s="185">
        <f t="shared" ref="S182" si="382">IF(E182="","",MINA(E182:I183))</f>
        <v>6.5061</v>
      </c>
      <c r="T182" s="185">
        <f t="shared" ref="T182" si="383">IF(E182="","",(R182-S182))</f>
        <v>2.3999999999997357E-3</v>
      </c>
      <c r="U182" s="185">
        <f t="shared" ref="U182" si="384">IF(E182="","",ROUND(AVERAGEA(E182:I183),4))</f>
        <v>6.5071000000000003</v>
      </c>
      <c r="V182" s="185">
        <f t="shared" ref="V182" si="385">IF(E182="","",ROUND(SQRT(COUNTA(E182:I183)/(COUNTA(E182:I183)-1))*STDEVPA(E182:I183),4))</f>
        <v>1.2999999999999999E-3</v>
      </c>
      <c r="W182" s="184">
        <f t="shared" ref="W182" si="386">IF(E182="","",ROUND((((B182+C182)-(B182-C183))/(6*V182)),4))</f>
        <v>25.640999999999998</v>
      </c>
      <c r="X182" s="184">
        <f t="shared" ref="X182" si="387">IF(E182="","",ROUND((1-(ABS((((B182+C182)+(B182-C183))/2)-U182)/((C182+C183)/2)))*W182,4))</f>
        <v>23.820499999999999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6.5061</v>
      </c>
      <c r="AB182" s="92">
        <v>6.5084999999999997</v>
      </c>
      <c r="AC182">
        <v>6.5065999999999997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0.80700000000000005</v>
      </c>
      <c r="G184" s="176">
        <v>0.80700000000000005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1.0000000000000009E-3</v>
      </c>
      <c r="U184" s="185">
        <f t="shared" ref="U184" si="399">IF(E184="","",ROUND(AVERAGEA(E184:I185),4))</f>
        <v>0.80730000000000002</v>
      </c>
      <c r="V184" s="185">
        <f t="shared" ref="V184" si="400">IF(E184="","",ROUND(SQRT(COUNTA(E184:I185)/(COUNTA(E184:I185)-1))*STDEVPA(E184:I185),4))</f>
        <v>5.9999999999999995E-4</v>
      </c>
      <c r="W184" s="184">
        <f t="shared" ref="W184" si="401">IF(E184="","",ROUND((((B184+C184)-(B184-C185))/(6*V184)),4))</f>
        <v>33.333300000000001</v>
      </c>
      <c r="X184" s="184">
        <f t="shared" ref="X184" si="402">IF(E184="","",ROUND((1-(ABS((((B184+C184)+(B184-C185))/2)-U184)/((C184+C185)/2)))*W184,4))</f>
        <v>29.277699999999999</v>
      </c>
      <c r="Y184" s="184" t="str">
        <f t="shared" ref="Y184" si="403">IF(E184="","",IF(OR(((MAXA(E184:I185))&gt;(B184+C184)),((MINA(E184:I185))&lt;(B184-C185))),"NG","OK"))</f>
        <v>OK</v>
      </c>
      <c r="Z184" s="184" t="str">
        <f t="shared" ref="Z184" si="404">IF(X184="","",IF(OR(((MINA(X184))&lt;(1.67))),"NG","OK"))</f>
        <v>OK</v>
      </c>
      <c r="AA184" s="92">
        <v>0.80800000000000005</v>
      </c>
      <c r="AB184" s="92">
        <v>0.80700000000000005</v>
      </c>
      <c r="AC184">
        <v>0.80700000000000005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0.80600000000000005</v>
      </c>
      <c r="G186" s="176">
        <v>0.80600000000000005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0.10000000000000009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0.80600000000000005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0.80630000000000002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29.833300000000001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0.80700000000000005</v>
      </c>
      <c r="AB186" s="92">
        <v>0.80600000000000005</v>
      </c>
      <c r="AC186">
        <v>0.80600000000000005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0.58499999999999996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0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0.58499999999999996</v>
      </c>
      <c r="T188" s="185">
        <f t="shared" ref="T188" si="428">IF(E188="","",(R188-S188))</f>
        <v>0</v>
      </c>
      <c r="U188" s="185">
        <f t="shared" ref="U188" si="429">IF(E188="","",ROUND(AVERAGEA(E188:I189),4))</f>
        <v>0.58499999999999996</v>
      </c>
      <c r="V188" s="185">
        <f t="shared" ref="V188" si="430">IF(E188="","",ROUND(SQRT(COUNTA(E188:I189)/(COUNTA(E188:I189)-1))*STDEVPA(E188:I189),4))</f>
        <v>0</v>
      </c>
      <c r="W188" s="184" t="e">
        <f>IF(E188="","",ROUND((((U188)-(B188-C189))/(3*V188)),4))</f>
        <v>#DIV/0!</v>
      </c>
      <c r="X188" s="184" t="e">
        <f>IF(E188="","",ROUND((((U188)-(B188-C189))/(3*V188)),4))</f>
        <v>#DIV/0!</v>
      </c>
      <c r="Y188" s="184" t="str">
        <f t="shared" ref="Y188" si="431">IF(E188="","",IF(OR(((MAXA(E188:I189))&gt;(B188+C188)),((MINA(E188:I189))&lt;(B188-C189))),"NG","OK"))</f>
        <v>OK</v>
      </c>
      <c r="Z188" s="184" t="e">
        <f t="shared" ref="Z188" si="432">IF(X188="","",IF(OR(((MINA(X188))&lt;(1.67))),"NG","OK"))</f>
        <v>#DIV/0!</v>
      </c>
      <c r="AA188" s="92">
        <v>0.58499999999999996</v>
      </c>
      <c r="AB188" s="92">
        <v>0.58499999999999996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0.59099999999999997</v>
      </c>
      <c r="F190" s="176">
        <v>0.59</v>
      </c>
      <c r="G190" s="176">
        <v>0.58899999999999997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0.40000000000000036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0.59099999999999997</v>
      </c>
      <c r="S190" s="185">
        <f t="shared" ref="S190" si="438">IF(E190="","",MINA(E190:I191))</f>
        <v>0.58899999999999997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1E-3</v>
      </c>
      <c r="W190" s="184">
        <f>IF(E190="","",ROUND((((U190)-(B190-C191))/(3*V190)),4))</f>
        <v>6.6666999999999996</v>
      </c>
      <c r="X190" s="184">
        <f>IF(E190="","",ROUND((((U190)-(B190-C191))/(3*V190)),4))</f>
        <v>6.6666999999999996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0.59099999999999997</v>
      </c>
      <c r="AB190" s="92">
        <v>0.59</v>
      </c>
      <c r="AC190">
        <v>0.58899999999999997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7.5591999999999997</v>
      </c>
      <c r="F192" s="176">
        <v>7.5603999999999996</v>
      </c>
      <c r="G192" s="176">
        <v>7.5632000000000001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0.31600000000000072</v>
      </c>
      <c r="P192" s="193">
        <f>IF(E192="","",((MINA(E192,F192,G192,H192,I192))-N192)/((C192+C193)/2))</f>
        <v>0.29599999999999849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7.5632000000000001</v>
      </c>
      <c r="S192" s="185">
        <f t="shared" ref="S192" si="449">IF(E192="","",MINA(E192:I193))</f>
        <v>7.5591999999999997</v>
      </c>
      <c r="T192" s="185">
        <f t="shared" ref="T192" si="450">IF(E192="","",(R192-S192))</f>
        <v>4.0000000000004476E-3</v>
      </c>
      <c r="U192" s="185">
        <f t="shared" ref="U192" si="451">IF(E192="","",ROUND(AVERAGEA(E192:I193),4))</f>
        <v>7.5609000000000002</v>
      </c>
      <c r="V192" s="185">
        <f t="shared" ref="V192" si="452">IF(E192="","",ROUND(SQRT(COUNTA(E192:I193)/(COUNTA(E192:I193)-1))*STDEVPA(E192:I193),4))</f>
        <v>2.0999999999999999E-3</v>
      </c>
      <c r="W192" s="184">
        <f t="shared" ref="W192" si="453">IF(E192="","",ROUND((((B192+C192)-(B192-C193))/(6*V192)),4))</f>
        <v>31.745999999999999</v>
      </c>
      <c r="X192" s="184">
        <f t="shared" ref="X192" si="454">IF(E192="","",ROUND((1-(ABS((((B192+C192)+(B192-C193))/2)-U192)/((C192+C193)/2)))*W192,4))</f>
        <v>22.0793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7.5591999999999997</v>
      </c>
      <c r="AB192" s="92">
        <v>7.5603999999999996</v>
      </c>
      <c r="AC192">
        <v>7.5632000000000001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7.5457999999999998</v>
      </c>
      <c r="F194" s="176">
        <v>7.5460000000000003</v>
      </c>
      <c r="G194" s="176">
        <v>7.55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0.24999999999999911</v>
      </c>
      <c r="P194" s="193">
        <f>IF(E194="","",((MINA(E194,F194,G194,H194,I194))-N194)/((C194+C195)/2))</f>
        <v>0.2289999999999992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7.55</v>
      </c>
      <c r="S194" s="185">
        <f t="shared" ref="S194" si="462">IF(E194="","",MINA(E194:I195))</f>
        <v>7.5457999999999998</v>
      </c>
      <c r="T194" s="185">
        <f t="shared" ref="T194" si="463">IF(E194="","",(R194-S194))</f>
        <v>4.1999999999999815E-3</v>
      </c>
      <c r="U194" s="185">
        <f t="shared" ref="U194" si="464">IF(E194="","",ROUND(AVERAGEA(E194:I195),4))</f>
        <v>7.5472999999999999</v>
      </c>
      <c r="V194" s="185">
        <f t="shared" ref="V194" si="465">IF(E194="","",ROUND(SQRT(COUNTA(E194:I195)/(COUNTA(E194:I195)-1))*STDEVPA(E194:I195),4))</f>
        <v>2.3999999999999998E-3</v>
      </c>
      <c r="W194" s="184">
        <f t="shared" ref="W194" si="466">IF(E194="","",ROUND((((B194+C194)-(B194-C195))/(6*V194)),4))</f>
        <v>27.777799999999999</v>
      </c>
      <c r="X194" s="184">
        <f t="shared" ref="X194" si="467">IF(E194="","",ROUND((1-(ABS((((B194+C194)+(B194-C195))/2)-U194)/((C194+C195)/2)))*W194,4))</f>
        <v>21.208400000000001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7.5457999999999998</v>
      </c>
      <c r="AB194" s="92">
        <v>7.5460000000000003</v>
      </c>
      <c r="AC194">
        <v>7.55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6.2129000000000003</v>
      </c>
      <c r="F196" s="176">
        <v>6.2129000000000003</v>
      </c>
      <c r="G196" s="176">
        <v>6.2127999999999997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0.25800000000000267</v>
      </c>
      <c r="P196" s="193">
        <f>IF(E196="","",((MINA(E196,F196,G196,H196,I196))-N196)/((C196+C197)/2))</f>
        <v>0.25599999999998957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6.2129000000000003</v>
      </c>
      <c r="S196" s="185">
        <f t="shared" ref="S196" si="475">IF(E196="","",MINA(E196:I197))</f>
        <v>6.2127999999999997</v>
      </c>
      <c r="T196" s="185">
        <f t="shared" ref="T196" si="476">IF(E196="","",(R196-S196))</f>
        <v>1.0000000000065512E-4</v>
      </c>
      <c r="U196" s="185">
        <f t="shared" ref="U196" si="477">IF(E196="","",ROUND(AVERAGEA(E196:I197),4))</f>
        <v>6.2129000000000003</v>
      </c>
      <c r="V196" s="185">
        <f t="shared" ref="V196" si="478">IF(E196="","",ROUND(SQRT(COUNTA(E196:I197)/(COUNTA(E196:I197)-1))*STDEVPA(E196:I197),4))</f>
        <v>1E-4</v>
      </c>
      <c r="W196" s="184">
        <f t="shared" ref="W196" si="479">IF(E196="","",ROUND((((B196+C196)-(B196-C197))/(6*V196)),4))</f>
        <v>166.66669999999999</v>
      </c>
      <c r="X196" s="184">
        <f t="shared" ref="X196" si="480">IF(E196="","",ROUND((1-(ABS((((B196+C196)+(B196-C197))/2)-U196)/((C196+C197)/2)))*W196,4))</f>
        <v>123.66670000000001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6.2129000000000003</v>
      </c>
      <c r="AB196" s="92">
        <v>6.2129000000000003</v>
      </c>
      <c r="AC196">
        <v>6.2127999999999997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6.2206000000000001</v>
      </c>
      <c r="F198" s="176">
        <v>6.2202000000000002</v>
      </c>
      <c r="G198" s="176">
        <v>6.2198000000000002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0.41199999999999903</v>
      </c>
      <c r="P198" s="193">
        <f>IF(E198="","",((MINA(E198,F198,G198,H198,I198))-N198)/((C198+C199)/2))</f>
        <v>0.3960000000000008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6.2206000000000001</v>
      </c>
      <c r="S198" s="185">
        <f t="shared" ref="S198" si="488">IF(E198="","",MINA(E198:I199))</f>
        <v>6.2198000000000002</v>
      </c>
      <c r="T198" s="185">
        <f t="shared" ref="T198" si="489">IF(E198="","",(R198-S198))</f>
        <v>7.9999999999991189E-4</v>
      </c>
      <c r="U198" s="185">
        <f t="shared" ref="U198" si="490">IF(E198="","",ROUND(AVERAGEA(E198:I199),4))</f>
        <v>6.2202000000000002</v>
      </c>
      <c r="V198" s="185">
        <f t="shared" ref="V198" si="491">IF(E198="","",ROUND(SQRT(COUNTA(E198:I199)/(COUNTA(E198:I199)-1))*STDEVPA(E198:I199),4))</f>
        <v>4.0000000000000002E-4</v>
      </c>
      <c r="W198" s="184">
        <f t="shared" ref="W198" si="492">IF(E198="","",ROUND((((B198+C198)-(B198-C199))/(6*V198)),4))</f>
        <v>41.666699999999999</v>
      </c>
      <c r="X198" s="184">
        <f t="shared" ref="X198" si="493">IF(E198="","",ROUND((1-(ABS((((B198+C198)+(B198-C199))/2)-U198)/((C198+C199)/2)))*W198,4))</f>
        <v>24.833400000000001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6.2206000000000001</v>
      </c>
      <c r="AB198" s="92">
        <v>6.2202000000000002</v>
      </c>
      <c r="AC198">
        <v>6.2198000000000002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5.7553000000000001</v>
      </c>
      <c r="F200" s="176">
        <v>5.7601000000000004</v>
      </c>
      <c r="G200" s="176">
        <v>5.7537000000000003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0.60100000000000264</v>
      </c>
      <c r="P200" s="193">
        <f>IF(E200="","",((MINA(E200,F200,G200,H200,I200))-N200)/((C200+C201)/2))</f>
        <v>0.53700000000000081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5.7601000000000004</v>
      </c>
      <c r="S200" s="185">
        <f t="shared" ref="S200" si="501">IF(E200="","",MINA(E200:I201))</f>
        <v>5.7537000000000003</v>
      </c>
      <c r="T200" s="185">
        <f t="shared" ref="T200" si="502">IF(E200="","",(R200-S200))</f>
        <v>6.4000000000001833E-3</v>
      </c>
      <c r="U200" s="185">
        <f t="shared" ref="U200" si="503">IF(E200="","",ROUND(AVERAGEA(E200:I201),4))</f>
        <v>5.7564000000000002</v>
      </c>
      <c r="V200" s="185">
        <f t="shared" ref="V200" si="504">IF(E200="","",ROUND(SQRT(COUNTA(E200:I201)/(COUNTA(E200:I201)-1))*STDEVPA(E200:I201),4))</f>
        <v>3.3E-3</v>
      </c>
      <c r="W200" s="184">
        <f t="shared" ref="W200" si="505">IF(E200="","",ROUND((((B200+C200)-(B200-C201))/(6*V200)),4))</f>
        <v>10.101000000000001</v>
      </c>
      <c r="X200" s="184">
        <f t="shared" ref="X200" si="506">IF(E200="","",ROUND((1-(ABS((((B200+C200)+(B200-C201))/2)-U200)/((C200+C201)/2)))*W200,4))</f>
        <v>4.4039999999999999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5.7553000000000001</v>
      </c>
      <c r="AB200" s="92">
        <v>5.7601000000000004</v>
      </c>
      <c r="AC200">
        <v>5.7537000000000003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5.7196999999999996</v>
      </c>
      <c r="F202" s="176">
        <v>5.7308000000000003</v>
      </c>
      <c r="G202" s="176">
        <v>5.7168999999999999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0.30800000000000161</v>
      </c>
      <c r="P202" s="193">
        <f>IF(E202="","",((MINA(E202,F202,G202,H202,I202))-N202)/((C202+C203)/2))</f>
        <v>0.16899999999999693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5.7308000000000003</v>
      </c>
      <c r="S202" s="185">
        <f t="shared" ref="S202" si="514">IF(E202="","",MINA(E202:I203))</f>
        <v>5.7168999999999999</v>
      </c>
      <c r="T202" s="185">
        <f t="shared" ref="T202" si="515">IF(E202="","",(R202-S202))</f>
        <v>1.3900000000000468E-2</v>
      </c>
      <c r="U202" s="185">
        <f t="shared" ref="U202" si="516">IF(E202="","",ROUND(AVERAGEA(E202:I203),4))</f>
        <v>5.7225000000000001</v>
      </c>
      <c r="V202" s="185">
        <f t="shared" ref="V202" si="517">IF(E202="","",ROUND(SQRT(COUNTA(E202:I203)/(COUNTA(E202:I203)-1))*STDEVPA(E202:I203),4))</f>
        <v>7.4000000000000003E-3</v>
      </c>
      <c r="W202" s="184">
        <f t="shared" ref="W202" si="518">IF(E202="","",ROUND((((B202+C202)-(B202-C203))/(6*V202)),4))</f>
        <v>4.5045000000000002</v>
      </c>
      <c r="X202" s="184">
        <f t="shared" ref="X202" si="519">IF(E202="","",ROUND((1-(ABS((((B202+C202)+(B202-C203))/2)-U202)/((C202+C203)/2)))*W202,4))</f>
        <v>3.4910000000000001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5.7196999999999996</v>
      </c>
      <c r="AB202" s="92">
        <v>5.7308000000000003</v>
      </c>
      <c r="AC202">
        <v>5.7168999999999999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7.9423000000000004</v>
      </c>
      <c r="F204" s="176">
        <v>7.9393000000000002</v>
      </c>
      <c r="G204" s="176">
        <v>7.9359000000000002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0.42300000000000004</v>
      </c>
      <c r="P204" s="193">
        <f>IF(E204="","",((MINA(E204,F204,G204,H204,I204))-N204)/((C204+C205)/2))</f>
        <v>0.35899999999999821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7.9423000000000004</v>
      </c>
      <c r="S204" s="185">
        <f t="shared" ref="S204" si="527">IF(E204="","",MINA(E204:I205))</f>
        <v>7.9359000000000002</v>
      </c>
      <c r="T204" s="185">
        <f t="shared" ref="T204" si="528">IF(E204="","",(R204-S204))</f>
        <v>6.4000000000001833E-3</v>
      </c>
      <c r="U204" s="185">
        <f t="shared" ref="U204" si="529">IF(E204="","",ROUND(AVERAGEA(E204:I205),4))</f>
        <v>7.9391999999999996</v>
      </c>
      <c r="V204" s="185">
        <f t="shared" ref="V204" si="530">IF(E204="","",ROUND(SQRT(COUNTA(E204:I205)/(COUNTA(E204:I205)-1))*STDEVPA(E204:I205),4))</f>
        <v>3.2000000000000002E-3</v>
      </c>
      <c r="W204" s="184">
        <f t="shared" ref="W204" si="531">IF(E204="","",ROUND((((B204+C204)-(B204-C205))/(6*V204)),4))</f>
        <v>10.416700000000001</v>
      </c>
      <c r="X204" s="184">
        <f t="shared" ref="X204" si="532">IF(E204="","",ROUND((1-(ABS((((B204+C204)+(B204-C205))/2)-U204)/((C204+C205)/2)))*W204,4))</f>
        <v>6.3334000000000001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7.9423000000000004</v>
      </c>
      <c r="AB204" s="92">
        <v>7.9393000000000002</v>
      </c>
      <c r="AC204">
        <v>7.9359000000000002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7.9290000000000003</v>
      </c>
      <c r="F206" s="176">
        <v>7.9222999999999999</v>
      </c>
      <c r="G206" s="176">
        <v>7.9257999999999997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0.28999999999999915</v>
      </c>
      <c r="P206" s="193">
        <f>IF(E206="","",((MINA(E206,F206,G206,H206,I206))-N206)/((C206+C207)/2))</f>
        <v>0.22299999999999542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7.9290000000000003</v>
      </c>
      <c r="S206" s="185">
        <f t="shared" ref="S206" si="540">IF(E206="","",MINA(E206:I207))</f>
        <v>7.9222999999999999</v>
      </c>
      <c r="T206" s="185">
        <f t="shared" ref="T206" si="541">IF(E206="","",(R206-S206))</f>
        <v>6.7000000000003723E-3</v>
      </c>
      <c r="U206" s="185">
        <f t="shared" ref="U206" si="542">IF(E206="","",ROUND(AVERAGEA(E206:I207),4))</f>
        <v>7.9257</v>
      </c>
      <c r="V206" s="185">
        <f t="shared" ref="V206" si="543">IF(E206="","",ROUND(SQRT(COUNTA(E206:I207)/(COUNTA(E206:I207)-1))*STDEVPA(E206:I207),4))</f>
        <v>3.3999999999999998E-3</v>
      </c>
      <c r="W206" s="184">
        <f t="shared" ref="W206" si="544">IF(E206="","",ROUND((((B206+C206)-(B206-C207))/(6*V206)),4))</f>
        <v>9.8039000000000005</v>
      </c>
      <c r="X206" s="184">
        <f t="shared" ref="X206" si="545">IF(E206="","",ROUND((1-(ABS((((B206+C206)+(B206-C207))/2)-U206)/((C206+C207)/2)))*W206,4))</f>
        <v>7.2843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7.9290000000000003</v>
      </c>
      <c r="AB206" s="92">
        <v>7.9222999999999999</v>
      </c>
      <c r="AC206">
        <v>7.9257999999999997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3.1072000000000002</v>
      </c>
      <c r="F208" s="176">
        <v>3.1057000000000001</v>
      </c>
      <c r="G208" s="176">
        <v>3.1097000000000001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9.7000000000000419E-2</v>
      </c>
      <c r="P208" s="193">
        <f>IF(E208="","",((MINA(E208,F208,G208,H208,I208))-N208)/((C208+C209)/2))</f>
        <v>5.7000000000000384E-2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3.1097000000000001</v>
      </c>
      <c r="S208" s="185">
        <f t="shared" ref="S208" si="553">IF(E208="","",MINA(E208:I209))</f>
        <v>3.1057000000000001</v>
      </c>
      <c r="T208" s="185">
        <f t="shared" ref="T208" si="554">IF(E208="","",(R208-S208))</f>
        <v>4.0000000000000036E-3</v>
      </c>
      <c r="U208" s="185">
        <f t="shared" ref="U208" si="555">IF(E208="","",ROUND(AVERAGEA(E208:I209),4))</f>
        <v>3.1074999999999999</v>
      </c>
      <c r="V208" s="185">
        <f t="shared" ref="V208" si="556">IF(E208="","",ROUND(SQRT(COUNTA(E208:I209)/(COUNTA(E208:I209)-1))*STDEVPA(E208:I209),4))</f>
        <v>2E-3</v>
      </c>
      <c r="W208" s="184">
        <f t="shared" ref="W208" si="557">IF(E208="","",ROUND((((B208+C208)-(B208-C209))/(6*V208)),4))</f>
        <v>16.666699999999999</v>
      </c>
      <c r="X208" s="184">
        <f t="shared" ref="X208" si="558">IF(E208="","",ROUND((1-(ABS((((B208+C208)+(B208-C209))/2)-U208)/((C208+C209)/2)))*W208,4))</f>
        <v>15.416700000000001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3.1072000000000002</v>
      </c>
      <c r="AB208" s="92">
        <v>3.1057000000000001</v>
      </c>
      <c r="AC208">
        <v>3.1097000000000001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3.1131000000000002</v>
      </c>
      <c r="F210" s="176">
        <v>3.1097999999999999</v>
      </c>
      <c r="G210" s="176">
        <v>3.1101999999999999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0.13100000000000112</v>
      </c>
      <c r="P210" s="193">
        <f>IF(E210="","",((MINA(E210,F210,G210,H210,I210))-N210)/((C210+C211)/2))</f>
        <v>9.7999999999998089E-2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3.1131000000000002</v>
      </c>
      <c r="S210" s="185">
        <f t="shared" ref="S210" si="566">IF(E210="","",MINA(E210:I211))</f>
        <v>3.1097999999999999</v>
      </c>
      <c r="T210" s="185">
        <f t="shared" ref="T210" si="567">IF(E210="","",(R210-S210))</f>
        <v>3.3000000000003027E-3</v>
      </c>
      <c r="U210" s="185">
        <f t="shared" ref="U210" si="568">IF(E210="","",ROUND(AVERAGEA(E210:I211),4))</f>
        <v>3.1110000000000002</v>
      </c>
      <c r="V210" s="185">
        <f t="shared" ref="V210" si="569">IF(E210="","",ROUND(SQRT(COUNTA(E210:I211)/(COUNTA(E210:I211)-1))*STDEVPA(E210:I211),4))</f>
        <v>1.8E-3</v>
      </c>
      <c r="W210" s="184">
        <f t="shared" ref="W210" si="570">IF(E210="","",ROUND((((B210+C210)-(B210-C211))/(6*V210)),4))</f>
        <v>18.5185</v>
      </c>
      <c r="X210" s="184">
        <f t="shared" ref="X210" si="571">IF(E210="","",ROUND((1-(ABS((((B210+C210)+(B210-C211))/2)-U210)/((C210+C211)/2)))*W210,4))</f>
        <v>16.4815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3.1131000000000002</v>
      </c>
      <c r="AB210" s="92">
        <v>3.1097999999999999</v>
      </c>
      <c r="AC210">
        <v>3.1101999999999999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7.7141000000000002</v>
      </c>
      <c r="F212" s="176">
        <v>7.7138999999999998</v>
      </c>
      <c r="G212" s="176">
        <v>7.7153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0.15299999999999869</v>
      </c>
      <c r="P212" s="193">
        <f>IF(E212="","",((MINA(E212,F212,G212,H212,I212))-N212)/((C212+C213)/2))</f>
        <v>0.13899999999999579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7.7153</v>
      </c>
      <c r="S212" s="185">
        <f t="shared" ref="S212" si="579">IF(E212="","",MINA(E212:I213))</f>
        <v>7.7138999999999998</v>
      </c>
      <c r="T212" s="185">
        <f t="shared" ref="T212" si="580">IF(E212="","",(R212-S212))</f>
        <v>1.4000000000002899E-3</v>
      </c>
      <c r="U212" s="185">
        <f t="shared" ref="U212" si="581">IF(E212="","",ROUND(AVERAGEA(E212:I213),4))</f>
        <v>7.7144000000000004</v>
      </c>
      <c r="V212" s="185">
        <f t="shared" ref="V212" si="582">IF(E212="","",ROUND(SQRT(COUNTA(E212:I213)/(COUNTA(E212:I213)-1))*STDEVPA(E212:I213),4))</f>
        <v>8.0000000000000004E-4</v>
      </c>
      <c r="W212" s="184">
        <f t="shared" ref="W212" si="583">IF(E212="","",ROUND((((B212+C212)-(B212-C213))/(6*V212)),4))</f>
        <v>41.666699999999999</v>
      </c>
      <c r="X212" s="184">
        <f t="shared" ref="X212" si="584">IF(E212="","",ROUND((1-(ABS((((B212+C212)+(B212-C213))/2)-U212)/((C212+C213)/2)))*W212,4))</f>
        <v>35.666699999999999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7.7141000000000002</v>
      </c>
      <c r="AB212" s="92">
        <v>7.7138999999999998</v>
      </c>
      <c r="AC212">
        <v>7.7153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7.7081999999999997</v>
      </c>
      <c r="F214" s="176">
        <v>7.7073999999999998</v>
      </c>
      <c r="G214" s="176">
        <v>7.7072000000000003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8.199999999999541E-2</v>
      </c>
      <c r="P214" s="193">
        <f>IF(E214="","",((MINA(E214,F214,G214,H214,I214))-N214)/((C214+C215)/2))</f>
        <v>7.2000000000000952E-2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7.7081999999999997</v>
      </c>
      <c r="S214" s="185">
        <f t="shared" ref="S214" si="592">IF(E214="","",MINA(E214:I215))</f>
        <v>7.7072000000000003</v>
      </c>
      <c r="T214" s="185">
        <f t="shared" ref="T214" si="593">IF(E214="","",(R214-S214))</f>
        <v>9.9999999999944578E-4</v>
      </c>
      <c r="U214" s="185">
        <f t="shared" ref="U214" si="594">IF(E214="","",ROUND(AVERAGEA(E214:I215),4))</f>
        <v>7.7076000000000002</v>
      </c>
      <c r="V214" s="185">
        <f t="shared" ref="V214" si="595">IF(E214="","",ROUND(SQRT(COUNTA(E214:I215)/(COUNTA(E214:I215)-1))*STDEVPA(E214:I215),4))</f>
        <v>5.0000000000000001E-4</v>
      </c>
      <c r="W214" s="184">
        <f t="shared" ref="W214" si="596">IF(E214="","",ROUND((((B214+C214)-(B214-C215))/(6*V214)),4))</f>
        <v>66.666700000000006</v>
      </c>
      <c r="X214" s="184">
        <f t="shared" ref="X214" si="597">IF(E214="","",ROUND((1-(ABS((((B214+C214)+(B214-C215))/2)-U214)/((C214+C215)/2)))*W214,4))</f>
        <v>61.6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7.7081999999999997</v>
      </c>
      <c r="AB214" s="92">
        <v>7.7073999999999998</v>
      </c>
      <c r="AC214">
        <v>7.7072000000000003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3.0853000000000002</v>
      </c>
      <c r="F216" s="176">
        <v>3.0889000000000002</v>
      </c>
      <c r="G216" s="176">
        <v>3.0888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-0.11099999999999888</v>
      </c>
      <c r="P216" s="193">
        <f>IF(E216="","",((MINA(E216,F216,G216,H216,I216))-N216)/((C216+C217)/2))</f>
        <v>-0.14699999999999935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3.0889000000000002</v>
      </c>
      <c r="S216" s="185">
        <f t="shared" ref="S216" si="605">IF(E216="","",MINA(E216:I217))</f>
        <v>3.0853000000000002</v>
      </c>
      <c r="T216" s="185">
        <f t="shared" ref="T216" si="606">IF(E216="","",(R216-S216))</f>
        <v>3.6000000000000476E-3</v>
      </c>
      <c r="U216" s="185">
        <f t="shared" ref="U216" si="607">IF(E216="","",ROUND(AVERAGEA(E216:I217),4))</f>
        <v>3.0876999999999999</v>
      </c>
      <c r="V216" s="185">
        <f t="shared" ref="V216" si="608">IF(E216="","",ROUND(SQRT(COUNTA(E216:I217)/(COUNTA(E216:I217)-1))*STDEVPA(E216:I217),4))</f>
        <v>2.0999999999999999E-3</v>
      </c>
      <c r="W216" s="184">
        <f t="shared" ref="W216" si="609">IF(E216="","",ROUND((((B216+C216)-(B216-C217))/(6*V216)),4))</f>
        <v>15.872999999999999</v>
      </c>
      <c r="X216" s="184">
        <f t="shared" ref="X216" si="610">IF(E216="","",ROUND((1-(ABS((((B216+C216)+(B216-C217))/2)-U216)/((C216+C217)/2)))*W216,4))</f>
        <v>13.9206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3.0853000000000002</v>
      </c>
      <c r="AB216" s="92">
        <v>3.0889000000000002</v>
      </c>
      <c r="AC216">
        <v>3.0888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3.0926</v>
      </c>
      <c r="F218" s="176">
        <v>3.0897000000000001</v>
      </c>
      <c r="G218" s="176">
        <v>3.0903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-7.4000000000000732E-2</v>
      </c>
      <c r="P218" s="193">
        <f>IF(E218="","",((MINA(E218,F218,G218,H218,I218))-N218)/((C218+C219)/2))</f>
        <v>-0.10299999999999976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3.0926</v>
      </c>
      <c r="S218" s="185">
        <f t="shared" ref="S218" si="618">IF(E218="","",MINA(E218:I219))</f>
        <v>3.0897000000000001</v>
      </c>
      <c r="T218" s="185">
        <f t="shared" ref="T218" si="619">IF(E218="","",(R218-S218))</f>
        <v>2.8999999999999027E-3</v>
      </c>
      <c r="U218" s="185">
        <f t="shared" ref="U218" si="620">IF(E218="","",ROUND(AVERAGEA(E218:I219),4))</f>
        <v>3.0909</v>
      </c>
      <c r="V218" s="185">
        <f t="shared" ref="V218" si="621">IF(E218="","",ROUND(SQRT(COUNTA(E218:I219)/(COUNTA(E218:I219)-1))*STDEVPA(E218:I219),4))</f>
        <v>1.5E-3</v>
      </c>
      <c r="W218" s="184">
        <f t="shared" ref="W218" si="622">IF(E218="","",ROUND((((B218+C218)-(B218-C219))/(6*V218)),4))</f>
        <v>22.222200000000001</v>
      </c>
      <c r="X218" s="184">
        <f t="shared" ref="X218" si="623">IF(E218="","",ROUND((1-(ABS((((B218+C218)+(B218-C219))/2)-U218)/((C218+C219)/2)))*W218,4))</f>
        <v>20.2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3.0926</v>
      </c>
      <c r="AB218" s="92">
        <v>3.0897000000000001</v>
      </c>
      <c r="AC218">
        <v>3.0903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1.9300000000000001E-2</v>
      </c>
      <c r="F220" s="176">
        <v>1.89E-2</v>
      </c>
      <c r="G220" s="176">
        <v>2.1700000000000001E-2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-0.13200000000000003</v>
      </c>
      <c r="P220" s="193">
        <f>IF(E220="","",((MINA(E220,F220,G220,H220,I220))-N220)/((C220+C221)/2))</f>
        <v>-0.24400000000000005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2.1700000000000001E-2</v>
      </c>
      <c r="S220" s="185">
        <f t="shared" ref="S220" si="631">IF(E220="","",MINA(E220:I221))</f>
        <v>1.89E-2</v>
      </c>
      <c r="T220" s="185">
        <f t="shared" ref="T220" si="632">IF(E220="","",(R220-S220))</f>
        <v>2.8000000000000004E-3</v>
      </c>
      <c r="U220" s="185">
        <f t="shared" ref="U220" si="633">IF(E220="","",ROUND(AVERAGEA(E220:I221),4))</f>
        <v>0.02</v>
      </c>
      <c r="V220" s="185">
        <f t="shared" ref="V220" si="634">IF(E220="","",ROUND(SQRT(COUNTA(E220:I221)/(COUNTA(E220:I221)-1))*STDEVPA(E220:I221),4))</f>
        <v>1.5E-3</v>
      </c>
      <c r="W220" s="184">
        <f>IF(E220="","",ROUND((((B220+C220)-(U220))/(3*V220)),4))</f>
        <v>6.6666999999999996</v>
      </c>
      <c r="X220" s="184">
        <f>IF(E220="","",ROUND((((B220+C220)-(U220))/(3*V220)),4))</f>
        <v>6.6666999999999996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1.9300000000000001E-2</v>
      </c>
      <c r="AB220" s="92">
        <v>1.89E-2</v>
      </c>
      <c r="AC220">
        <v>2.1700000000000001E-2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2.0199999999999999E-2</v>
      </c>
      <c r="F222" s="176">
        <v>2.0400000000000001E-2</v>
      </c>
      <c r="G222" s="176">
        <v>2.1499999999999998E-2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-0.14000000000000012</v>
      </c>
      <c r="P222" s="193">
        <f>IF(E222="","",((MINA(E222,F222,G222,H222,I222))-N222)/((C222+C223)/2))</f>
        <v>-0.19200000000000009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2.1499999999999998E-2</v>
      </c>
      <c r="S222" s="185">
        <f t="shared" ref="S222" si="642">IF(E222="","",MINA(E222:I223))</f>
        <v>2.0199999999999999E-2</v>
      </c>
      <c r="T222" s="185">
        <f t="shared" ref="T222" si="643">IF(E222="","",(R222-S222))</f>
        <v>1.2999999999999991E-3</v>
      </c>
      <c r="U222" s="185">
        <f t="shared" ref="U222" si="644">IF(E222="","",ROUND(AVERAGEA(E222:I223),4))</f>
        <v>2.07E-2</v>
      </c>
      <c r="V222" s="185">
        <f t="shared" ref="V222" si="645">IF(E222="","",ROUND(SQRT(COUNTA(E222:I223)/(COUNTA(E222:I223)-1))*STDEVPA(E222:I223),4))</f>
        <v>6.9999999999999999E-4</v>
      </c>
      <c r="W222" s="184">
        <f>IF(E222="","",ROUND((((B222+C222)-(U222))/(3*V222)),4))</f>
        <v>13.952400000000001</v>
      </c>
      <c r="X222" s="184">
        <f>IF(E222="","",ROUND((((B222+C222)-(U222))/(3*V222)),4))</f>
        <v>13.952400000000001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2.0199999999999999E-2</v>
      </c>
      <c r="AB222" s="92">
        <v>2.0400000000000001E-2</v>
      </c>
      <c r="AC222">
        <v>2.1499999999999998E-2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0.14460000000000001</v>
      </c>
      <c r="AB224" s="92">
        <v>0.1115</v>
      </c>
      <c r="AC224" s="29">
        <v>0.14779999999999999</v>
      </c>
      <c r="AD224" s="29">
        <v>0.123</v>
      </c>
      <c r="AE224" s="29">
        <v>0.153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9.11E-2</v>
      </c>
      <c r="AB226">
        <v>7.3200000000000001E-2</v>
      </c>
      <c r="AC226">
        <v>0.1018</v>
      </c>
      <c r="AD226">
        <v>6.8000000000000005E-2</v>
      </c>
      <c r="AE226">
        <v>9.5000000000000001E-2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24120401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24120401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59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56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57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58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56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55" t="s">
        <v>53</v>
      </c>
      <c r="P272" s="155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3.3942999999999999</v>
      </c>
      <c r="F273" s="176">
        <v>3.3952</v>
      </c>
      <c r="G273" s="176">
        <v>3.3956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-5.7000000000000384E-2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3.3942999999999999</v>
      </c>
      <c r="T273" s="185">
        <f>IF(E273="","",(R273-S273))</f>
        <v>1.3000000000000789E-3</v>
      </c>
      <c r="U273" s="185">
        <f>IF(E273="","",ROUND(AVERAGEA(E273:I274),4))</f>
        <v>3.395</v>
      </c>
      <c r="V273" s="185">
        <f>IF(E273="","",ROUND(SQRT(COUNTA(E273:I274)/(COUNTA(E273:I274)-1))*STDEVPA(E273:I274),4))</f>
        <v>6.9999999999999999E-4</v>
      </c>
      <c r="W273" s="184">
        <f>IF(E273="","",ROUND((((B273+C273)-(B273-C274))/(6*V273)),4))</f>
        <v>47.619</v>
      </c>
      <c r="X273" s="184">
        <f>IF(E273="","",ROUND((1-(ABS((((B273+C273)+(B273-C274))/2)-U273)/((C273+C274)/2)))*W273,4))</f>
        <v>45.238100000000003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3.3942999999999999</v>
      </c>
      <c r="AB273">
        <v>3.3952</v>
      </c>
      <c r="AC273">
        <v>3.3956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3.4060000000000001</v>
      </c>
      <c r="F275" s="176">
        <v>3.4054000000000002</v>
      </c>
      <c r="G275" s="176">
        <v>3.4070999999999998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7.0999999999998842E-2</v>
      </c>
      <c r="P275" s="193">
        <f t="shared" ref="P275" si="652">IF(E275="","",((MINA(E275,F275,G275,H275,I275))-N275)/((C275+C276)/2))</f>
        <v>5.4000000000002935E-2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3.4070999999999998</v>
      </c>
      <c r="S275" s="185">
        <f t="shared" ref="S275" si="655">IF(E275="","",MINA(E275:I276))</f>
        <v>3.4054000000000002</v>
      </c>
      <c r="T275" s="185">
        <f t="shared" ref="T275" si="656">IF(E275="","",(R275-S275))</f>
        <v>1.6999999999995907E-3</v>
      </c>
      <c r="U275" s="185">
        <f t="shared" ref="U275" si="657">IF(E275="","",ROUND(AVERAGEA(E275:I276),4))</f>
        <v>3.4062000000000001</v>
      </c>
      <c r="V275" s="185">
        <f t="shared" ref="V275" si="658">IF(E275="","",ROUND(SQRT(COUNTA(E275:I276)/(COUNTA(E275:I276)-1))*STDEVPA(E275:I276),4))</f>
        <v>8.9999999999999998E-4</v>
      </c>
      <c r="W275" s="184">
        <f t="shared" ref="W275" si="659">IF(E275="","",ROUND((((B275+C275)-(B275-C276))/(6*V275)),4))</f>
        <v>37.036999999999999</v>
      </c>
      <c r="X275" s="184">
        <f t="shared" ref="X275" si="660">IF(E275="","",ROUND((1-(ABS((((B275+C275)+(B275-C276))/2)-U275)/((C275+C276)/2)))*W275,4))</f>
        <v>34.740699999999997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3.4060000000000001</v>
      </c>
      <c r="AB275">
        <v>3.4054000000000002</v>
      </c>
      <c r="AC275">
        <v>3.4070999999999998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1.5884</v>
      </c>
      <c r="F277" s="176">
        <v>1.5908</v>
      </c>
      <c r="G277" s="176">
        <v>1.5907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-9.200000000000097E-2</v>
      </c>
      <c r="P277" s="193">
        <f t="shared" ref="P277" si="669">IF(E277="","",((MINA(E277,F277,G277,H277,I277))-N277)/((C277+C278)/2))</f>
        <v>-0.11600000000000055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1.5908</v>
      </c>
      <c r="S277" s="185">
        <f t="shared" ref="S277" si="672">IF(E277="","",MINA(E277:I278))</f>
        <v>1.5884</v>
      </c>
      <c r="T277" s="185">
        <f t="shared" ref="T277" si="673">IF(E277="","",(R277-S277))</f>
        <v>2.3999999999999577E-3</v>
      </c>
      <c r="U277" s="185">
        <f t="shared" ref="U277" si="674">IF(E277="","",ROUND(AVERAGEA(E277:I278),4))</f>
        <v>1.59</v>
      </c>
      <c r="V277" s="185">
        <f t="shared" ref="V277" si="675">IF(E277="","",ROUND(SQRT(COUNTA(E277:I278)/(COUNTA(E277:I278)-1))*STDEVPA(E277:I278),4))</f>
        <v>1.4E-3</v>
      </c>
      <c r="W277" s="184">
        <f t="shared" ref="W277" si="676">IF(E277="","",ROUND((((B277+C277)-(B277-C278))/(6*V277)),4))</f>
        <v>23.8095</v>
      </c>
      <c r="X277" s="184">
        <f t="shared" ref="X277" si="677">IF(E277="","",ROUND((1-(ABS((((B277+C277)+(B277-C278))/2)-U277)/((C277+C278)/2)))*W277,4))</f>
        <v>21.428599999999999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1.5884</v>
      </c>
      <c r="AB277">
        <v>1.5908</v>
      </c>
      <c r="AC277">
        <v>1.5907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1.5883</v>
      </c>
      <c r="F279" s="176">
        <v>1.5899000000000001</v>
      </c>
      <c r="G279" s="176">
        <v>1.5911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-0.11700000000000044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1.5883</v>
      </c>
      <c r="T279" s="185">
        <f t="shared" ref="T279" si="690">IF(E279="","",(R279-S279))</f>
        <v>2.7999999999999137E-3</v>
      </c>
      <c r="U279" s="185">
        <f t="shared" ref="U279" si="691">IF(E279="","",ROUND(AVERAGEA(E279:I280),4))</f>
        <v>1.5898000000000001</v>
      </c>
      <c r="V279" s="185">
        <f t="shared" ref="V279" si="692">IF(E279="","",ROUND(SQRT(COUNTA(E279:I280)/(COUNTA(E279:I280)-1))*STDEVPA(E279:I280),4))</f>
        <v>1.4E-3</v>
      </c>
      <c r="W279" s="184">
        <f t="shared" ref="W279" si="693">IF(E279="","",ROUND((((B279+C279)-(B279-C280))/(6*V279)),4))</f>
        <v>23.8095</v>
      </c>
      <c r="X279" s="184">
        <f t="shared" ref="X279" si="694">IF(E279="","",ROUND((1-(ABS((((B279+C279)+(B279-C280))/2)-U279)/((C279+C280)/2)))*W279,4))</f>
        <v>21.3809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1.5883</v>
      </c>
      <c r="AB279">
        <v>1.5899000000000001</v>
      </c>
      <c r="AC279">
        <v>1.5911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</v>
      </c>
      <c r="F281" s="176">
        <v>1.601</v>
      </c>
      <c r="G281" s="176">
        <v>1.6017999999999999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9.9999999999988987E-3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1.601</v>
      </c>
      <c r="T281" s="185">
        <f t="shared" ref="T281" si="707">IF(E281="","",(R281-S281))</f>
        <v>7.9999999999991189E-4</v>
      </c>
      <c r="U281" s="185">
        <f t="shared" ref="U281" si="708">IF(E281="","",ROUND(AVERAGEA(E281:I282),4))</f>
        <v>1.6012999999999999</v>
      </c>
      <c r="V281" s="185">
        <f t="shared" ref="V281" si="709">IF(E281="","",ROUND(SQRT(COUNTA(E281:I282)/(COUNTA(E281:I282)-1))*STDEVPA(E281:I282),4))</f>
        <v>4.0000000000000002E-4</v>
      </c>
      <c r="W281" s="184">
        <f t="shared" ref="W281" si="710">IF(E281="","",ROUND((((B281+C281)-(B281-C282))/(6*V281)),4))</f>
        <v>83.333299999999994</v>
      </c>
      <c r="X281" s="184">
        <f t="shared" ref="X281" si="711">IF(E281="","",ROUND((1-(ABS((((B281+C281)+(B281-C282))/2)-U281)/((C281+C282)/2)))*W281,4))</f>
        <v>82.25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</v>
      </c>
      <c r="AB281">
        <v>1.601</v>
      </c>
      <c r="AC281">
        <v>1.6017999999999999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1.6008</v>
      </c>
      <c r="F283" s="176">
        <v>1.6009</v>
      </c>
      <c r="G283" s="176">
        <v>1.6013999999999999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1.3999999999998458E-2</v>
      </c>
      <c r="P283" s="193">
        <f t="shared" ref="P283" si="720">IF(E283="","",((MINA(E283,F283,G283,H283,I283))-N283)/((C283+C284)/2))</f>
        <v>7.9999999999991189E-3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1.6013999999999999</v>
      </c>
      <c r="S283" s="185">
        <f t="shared" ref="S283" si="723">IF(E283="","",MINA(E283:I284))</f>
        <v>1.6008</v>
      </c>
      <c r="T283" s="185">
        <f t="shared" ref="T283" si="724">IF(E283="","",(R283-S283))</f>
        <v>5.9999999999993392E-4</v>
      </c>
      <c r="U283" s="185">
        <f t="shared" ref="U283" si="725">IF(E283="","",ROUND(AVERAGEA(E283:I284),4))</f>
        <v>1.601</v>
      </c>
      <c r="V283" s="185">
        <f t="shared" ref="V283" si="726">IF(E283="","",ROUND(SQRT(COUNTA(E283:I284)/(COUNTA(E283:I284)-1))*STDEVPA(E283:I284),4))</f>
        <v>2.9999999999999997E-4</v>
      </c>
      <c r="W283" s="184">
        <f t="shared" ref="W283" si="727">IF(E283="","",ROUND((((B283+C283)-(B283-C284))/(6*V283)),4))</f>
        <v>111.11109999999999</v>
      </c>
      <c r="X283" s="184">
        <f t="shared" ref="X283" si="728">IF(E283="","",ROUND((1-(ABS((((B283+C283)+(B283-C284))/2)-U283)/((C283+C284)/2)))*W283,4))</f>
        <v>110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1.6008</v>
      </c>
      <c r="AB283">
        <v>1.6009</v>
      </c>
      <c r="AC283">
        <v>1.6013999999999999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24.6374</v>
      </c>
      <c r="F285" s="176">
        <v>24.626000000000001</v>
      </c>
      <c r="G285" s="176">
        <v>24.657299999999999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0.28649999999998954</v>
      </c>
      <c r="P285" s="193">
        <f t="shared" ref="P285" si="737">IF(E285="","",((MINA(E285,F285,G285,H285,I285))-N285)/((C285+C286)/2))</f>
        <v>0.12999999999999901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24.657299999999999</v>
      </c>
      <c r="S285" s="185">
        <f t="shared" ref="S285" si="740">IF(E285="","",MINA(E285:I286))</f>
        <v>24.626000000000001</v>
      </c>
      <c r="T285" s="185">
        <f t="shared" ref="T285" si="741">IF(E285="","",(R285-S285))</f>
        <v>3.1299999999998107E-2</v>
      </c>
      <c r="U285" s="185">
        <f t="shared" ref="U285" si="742">IF(E285="","",ROUND(AVERAGEA(E285:I286),4))</f>
        <v>24.6402</v>
      </c>
      <c r="V285" s="185">
        <f t="shared" ref="V285" si="743">IF(E285="","",ROUND(SQRT(COUNTA(E285:I286)/(COUNTA(E285:I286)-1))*STDEVPA(E285:I286),4))</f>
        <v>1.5800000000000002E-2</v>
      </c>
      <c r="W285" s="184">
        <f t="shared" ref="W285" si="744">IF(E285="","",ROUND((((B285+C285)-(B285-C286))/(6*V285)),4))</f>
        <v>4.2194000000000003</v>
      </c>
      <c r="X285" s="184">
        <f t="shared" ref="X285" si="745">IF(E285="","",ROUND((1-(ABS((((B285+C285)+(B285-C286))/2)-U285)/((C285+C286)/2)))*W285,4))</f>
        <v>3.3713000000000002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24.6374</v>
      </c>
      <c r="AB285">
        <v>24.626000000000001</v>
      </c>
      <c r="AC285">
        <v>24.657299999999999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4.8323</v>
      </c>
      <c r="F287" s="176">
        <v>4.8314000000000004</v>
      </c>
      <c r="G287" s="176">
        <v>4.8331999999999997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0.33199999999999896</v>
      </c>
      <c r="P287" s="193">
        <f t="shared" ref="P287" si="754">IF(E287="","",((MINA(E287,F287,G287,H287,I287))-N287)/((C287+C288)/2))</f>
        <v>0.31400000000000539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4.8331999999999997</v>
      </c>
      <c r="S287" s="185">
        <f t="shared" ref="S287" si="757">IF(E287="","",MINA(E287:I288))</f>
        <v>4.8314000000000004</v>
      </c>
      <c r="T287" s="185">
        <f t="shared" ref="T287" si="758">IF(E287="","",(R287-S287))</f>
        <v>1.7999999999993577E-3</v>
      </c>
      <c r="U287" s="185">
        <f t="shared" ref="U287" si="759">IF(E287="","",ROUND(AVERAGEA(E287:I288),4))</f>
        <v>4.8323</v>
      </c>
      <c r="V287" s="185">
        <f t="shared" ref="V287" si="760">IF(E287="","",ROUND(SQRT(COUNTA(E287:I288)/(COUNTA(E287:I288)-1))*STDEVPA(E287:I288),4))</f>
        <v>8.9999999999999998E-4</v>
      </c>
      <c r="W287" s="184">
        <f t="shared" ref="W287" si="761">IF(E287="","",ROUND((((B287+C287)-(B287-C288))/(6*V287)),4))</f>
        <v>37.036999999999999</v>
      </c>
      <c r="X287" s="184">
        <f t="shared" ref="X287" si="762">IF(E287="","",ROUND((1-(ABS((((B287+C287)+(B287-C288))/2)-U287)/((C287+C288)/2)))*W287,4))</f>
        <v>25.074000000000002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4.8323</v>
      </c>
      <c r="AB287">
        <v>4.8314000000000004</v>
      </c>
      <c r="AC287">
        <v>4.8331999999999997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4.8177000000000003</v>
      </c>
      <c r="F289" s="176">
        <v>4.8118999999999996</v>
      </c>
      <c r="G289" s="176">
        <v>4.8219000000000003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0.21900000000000475</v>
      </c>
      <c r="P289" s="193">
        <f t="shared" ref="P289" si="771">IF(E289="","",((MINA(E289,F289,G289,H289,I289))-N289)/((C289+C290)/2))</f>
        <v>0.118999999999998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4.8219000000000003</v>
      </c>
      <c r="S289" s="185">
        <f t="shared" ref="S289" si="774">IF(E289="","",MINA(E289:I290))</f>
        <v>4.8118999999999996</v>
      </c>
      <c r="T289" s="185">
        <f t="shared" ref="T289" si="775">IF(E289="","",(R289-S289))</f>
        <v>1.0000000000000675E-2</v>
      </c>
      <c r="U289" s="185">
        <f t="shared" ref="U289" si="776">IF(E289="","",ROUND(AVERAGEA(E289:I290),4))</f>
        <v>4.8171999999999997</v>
      </c>
      <c r="V289" s="185">
        <f t="shared" ref="V289" si="777">IF(E289="","",ROUND(SQRT(COUNTA(E289:I290)/(COUNTA(E289:I290)-1))*STDEVPA(E289:I290),4))</f>
        <v>5.0000000000000001E-3</v>
      </c>
      <c r="W289" s="184">
        <f t="shared" ref="W289" si="778">IF(E289="","",ROUND((((B289+C289)-(B289-C290))/(6*V289)),4))</f>
        <v>6.6666999999999996</v>
      </c>
      <c r="X289" s="184">
        <f t="shared" ref="X289" si="779">IF(E289="","",ROUND((1-(ABS((((B289+C289)+(B289-C290))/2)-U289)/((C289+C290)/2)))*W289,4))</f>
        <v>5.52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4.8177000000000003</v>
      </c>
      <c r="AB289">
        <v>4.8118999999999996</v>
      </c>
      <c r="AC289">
        <v>4.8219000000000003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16.085799999999999</v>
      </c>
      <c r="F291" s="176">
        <v>16.086200000000002</v>
      </c>
      <c r="G291" s="176">
        <v>16.078800000000001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-0.13799999999999812</v>
      </c>
      <c r="P291" s="193">
        <f t="shared" ref="P291" si="788">IF(E291="","",((MINA(E291,F291,G291,H291,I291))-N291)/((C291+C292)/2))</f>
        <v>-0.2120000000000033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16.086200000000002</v>
      </c>
      <c r="S291" s="185">
        <f t="shared" ref="S291" si="791">IF(E291="","",MINA(E291:I292))</f>
        <v>16.078800000000001</v>
      </c>
      <c r="T291" s="185">
        <f t="shared" ref="T291" si="792">IF(E291="","",(R291-S291))</f>
        <v>7.4000000000005173E-3</v>
      </c>
      <c r="U291" s="185">
        <f t="shared" ref="U291" si="793">IF(E291="","",ROUND(AVERAGEA(E291:I292),4))</f>
        <v>16.083600000000001</v>
      </c>
      <c r="V291" s="185">
        <f t="shared" ref="V291" si="794">IF(E291="","",ROUND(SQRT(COUNTA(E291:I292)/(COUNTA(E291:I292)-1))*STDEVPA(E291:I292),4))</f>
        <v>4.1999999999999997E-3</v>
      </c>
      <c r="W291" s="184">
        <f t="shared" ref="W291" si="795">IF(E291="","",ROUND((((B291+C291)-(B291-C292))/(6*V291)),4))</f>
        <v>7.9364999999999997</v>
      </c>
      <c r="X291" s="184">
        <f t="shared" ref="X291" si="796">IF(E291="","",ROUND((1-(ABS((((B291+C291)+(B291-C292))/2)-U291)/((C291+C292)/2)))*W291,4))</f>
        <v>6.6349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16.085799999999999</v>
      </c>
      <c r="AB291">
        <v>16.086200000000002</v>
      </c>
      <c r="AC291">
        <v>16.078800000000001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16.1053</v>
      </c>
      <c r="F293" s="176">
        <v>16.101500000000001</v>
      </c>
      <c r="G293" s="176">
        <v>16.097899999999999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5.2999999999983061E-2</v>
      </c>
      <c r="P293" s="193">
        <f t="shared" ref="P293" si="805">IF(E293="","",((MINA(E293,F293,G293,H293,I293))-N293)/((C293+C294)/2))</f>
        <v>-2.1000000000022112E-2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16.1053</v>
      </c>
      <c r="S293" s="185">
        <f t="shared" ref="S293" si="808">IF(E293="","",MINA(E293:I294))</f>
        <v>16.097899999999999</v>
      </c>
      <c r="T293" s="185">
        <f t="shared" ref="T293" si="809">IF(E293="","",(R293-S293))</f>
        <v>7.4000000000005173E-3</v>
      </c>
      <c r="U293" s="185">
        <f t="shared" ref="U293" si="810">IF(E293="","",ROUND(AVERAGEA(E293:I294),4))</f>
        <v>16.101600000000001</v>
      </c>
      <c r="V293" s="185">
        <f t="shared" ref="V293" si="811">IF(E293="","",ROUND(SQRT(COUNTA(E293:I294)/(COUNTA(E293:I294)-1))*STDEVPA(E293:I294),4))</f>
        <v>3.7000000000000002E-3</v>
      </c>
      <c r="W293" s="184">
        <f t="shared" ref="W293" si="812">IF(E293="","",ROUND((((B293+C293)-(B293-C294))/(6*V293)),4))</f>
        <v>9.0090000000000003</v>
      </c>
      <c r="X293" s="184">
        <f t="shared" ref="X293" si="813">IF(E293="","",ROUND((1-(ABS((((B293+C293)+(B293-C294))/2)-U293)/((C293+C294)/2)))*W293,4))</f>
        <v>8.8649000000000004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16.1053</v>
      </c>
      <c r="AB293">
        <v>16.101500000000001</v>
      </c>
      <c r="AC293">
        <v>16.097899999999999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6.5190000000000001</v>
      </c>
      <c r="F295" s="176">
        <v>6.5201000000000002</v>
      </c>
      <c r="G295" s="176">
        <v>6.5172999999999996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0.20100000000000229</v>
      </c>
      <c r="P295" s="193">
        <f t="shared" ref="P295" si="822">IF(E295="","",((MINA(E295,F295,G295,H295,I295))-N295)/((C295+C296)/2))</f>
        <v>0.17299999999999649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6.5201000000000002</v>
      </c>
      <c r="S295" s="185">
        <f t="shared" ref="S295" si="825">IF(E295="","",MINA(E295:I296))</f>
        <v>6.5172999999999996</v>
      </c>
      <c r="T295" s="185">
        <f t="shared" ref="T295" si="826">IF(E295="","",(R295-S295))</f>
        <v>2.8000000000005798E-3</v>
      </c>
      <c r="U295" s="185">
        <f t="shared" ref="U295" si="827">IF(E295="","",ROUND(AVERAGEA(E295:I296),4))</f>
        <v>6.5187999999999997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19.333300000000001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6.5190000000000001</v>
      </c>
      <c r="AB295">
        <v>6.5201000000000002</v>
      </c>
      <c r="AC295">
        <v>6.5172999999999996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6.5166000000000004</v>
      </c>
      <c r="F297" s="176">
        <v>6.5153999999999996</v>
      </c>
      <c r="G297" s="176">
        <v>6.5148000000000001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0.16600000000000392</v>
      </c>
      <c r="P297" s="193">
        <f t="shared" ref="P297" si="839">IF(E297="","",((MINA(E297,F297,G297,H297,I297))-N297)/((C297+C298)/2))</f>
        <v>0.14800000000000146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6.5166000000000004</v>
      </c>
      <c r="S297" s="185">
        <f t="shared" ref="S297" si="842">IF(E297="","",MINA(E297:I298))</f>
        <v>6.5148000000000001</v>
      </c>
      <c r="T297" s="185">
        <f t="shared" ref="T297" si="843">IF(E297="","",(R297-S297))</f>
        <v>1.8000000000002458E-3</v>
      </c>
      <c r="U297" s="185">
        <f t="shared" ref="U297" si="844">IF(E297="","",ROUND(AVERAGEA(E297:I298),4))</f>
        <v>6.5156000000000001</v>
      </c>
      <c r="V297" s="185">
        <f t="shared" ref="V297" si="845">IF(E297="","",ROUND(SQRT(COUNTA(E297:I298)/(COUNTA(E297:I298)-1))*STDEVPA(E297:I298),4))</f>
        <v>8.9999999999999998E-4</v>
      </c>
      <c r="W297" s="184">
        <f t="shared" ref="W297" si="846">IF(E297="","",ROUND((((B297+C297)-(B297-C298))/(6*V297)),4))</f>
        <v>37.036999999999999</v>
      </c>
      <c r="X297" s="184">
        <f t="shared" ref="X297" si="847">IF(E297="","",ROUND((1-(ABS((((B297+C297)+(B297-C298))/2)-U297)/((C297+C298)/2)))*W297,4))</f>
        <v>31.2592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6.5166000000000004</v>
      </c>
      <c r="AB297">
        <v>6.5153999999999996</v>
      </c>
      <c r="AC297">
        <v>6.5148000000000001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0.80700000000000005</v>
      </c>
      <c r="G299" s="176">
        <v>0.80700000000000005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0.11666666666666678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0.80700000000000005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0.80700000000000005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0.80700000000000005</v>
      </c>
      <c r="AB299">
        <v>0.80700000000000005</v>
      </c>
      <c r="AC299">
        <v>0.80700000000000005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0.58599999999999997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6.6666666666666735E-2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0.58599999999999997</v>
      </c>
      <c r="T303" s="185">
        <f t="shared" ref="T303" si="894">IF(E303="","",(R303-S303))</f>
        <v>0</v>
      </c>
      <c r="U303" s="185">
        <f t="shared" ref="U303" si="895">IF(E303="","",ROUND(AVERAGEA(E303:I304),4))</f>
        <v>0.58599999999999997</v>
      </c>
      <c r="V303" s="185">
        <f t="shared" ref="V303" si="896">IF(E303="","",ROUND(SQRT(COUNTA(E303:I304)/(COUNTA(E303:I304)-1))*STDEVPA(E303:I304),4))</f>
        <v>0</v>
      </c>
      <c r="W303" s="184" t="e">
        <f>IF(E303="","",ROUND((((U303)-(B303-C304))/(3*V303)),4))</f>
        <v>#DIV/0!</v>
      </c>
      <c r="X303" s="184" t="e">
        <f>IF(E303="","",ROUND((((U303)-(B303-C304))/(3*V303)),4))</f>
        <v>#DIV/0!</v>
      </c>
      <c r="Y303" s="184" t="str">
        <f t="shared" ref="Y303" si="897">IF(E303="","",IF(OR(((MAXA(E303:I304))&gt;(B303+C303)),((MINA(E303:I304))&lt;(B303-C304))),"NG","OK"))</f>
        <v>OK</v>
      </c>
      <c r="Z303" s="184" t="e">
        <f t="shared" ref="Z303" si="898">IF(X303="","",IF(OR(((MINA(X303))&lt;(1.67))),"NG","OK"))</f>
        <v>#DIV/0!</v>
      </c>
      <c r="AA303">
        <v>0.58599999999999997</v>
      </c>
      <c r="AB303">
        <v>0.58599999999999997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0.59099999999999997</v>
      </c>
      <c r="F305" s="176">
        <v>0.59199999999999997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0.40000000000000036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0.59099999999999997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0.5917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12.0556</v>
      </c>
      <c r="X305" s="184">
        <f>IF(E305="","",ROUND((((U305)-(B305-C306))/(3*V305)),4))</f>
        <v>12.0556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0.59099999999999997</v>
      </c>
      <c r="AB305">
        <v>0.59199999999999997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7.5454999999999997</v>
      </c>
      <c r="F307" s="176">
        <v>7.5667999999999997</v>
      </c>
      <c r="G307" s="176">
        <v>7.5420999999999996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0.33399999999999874</v>
      </c>
      <c r="P307" s="193">
        <f t="shared" ref="P307" si="916">IF(E307="","",((MINA(E307,F307,G307,H307,I307))-N307)/((C307+C308)/2))</f>
        <v>0.21049999999999791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7.5667999999999997</v>
      </c>
      <c r="S307" s="185">
        <f t="shared" ref="S307" si="919">IF(E307="","",MINA(E307:I308))</f>
        <v>7.5420999999999996</v>
      </c>
      <c r="T307" s="185">
        <f t="shared" ref="T307" si="920">IF(E307="","",(R307-S307))</f>
        <v>2.4700000000000166E-2</v>
      </c>
      <c r="U307" s="185">
        <f t="shared" ref="U307" si="921">IF(E307="","",ROUND(AVERAGEA(E307:I308),4))</f>
        <v>7.5514999999999999</v>
      </c>
      <c r="V307" s="185">
        <f t="shared" ref="V307" si="922">IF(E307="","",ROUND(SQRT(COUNTA(E307:I308)/(COUNTA(E307:I308)-1))*STDEVPA(E307:I308),4))</f>
        <v>1.34E-2</v>
      </c>
      <c r="W307" s="184">
        <f t="shared" ref="W307" si="923">IF(E307="","",ROUND((((B307+C307)-(B307-C308))/(6*V307)),4))</f>
        <v>4.9751000000000003</v>
      </c>
      <c r="X307" s="184">
        <f t="shared" ref="X307" si="924">IF(E307="","",ROUND((1-(ABS((((B307+C307)+(B307-C308))/2)-U307)/((C307+C308)/2)))*W307,4))</f>
        <v>3.694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7.5454999999999997</v>
      </c>
      <c r="AB307">
        <v>7.5667999999999997</v>
      </c>
      <c r="AC307">
        <v>7.5420999999999996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7.5437000000000003</v>
      </c>
      <c r="F309" s="176">
        <v>7.5632000000000001</v>
      </c>
      <c r="G309" s="176">
        <v>7.5454999999999997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0.31600000000000072</v>
      </c>
      <c r="P309" s="193">
        <f t="shared" ref="P309" si="931">IF(E309="","",((MINA(E309,F309,G309,H309,I309))-N309)/((C309+C310)/2))</f>
        <v>0.21850000000000147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7.5632000000000001</v>
      </c>
      <c r="S309" s="185">
        <f t="shared" ref="S309" si="934">IF(E309="","",MINA(E309:I310))</f>
        <v>7.5437000000000003</v>
      </c>
      <c r="T309" s="185">
        <f t="shared" ref="T309" si="935">IF(E309="","",(R309-S309))</f>
        <v>1.9499999999999851E-2</v>
      </c>
      <c r="U309" s="185">
        <f t="shared" ref="U309" si="936">IF(E309="","",ROUND(AVERAGEA(E309:I310),4))</f>
        <v>7.5507999999999997</v>
      </c>
      <c r="V309" s="185">
        <f t="shared" ref="V309" si="937">IF(E309="","",ROUND(SQRT(COUNTA(E309:I310)/(COUNTA(E309:I310)-1))*STDEVPA(E309:I310),4))</f>
        <v>1.0800000000000001E-2</v>
      </c>
      <c r="W309" s="184">
        <f t="shared" ref="W309" si="938">IF(E309="","",ROUND((((B309+C309)-(B309-C310))/(6*V309)),4))</f>
        <v>6.1727999999999996</v>
      </c>
      <c r="X309" s="184">
        <f t="shared" ref="X309" si="939">IF(E309="","",ROUND((1-(ABS((((B309+C309)+(B309-C310))/2)-U309)/((C309+C310)/2)))*W309,4))</f>
        <v>4.6048999999999998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7.5437000000000003</v>
      </c>
      <c r="AB309">
        <v>7.5632000000000001</v>
      </c>
      <c r="AC309">
        <v>7.5454999999999997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6.2091000000000003</v>
      </c>
      <c r="F311" s="176">
        <v>6.2081999999999997</v>
      </c>
      <c r="G311" s="176">
        <v>6.2092999999999998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0.18599999999999284</v>
      </c>
      <c r="P311" s="193">
        <f t="shared" ref="P311" si="946">IF(E311="","",((MINA(E311,F311,G311,H311,I311))-N311)/((C311+C312)/2))</f>
        <v>0.16399999999999082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6.2092999999999998</v>
      </c>
      <c r="S311" s="185">
        <f t="shared" ref="S311" si="949">IF(E311="","",MINA(E311:I312))</f>
        <v>6.2081999999999997</v>
      </c>
      <c r="T311" s="185">
        <f t="shared" ref="T311" si="950">IF(E311="","",(R311-S311))</f>
        <v>1.1000000000001009E-3</v>
      </c>
      <c r="U311" s="185">
        <f t="shared" ref="U311" si="951">IF(E311="","",ROUND(AVERAGEA(E311:I312),4))</f>
        <v>6.2088999999999999</v>
      </c>
      <c r="V311" s="185">
        <f t="shared" ref="V311" si="952">IF(E311="","",ROUND(SQRT(COUNTA(E311:I312)/(COUNTA(E311:I312)-1))*STDEVPA(E311:I312),4))</f>
        <v>5.9999999999999995E-4</v>
      </c>
      <c r="W311" s="184">
        <f t="shared" ref="W311" si="953">IF(E311="","",ROUND((((B311+C311)-(B311-C312))/(6*V311)),4))</f>
        <v>27.777799999999999</v>
      </c>
      <c r="X311" s="184">
        <f t="shared" ref="X311" si="954">IF(E311="","",ROUND((1-(ABS((((B311+C311)+(B311-C312))/2)-U311)/((C311+C312)/2)))*W311,4))</f>
        <v>22.833400000000001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6.2091000000000003</v>
      </c>
      <c r="AB311">
        <v>6.2081999999999997</v>
      </c>
      <c r="AC311">
        <v>6.2092999999999998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6.2229000000000001</v>
      </c>
      <c r="F313" s="176">
        <v>6.2222999999999997</v>
      </c>
      <c r="G313" s="176">
        <v>6.2240000000000002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0.48000000000000043</v>
      </c>
      <c r="P313" s="193">
        <f t="shared" ref="P313" si="961">IF(E313="","",((MINA(E313,F313,G313,H313,I313))-N313)/((C313+C314)/2))</f>
        <v>0.44599999999999085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6.2240000000000002</v>
      </c>
      <c r="S313" s="185">
        <f t="shared" ref="S313" si="964">IF(E313="","",MINA(E313:I314))</f>
        <v>6.2222999999999997</v>
      </c>
      <c r="T313" s="185">
        <f t="shared" ref="T313" si="965">IF(E313="","",(R313-S313))</f>
        <v>1.7000000000004789E-3</v>
      </c>
      <c r="U313" s="185">
        <f t="shared" ref="U313" si="966">IF(E313="","",ROUND(AVERAGEA(E313:I314),4))</f>
        <v>6.2230999999999996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9.9629999999999992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6.2229000000000001</v>
      </c>
      <c r="AB313">
        <v>6.2222999999999997</v>
      </c>
      <c r="AC313">
        <v>6.2240000000000002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5.6916000000000002</v>
      </c>
      <c r="F315" s="176">
        <v>5.6904000000000003</v>
      </c>
      <c r="G315" s="176">
        <v>5.6916000000000002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-8.3999999999999631E-2</v>
      </c>
      <c r="P315" s="193">
        <f t="shared" ref="P315" si="976">IF(E315="","",((MINA(E315,F315,G315,H315,I315))-N315)/((C315+C316)/2))</f>
        <v>-9.5999999999998309E-2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5.6916000000000002</v>
      </c>
      <c r="S315" s="185">
        <f t="shared" ref="S315" si="979">IF(E315="","",MINA(E315:I316))</f>
        <v>5.6904000000000003</v>
      </c>
      <c r="T315" s="185">
        <f t="shared" ref="T315" si="980">IF(E315="","",(R315-S315))</f>
        <v>1.1999999999998678E-3</v>
      </c>
      <c r="U315" s="185">
        <f t="shared" ref="U315" si="981">IF(E315="","",ROUND(AVERAGEA(E315:I316),4))</f>
        <v>5.6912000000000003</v>
      </c>
      <c r="V315" s="185">
        <f t="shared" ref="V315" si="982">IF(E315="","",ROUND(SQRT(COUNTA(E315:I316)/(COUNTA(E315:I316)-1))*STDEVPA(E315:I316),4))</f>
        <v>6.9999999999999999E-4</v>
      </c>
      <c r="W315" s="184">
        <f t="shared" ref="W315" si="983">IF(E315="","",ROUND((((B315+C315)-(B315-C316))/(6*V315)),4))</f>
        <v>47.619</v>
      </c>
      <c r="X315" s="184">
        <f t="shared" ref="X315" si="984">IF(E315="","",ROUND((1-(ABS((((B315+C315)+(B315-C316))/2)-U315)/((C315+C316)/2)))*W315,4))</f>
        <v>43.4285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5.6916000000000002</v>
      </c>
      <c r="AB315">
        <v>5.6904000000000003</v>
      </c>
      <c r="AC315">
        <v>5.6916000000000002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5.7470999999999997</v>
      </c>
      <c r="F317" s="176">
        <v>5.7474999999999996</v>
      </c>
      <c r="G317" s="176">
        <v>5.7538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0.53799999999999848</v>
      </c>
      <c r="P317" s="193">
        <f t="shared" ref="P317" si="991">IF(E317="","",((MINA(E317,F317,G317,H317,I317))-N317)/((C317+C318)/2))</f>
        <v>0.47099999999999476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5.7538</v>
      </c>
      <c r="S317" s="185">
        <f t="shared" ref="S317" si="994">IF(E317="","",MINA(E317:I318))</f>
        <v>5.7470999999999997</v>
      </c>
      <c r="T317" s="185">
        <f t="shared" ref="T317" si="995">IF(E317="","",(R317-S317))</f>
        <v>6.7000000000003723E-3</v>
      </c>
      <c r="U317" s="185">
        <f t="shared" ref="U317" si="996">IF(E317="","",ROUND(AVERAGEA(E317:I318),4))</f>
        <v>5.7495000000000003</v>
      </c>
      <c r="V317" s="185">
        <f t="shared" ref="V317" si="997">IF(E317="","",ROUND(SQRT(COUNTA(E317:I318)/(COUNTA(E317:I318)-1))*STDEVPA(E317:I318),4))</f>
        <v>3.8E-3</v>
      </c>
      <c r="W317" s="184">
        <f t="shared" ref="W317" si="998">IF(E317="","",ROUND((((B317+C317)-(B317-C318))/(6*V317)),4))</f>
        <v>8.7719000000000005</v>
      </c>
      <c r="X317" s="184">
        <f t="shared" ref="X317" si="999">IF(E317="","",ROUND((1-(ABS((((B317+C317)+(B317-C318))/2)-U317)/((C317+C318)/2)))*W317,4))</f>
        <v>4.4298000000000002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5.7470999999999997</v>
      </c>
      <c r="AB317">
        <v>5.7474999999999996</v>
      </c>
      <c r="AC317">
        <v>5.7538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7.9048999999999996</v>
      </c>
      <c r="F319" s="176">
        <v>7.9059999999999997</v>
      </c>
      <c r="G319" s="176">
        <v>7.9024999999999999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5.9999999999993392E-2</v>
      </c>
      <c r="P319" s="193">
        <f t="shared" ref="P319" si="1006">IF(E319="","",((MINA(E319,F319,G319,H319,I319))-N319)/((C319+C320)/2))</f>
        <v>2.4999999999995026E-2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7.9059999999999997</v>
      </c>
      <c r="S319" s="185">
        <f t="shared" ref="S319" si="1009">IF(E319="","",MINA(E319:I320))</f>
        <v>7.9024999999999999</v>
      </c>
      <c r="T319" s="185">
        <f t="shared" ref="T319" si="1010">IF(E319="","",(R319-S319))</f>
        <v>3.4999999999998366E-3</v>
      </c>
      <c r="U319" s="185">
        <f t="shared" ref="U319" si="1011">IF(E319="","",ROUND(AVERAGEA(E319:I320),4))</f>
        <v>7.9044999999999996</v>
      </c>
      <c r="V319" s="185">
        <f t="shared" ref="V319" si="1012">IF(E319="","",ROUND(SQRT(COUNTA(E319:I320)/(COUNTA(E319:I320)-1))*STDEVPA(E319:I320),4))</f>
        <v>1.8E-3</v>
      </c>
      <c r="W319" s="184">
        <f t="shared" ref="W319" si="1013">IF(E319="","",ROUND((((B319+C319)-(B319-C320))/(6*V319)),4))</f>
        <v>18.5185</v>
      </c>
      <c r="X319" s="184">
        <f t="shared" ref="X319" si="1014">IF(E319="","",ROUND((1-(ABS((((B319+C319)+(B319-C320))/2)-U319)/((C319+C320)/2)))*W319,4))</f>
        <v>17.685199999999998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7.9048999999999996</v>
      </c>
      <c r="AB319">
        <v>7.9059999999999997</v>
      </c>
      <c r="AC319">
        <v>7.9024999999999999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7.9215</v>
      </c>
      <c r="F321" s="176">
        <v>7.9211</v>
      </c>
      <c r="G321" s="176">
        <v>7.9169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0.21499999999999631</v>
      </c>
      <c r="P321" s="193">
        <f t="shared" ref="P321" si="1021">IF(E321="","",((MINA(E321,F321,G321,H321,I321))-N321)/((C321+C322)/2))</f>
        <v>0.16899999999999693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7.9215</v>
      </c>
      <c r="S321" s="185">
        <f t="shared" ref="S321" si="1024">IF(E321="","",MINA(E321:I322))</f>
        <v>7.9169</v>
      </c>
      <c r="T321" s="185">
        <f t="shared" ref="T321" si="1025">IF(E321="","",(R321-S321))</f>
        <v>4.5999999999999375E-3</v>
      </c>
      <c r="U321" s="185">
        <f t="shared" ref="U321" si="1026">IF(E321="","",ROUND(AVERAGEA(E321:I322),4))</f>
        <v>7.9198000000000004</v>
      </c>
      <c r="V321" s="185">
        <f t="shared" ref="V321" si="1027">IF(E321="","",ROUND(SQRT(COUNTA(E321:I322)/(COUNTA(E321:I322)-1))*STDEVPA(E321:I322),4))</f>
        <v>2.5000000000000001E-3</v>
      </c>
      <c r="W321" s="184">
        <f t="shared" ref="W321" si="1028">IF(E321="","",ROUND((((B321+C321)-(B321-C322))/(6*V321)),4))</f>
        <v>13.333299999999999</v>
      </c>
      <c r="X321" s="184">
        <f t="shared" ref="X321" si="1029">IF(E321="","",ROUND((1-(ABS((((B321+C321)+(B321-C322))/2)-U321)/((C321+C322)/2)))*W321,4))</f>
        <v>10.693300000000001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7.9215</v>
      </c>
      <c r="AB321">
        <v>7.9211</v>
      </c>
      <c r="AC321">
        <v>7.9169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3.0870000000000002</v>
      </c>
      <c r="F323" s="176">
        <v>3.1017999999999999</v>
      </c>
      <c r="G323" s="176">
        <v>3.0874000000000001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1.7999999999998018E-2</v>
      </c>
      <c r="P323" s="193">
        <f t="shared" ref="P323" si="1036">IF(E323="","",((MINA(E323,F323,G323,H323,I323))-N323)/((C323+C324)/2))</f>
        <v>-0.12999999999999901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3.1017999999999999</v>
      </c>
      <c r="S323" s="185">
        <f t="shared" ref="S323" si="1039">IF(E323="","",MINA(E323:I324))</f>
        <v>3.0870000000000002</v>
      </c>
      <c r="T323" s="185">
        <f t="shared" ref="T323" si="1040">IF(E323="","",(R323-S323))</f>
        <v>1.4799999999999702E-2</v>
      </c>
      <c r="U323" s="185">
        <f t="shared" ref="U323" si="1041">IF(E323="","",ROUND(AVERAGEA(E323:I324),4))</f>
        <v>3.0920999999999998</v>
      </c>
      <c r="V323" s="185">
        <f t="shared" ref="V323" si="1042">IF(E323="","",ROUND(SQRT(COUNTA(E323:I324)/(COUNTA(E323:I324)-1))*STDEVPA(E323:I324),4))</f>
        <v>8.3999999999999995E-3</v>
      </c>
      <c r="W323" s="184">
        <f t="shared" ref="W323" si="1043">IF(E323="","",ROUND((((B323+C323)-(B323-C324))/(6*V323)),4))</f>
        <v>3.9683000000000002</v>
      </c>
      <c r="X323" s="184">
        <f t="shared" ref="X323" si="1044">IF(E323="","",ROUND((1-(ABS((((B323+C323)+(B323-C324))/2)-U323)/((C323+C324)/2)))*W323,4))</f>
        <v>3.6547999999999998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3.0870000000000002</v>
      </c>
      <c r="AB323">
        <v>3.1017999999999999</v>
      </c>
      <c r="AC323">
        <v>3.0874000000000001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3.0962999999999998</v>
      </c>
      <c r="F325" s="176">
        <v>3.0962999999999998</v>
      </c>
      <c r="G325" s="176">
        <v>3.0996999999999999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-3.00000000000189E-3</v>
      </c>
      <c r="P325" s="193">
        <f t="shared" ref="P325" si="1051">IF(E325="","",((MINA(E325,F325,G325,H325,I325))-N325)/((C325+C326)/2))</f>
        <v>-3.7000000000002586E-2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3.0996999999999999</v>
      </c>
      <c r="S325" s="185">
        <f t="shared" ref="S325" si="1054">IF(E325="","",MINA(E325:I326))</f>
        <v>3.0962999999999998</v>
      </c>
      <c r="T325" s="185">
        <f t="shared" ref="T325" si="1055">IF(E325="","",(R325-S325))</f>
        <v>3.4000000000000696E-3</v>
      </c>
      <c r="U325" s="185">
        <f t="shared" ref="U325" si="1056">IF(E325="","",ROUND(AVERAGEA(E325:I326),4))</f>
        <v>3.0973999999999999</v>
      </c>
      <c r="V325" s="185">
        <f t="shared" ref="V325" si="1057">IF(E325="","",ROUND(SQRT(COUNTA(E325:I326)/(COUNTA(E325:I326)-1))*STDEVPA(E325:I326),4))</f>
        <v>2E-3</v>
      </c>
      <c r="W325" s="184">
        <f t="shared" ref="W325" si="1058">IF(E325="","",ROUND((((B325+C325)-(B325-C326))/(6*V325)),4))</f>
        <v>16.666699999999999</v>
      </c>
      <c r="X325" s="184">
        <f t="shared" ref="X325" si="1059">IF(E325="","",ROUND((1-(ABS((((B325+C325)+(B325-C326))/2)-U325)/((C325+C326)/2)))*W325,4))</f>
        <v>16.2334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3.0962999999999998</v>
      </c>
      <c r="AB325">
        <v>3.0962999999999998</v>
      </c>
      <c r="AC325">
        <v>3.0996999999999999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7.7210999999999999</v>
      </c>
      <c r="F327" s="176">
        <v>7.7209000000000003</v>
      </c>
      <c r="G327" s="176">
        <v>7.7202999999999999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0.21099999999999675</v>
      </c>
      <c r="P327" s="193">
        <f t="shared" ref="P327" si="1066">IF(E327="","",((MINA(E327,F327,G327,H327,I327))-N327)/((C327+C328)/2))</f>
        <v>0.20299999999999763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7.7210999999999999</v>
      </c>
      <c r="S327" s="185">
        <f t="shared" ref="S327" si="1069">IF(E327="","",MINA(E327:I328))</f>
        <v>7.7202999999999999</v>
      </c>
      <c r="T327" s="185">
        <f t="shared" ref="T327" si="1070">IF(E327="","",(R327-S327))</f>
        <v>7.9999999999991189E-4</v>
      </c>
      <c r="U327" s="185">
        <f t="shared" ref="U327" si="1071">IF(E327="","",ROUND(AVERAGEA(E327:I328),4))</f>
        <v>7.7207999999999997</v>
      </c>
      <c r="V327" s="185">
        <f t="shared" ref="V327" si="1072">IF(E327="","",ROUND(SQRT(COUNTA(E327:I328)/(COUNTA(E327:I328)-1))*STDEVPA(E327:I328),4))</f>
        <v>4.0000000000000002E-4</v>
      </c>
      <c r="W327" s="184">
        <f t="shared" ref="W327" si="1073">IF(E327="","",ROUND((((B327+C327)-(B327-C328))/(6*V327)),4))</f>
        <v>83.333299999999994</v>
      </c>
      <c r="X327" s="184">
        <f t="shared" ref="X327" si="1074">IF(E327="","",ROUND((1-(ABS((((B327+C327)+(B327-C328))/2)-U327)/((C327+C328)/2)))*W327,4))</f>
        <v>66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7.7210999999999999</v>
      </c>
      <c r="AB327">
        <v>7.7209000000000003</v>
      </c>
      <c r="AC327">
        <v>7.7202999999999999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7.7102000000000004</v>
      </c>
      <c r="F329" s="176">
        <v>7.7103000000000002</v>
      </c>
      <c r="G329" s="176">
        <v>7.7102000000000004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0.10299999999999976</v>
      </c>
      <c r="P329" s="193">
        <f t="shared" ref="P329" si="1081">IF(E329="","",((MINA(E329,F329,G329,H329,I329))-N329)/((C329+C330)/2))</f>
        <v>0.10200000000000209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7.7103000000000002</v>
      </c>
      <c r="S329" s="185">
        <f t="shared" ref="S329" si="1084">IF(E329="","",MINA(E329:I330))</f>
        <v>7.7102000000000004</v>
      </c>
      <c r="T329" s="185">
        <f t="shared" ref="T329" si="1085">IF(E329="","",(R329-S329))</f>
        <v>9.9999999999766942E-5</v>
      </c>
      <c r="U329" s="185">
        <f t="shared" ref="U329" si="1086">IF(E329="","",ROUND(AVERAGEA(E329:I330),4))</f>
        <v>7.7102000000000004</v>
      </c>
      <c r="V329" s="185">
        <f t="shared" ref="V329" si="1087">IF(E329="","",ROUND(SQRT(COUNTA(E329:I330)/(COUNTA(E329:I330)-1))*STDEVPA(E329:I330),4))</f>
        <v>1E-4</v>
      </c>
      <c r="W329" s="184">
        <f t="shared" ref="W329" si="1088">IF(E329="","",ROUND((((B329+C329)-(B329-C330))/(6*V329)),4))</f>
        <v>333.33330000000001</v>
      </c>
      <c r="X329" s="184">
        <f t="shared" ref="X329" si="1089">IF(E329="","",ROUND((1-(ABS((((B329+C329)+(B329-C330))/2)-U329)/((C329+C330)/2)))*W329,4))</f>
        <v>299.33330000000001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7.7102000000000004</v>
      </c>
      <c r="AB329">
        <v>7.7103000000000002</v>
      </c>
      <c r="AC329">
        <v>7.7102000000000004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3.1128</v>
      </c>
      <c r="F331" s="176">
        <v>3.1122000000000001</v>
      </c>
      <c r="G331" s="176">
        <v>3.109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0.12799999999999923</v>
      </c>
      <c r="P331" s="193">
        <f t="shared" ref="P331" si="1096">IF(E331="","",((MINA(E331,F331,G331,H331,I331))-N331)/((C331+C332)/2))</f>
        <v>8.999999999999897E-2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3.1128</v>
      </c>
      <c r="S331" s="185">
        <f t="shared" ref="S331" si="1099">IF(E331="","",MINA(E331:I332))</f>
        <v>3.109</v>
      </c>
      <c r="T331" s="185">
        <f t="shared" ref="T331" si="1100">IF(E331="","",(R331-S331))</f>
        <v>3.8000000000000256E-3</v>
      </c>
      <c r="U331" s="185">
        <f t="shared" ref="U331" si="1101">IF(E331="","",ROUND(AVERAGEA(E331:I332),4))</f>
        <v>3.1113</v>
      </c>
      <c r="V331" s="185">
        <f t="shared" ref="V331" si="1102">IF(E331="","",ROUND(SQRT(COUNTA(E331:I332)/(COUNTA(E331:I332)-1))*STDEVPA(E331:I332),4))</f>
        <v>2E-3</v>
      </c>
      <c r="W331" s="184">
        <f t="shared" ref="W331" si="1103">IF(E331="","",ROUND((((B331+C331)-(B331-C332))/(6*V331)),4))</f>
        <v>16.666699999999999</v>
      </c>
      <c r="X331" s="184">
        <f t="shared" ref="X331" si="1104">IF(E331="","",ROUND((1-(ABS((((B331+C331)+(B331-C332))/2)-U331)/((C331+C332)/2)))*W331,4))</f>
        <v>14.7834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3.1128</v>
      </c>
      <c r="AB331">
        <v>3.1122000000000001</v>
      </c>
      <c r="AC331">
        <v>3.109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3.1088</v>
      </c>
      <c r="F333" s="176">
        <v>3.1097999999999999</v>
      </c>
      <c r="G333" s="176">
        <v>3.1122000000000001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0.12199999999999989</v>
      </c>
      <c r="P333" s="193">
        <f t="shared" ref="P333" si="1111">IF(E333="","",((MINA(E333,F333,G333,H333,I333))-N333)/((C333+C334)/2))</f>
        <v>8.799999999999919E-2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3.1122000000000001</v>
      </c>
      <c r="S333" s="185">
        <f t="shared" ref="S333" si="1114">IF(E333="","",MINA(E333:I334))</f>
        <v>3.1088</v>
      </c>
      <c r="T333" s="185">
        <f t="shared" ref="T333" si="1115">IF(E333="","",(R333-S333))</f>
        <v>3.4000000000000696E-3</v>
      </c>
      <c r="U333" s="185">
        <f t="shared" ref="U333" si="1116">IF(E333="","",ROUND(AVERAGEA(E333:I334),4))</f>
        <v>3.1103000000000001</v>
      </c>
      <c r="V333" s="185">
        <f t="shared" ref="V333" si="1117">IF(E333="","",ROUND(SQRT(COUNTA(E333:I334)/(COUNTA(E333:I334)-1))*STDEVPA(E333:I334),4))</f>
        <v>1.6999999999999999E-3</v>
      </c>
      <c r="W333" s="184">
        <f t="shared" ref="W333" si="1118">IF(E333="","",ROUND((((B333+C333)-(B333-C334))/(6*V333)),4))</f>
        <v>19.607800000000001</v>
      </c>
      <c r="X333" s="184">
        <f t="shared" ref="X333" si="1119">IF(E333="","",ROUND((1-(ABS((((B333+C333)+(B333-C334))/2)-U333)/((C333+C334)/2)))*W333,4))</f>
        <v>17.588200000000001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3.1088</v>
      </c>
      <c r="AB333">
        <v>3.1097999999999999</v>
      </c>
      <c r="AC333">
        <v>3.1122000000000001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2.0299999999999999E-2</v>
      </c>
      <c r="F335" s="176">
        <v>2.4799999999999999E-2</v>
      </c>
      <c r="G335" s="176">
        <v>1.9599999999999999E-2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-8.0000000000000904E-3</v>
      </c>
      <c r="P335" s="193">
        <f t="shared" ref="P335" si="1126">IF(E335="","",((MINA(E335,F335,G335,H335,I335))-N335)/((C335+C336)/2))</f>
        <v>-0.21600000000000008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2.4799999999999999E-2</v>
      </c>
      <c r="S335" s="185">
        <f t="shared" ref="S335" si="1129">IF(E335="","",MINA(E335:I336))</f>
        <v>1.9599999999999999E-2</v>
      </c>
      <c r="T335" s="185">
        <f t="shared" ref="T335" si="1130">IF(E335="","",(R335-S335))</f>
        <v>5.1999999999999998E-3</v>
      </c>
      <c r="U335" s="185">
        <f t="shared" ref="U335" si="1131">IF(E335="","",ROUND(AVERAGEA(E335:I336),4))</f>
        <v>2.1600000000000001E-2</v>
      </c>
      <c r="V335" s="185">
        <f t="shared" ref="V335" si="1132">IF(E335="","",ROUND(SQRT(COUNTA(E335:I336)/(COUNTA(E335:I336)-1))*STDEVPA(E335:I336),4))</f>
        <v>2.8E-3</v>
      </c>
      <c r="W335" s="184">
        <f>IF(E335="","",ROUND((((B335+C335)-(U335))/(3*V335)),4))</f>
        <v>3.3809999999999998</v>
      </c>
      <c r="X335" s="184">
        <f>IF(E335="","",ROUND((((B335+C335)-(U335))/(3*V335)),4))</f>
        <v>3.3809999999999998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2.0299999999999999E-2</v>
      </c>
      <c r="AB335">
        <v>2.4799999999999999E-2</v>
      </c>
      <c r="AC335">
        <v>1.9599999999999999E-2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2.24E-2</v>
      </c>
      <c r="F337" s="176">
        <v>1.9800000000000002E-2</v>
      </c>
      <c r="G337" s="176">
        <v>1.9300000000000001E-2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-0.10400000000000006</v>
      </c>
      <c r="P337" s="193">
        <f t="shared" ref="P337" si="1139">IF(E337="","",((MINA(E337,F337,G337,H337,I337))-N337)/((C337+C338)/2))</f>
        <v>-0.22800000000000001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2.24E-2</v>
      </c>
      <c r="S337" s="185">
        <f t="shared" ref="S337" si="1142">IF(E337="","",MINA(E337:I338))</f>
        <v>1.9300000000000001E-2</v>
      </c>
      <c r="T337" s="185">
        <f t="shared" ref="T337" si="1143">IF(E337="","",(R337-S337))</f>
        <v>3.0999999999999986E-3</v>
      </c>
      <c r="U337" s="185">
        <f t="shared" ref="U337" si="1144">IF(E337="","",ROUND(AVERAGEA(E337:I338),4))</f>
        <v>2.0500000000000001E-2</v>
      </c>
      <c r="V337" s="185">
        <f t="shared" ref="V337" si="1145">IF(E337="","",ROUND(SQRT(COUNTA(E337:I338)/(COUNTA(E337:I338)-1))*STDEVPA(E337:I338),4))</f>
        <v>1.6999999999999999E-3</v>
      </c>
      <c r="W337" s="184">
        <f>IF(E337="","",ROUND((((B337+C337)-(U337))/(3*V337)),4))</f>
        <v>5.7843</v>
      </c>
      <c r="X337" s="184">
        <f>IF(E337="","",ROUND((((B337+C337)-(U337))/(3*V337)),4))</f>
        <v>5.7843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2.24E-2</v>
      </c>
      <c r="AB337">
        <v>1.9800000000000002E-2</v>
      </c>
      <c r="AC337">
        <v>1.9300000000000001E-2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6.93E-2</v>
      </c>
      <c r="AB339" s="29">
        <v>6.5000000000000002E-2</v>
      </c>
      <c r="AC339" s="29">
        <v>7.4999999999999997E-2</v>
      </c>
      <c r="AD339" s="29">
        <v>7.0000000000000007E-2</v>
      </c>
      <c r="AE339" s="29">
        <v>8.3000000000000004E-2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7.2800000000000004E-2</v>
      </c>
      <c r="AB341">
        <v>7.4499999999999997E-2</v>
      </c>
      <c r="AC341">
        <v>8.2299999999999998E-2</v>
      </c>
      <c r="AD341">
        <v>8.3000000000000004E-2</v>
      </c>
      <c r="AE341">
        <v>9.0999999999999998E-2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24120401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75" priority="11" stopIfTrue="1" operator="equal">
      <formula>"NG"</formula>
    </cfRule>
  </conditionalFormatting>
  <conditionalFormatting sqref="Y42:Z107 L42:L107">
    <cfRule type="containsText" dxfId="174" priority="10" stopIfTrue="1" operator="containsText" text="NG">
      <formula>NOT(ISERROR(SEARCH("NG",L42)))</formula>
    </cfRule>
  </conditionalFormatting>
  <conditionalFormatting sqref="Q42:Q107">
    <cfRule type="containsText" dxfId="173" priority="9" operator="containsText" text="Measure More">
      <formula>NOT(ISERROR(SEARCH("Measure More",Q42)))</formula>
    </cfRule>
  </conditionalFormatting>
  <conditionalFormatting sqref="E127">
    <cfRule type="cellIs" dxfId="172" priority="8" stopIfTrue="1" operator="equal">
      <formula>"NG"</formula>
    </cfRule>
  </conditionalFormatting>
  <conditionalFormatting sqref="Y158:Z223 L158:L223">
    <cfRule type="containsText" dxfId="171" priority="7" stopIfTrue="1" operator="containsText" text="NG">
      <formula>NOT(ISERROR(SEARCH("NG",L158)))</formula>
    </cfRule>
  </conditionalFormatting>
  <conditionalFormatting sqref="Q158:Q223">
    <cfRule type="containsText" dxfId="170" priority="6" operator="containsText" text="Measure More">
      <formula>NOT(ISERROR(SEARCH("Measure More",Q158)))</formula>
    </cfRule>
  </conditionalFormatting>
  <conditionalFormatting sqref="E242">
    <cfRule type="cellIs" dxfId="169" priority="5" stopIfTrue="1" operator="equal">
      <formula>"NG"</formula>
    </cfRule>
  </conditionalFormatting>
  <conditionalFormatting sqref="Y273:Z338 L273:L338">
    <cfRule type="containsText" dxfId="168" priority="4" stopIfTrue="1" operator="containsText" text="NG">
      <formula>NOT(ISERROR(SEARCH("NG",L273)))</formula>
    </cfRule>
  </conditionalFormatting>
  <conditionalFormatting sqref="Q273:Q338">
    <cfRule type="containsText" dxfId="167" priority="3" operator="containsText" text="Measure More">
      <formula>NOT(ISERROR(SEARCH("Measure More",Q273)))</formula>
    </cfRule>
  </conditionalFormatting>
  <conditionalFormatting sqref="D127">
    <cfRule type="cellIs" dxfId="166" priority="2" stopIfTrue="1" operator="equal">
      <formula>"NG"</formula>
    </cfRule>
  </conditionalFormatting>
  <conditionalFormatting sqref="D242">
    <cfRule type="cellIs" dxfId="165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193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24120501</v>
      </c>
      <c r="G8" s="222"/>
      <c r="H8" s="221" t="s">
        <v>193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12" t="str">
        <f>IF(SUM(M42:M107)&lt;&gt;33,"NG","OK")</f>
        <v>OK</v>
      </c>
      <c r="F11" s="207">
        <v>75680</v>
      </c>
      <c r="G11" s="208"/>
      <c r="H11" s="209">
        <v>72270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14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11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10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14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13" t="s">
        <v>53</v>
      </c>
      <c r="P41" s="113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3.3980000000000001</v>
      </c>
      <c r="F42" s="176">
        <v>3.3972000000000002</v>
      </c>
      <c r="G42" s="176">
        <v>3.3956</v>
      </c>
      <c r="H42" s="176">
        <v>3.3961999999999999</v>
      </c>
      <c r="I42" s="176">
        <v>3.3963000000000001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-1.9999999999997797E-2</v>
      </c>
      <c r="P42" s="193">
        <f>IF(E42="","",((MINA(E42,F42,G42,H42,I42))-N42)/((C42+C43)/2))</f>
        <v>-4.3999999999999595E-2</v>
      </c>
      <c r="Q42" s="185" t="str">
        <f>IF(E42="","",IF(OR((O42&gt;50%),(P42&lt;-50%)),"Measure More","OK"))</f>
        <v>OK</v>
      </c>
      <c r="R42" s="185">
        <f>IF(E42="","",MAXA(E42:I43))</f>
        <v>3.3980000000000001</v>
      </c>
      <c r="S42" s="185">
        <f>IF(E42="","",MINA(E42:I43))</f>
        <v>3.3956</v>
      </c>
      <c r="T42" s="185">
        <f>IF(E42="","",(R42-S42))</f>
        <v>2.4000000000001798E-3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8.9999999999999998E-4</v>
      </c>
      <c r="W42" s="184">
        <f>IF(E42="","",ROUND((((B42+C42)-(B42-C43))/(6*V42)),4))</f>
        <v>37.036999999999999</v>
      </c>
      <c r="X42" s="184">
        <f>IF(E42="","",ROUND((1-(ABS((((B42+C42)+(B42-C43))/2)-U42)/((C42+C43)/2)))*W42,4))</f>
        <v>35.814799999999998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</v>
      </c>
      <c r="F44" s="176">
        <v>3.4003999999999999</v>
      </c>
      <c r="G44" s="176">
        <v>3.4062000000000001</v>
      </c>
      <c r="H44" s="176">
        <v>3.4064000000000001</v>
      </c>
      <c r="I44" s="176">
        <v>3.4041000000000001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6.4000000000001833E-2</v>
      </c>
      <c r="P44" s="193">
        <f>IF(E44="","",((MINA(E44,F44,G44,H44,I44))-N44)/((C44+C45)/2))</f>
        <v>0</v>
      </c>
      <c r="Q44" s="185" t="str">
        <f t="shared" ref="Q44" si="1">IF(E44="","",IF(OR((O44&gt;50%),(P44&lt;-50%)),"Measure More","OK"))</f>
        <v>OK</v>
      </c>
      <c r="R44" s="185">
        <f>IF(E44="","",MAXA(E44:I45))</f>
        <v>3.4064000000000001</v>
      </c>
      <c r="S44" s="185">
        <f>IF(E44="","",MINA(E44:I45))</f>
        <v>3.4</v>
      </c>
      <c r="T44" s="185">
        <f t="shared" ref="T44" si="2">IF(E44="","",(R44-S44))</f>
        <v>6.4000000000001833E-3</v>
      </c>
      <c r="U44" s="185">
        <f>IF(E44="","",ROUND(AVERAGEA(E44:I45),4))</f>
        <v>3.4034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10.3871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1.5935999999999999</v>
      </c>
      <c r="F46" s="176">
        <v>1.5943000000000001</v>
      </c>
      <c r="G46" s="176">
        <v>1.5892999999999999</v>
      </c>
      <c r="H46" s="176">
        <v>1.5916999999999999</v>
      </c>
      <c r="I46" s="176">
        <v>1.5924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-5.7000000000000384E-2</v>
      </c>
      <c r="P46" s="193">
        <f>IF(E46="","",((MINA(E46,F46,G46,H46,I46))-N46)/((C46+C47)/2))</f>
        <v>-0.10700000000000154</v>
      </c>
      <c r="Q46" s="185" t="str">
        <f t="shared" ref="Q46" si="9">IF(E46="","",IF(OR((O46&gt;50%),(P46&lt;-50%)),"Measure More","OK"))</f>
        <v>OK</v>
      </c>
      <c r="R46" s="185">
        <f>IF(E46="","",MAXA(E46:I47))</f>
        <v>1.5943000000000001</v>
      </c>
      <c r="S46" s="185">
        <f>IF(E46="","",MINA(E46:I47))</f>
        <v>1.5892999999999999</v>
      </c>
      <c r="T46" s="185">
        <f t="shared" ref="T46" si="10">IF(E46="","",(R46-S46))</f>
        <v>5.0000000000001155E-3</v>
      </c>
      <c r="U46" s="185">
        <f>IF(E46="","",ROUND(AVERAGEA(E46:I47),4))</f>
        <v>1.5923</v>
      </c>
      <c r="V46" s="185">
        <f>IF(E46="","",ROUND(SQRT(COUNTA(E46:I47)/(COUNTA(E46:I47)-1))*STDEVPA(E46:I47),4))</f>
        <v>1.9E-3</v>
      </c>
      <c r="W46" s="184">
        <f t="shared" ref="W46" si="11">IF(E46="","",ROUND((((B46+C46)-(B46-C47))/(6*V46)),4))</f>
        <v>17.543900000000001</v>
      </c>
      <c r="X46" s="184">
        <f t="shared" ref="X46" si="12">IF(E46="","",ROUND((1-(ABS((((B46+C46)+(B46-C47))/2)-U46)/((C46+C47)/2)))*W46,4))</f>
        <v>16.193000000000001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1.5920000000000001</v>
      </c>
      <c r="F48" s="176">
        <v>1.5915999999999999</v>
      </c>
      <c r="G48" s="176">
        <v>1.5911</v>
      </c>
      <c r="H48" s="176">
        <v>1.59</v>
      </c>
      <c r="I48" s="176">
        <v>1.5891999999999999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-8.0000000000000071E-2</v>
      </c>
      <c r="P48" s="193">
        <f>IF(E48="","",((MINA(E48,F48,G48,H48,I48))-N48)/((C48+C49)/2))</f>
        <v>-0.10800000000000143</v>
      </c>
      <c r="Q48" s="185" t="str">
        <f t="shared" ref="Q48" si="17">IF(E48="","",IF(OR((O48&gt;50%),(P48&lt;-50%)),"Measure More","OK"))</f>
        <v>OK</v>
      </c>
      <c r="R48" s="185">
        <f>IF(E48="","",MAXA(E48:I49))</f>
        <v>1.5920000000000001</v>
      </c>
      <c r="S48" s="185">
        <f>IF(E48="","",MINA(E48:I49))</f>
        <v>1.5891999999999999</v>
      </c>
      <c r="T48" s="185">
        <f t="shared" ref="T48" si="18">IF(E48="","",(R48-S48))</f>
        <v>2.8000000000001357E-3</v>
      </c>
      <c r="U48" s="185">
        <f>IF(E48="","",ROUND(AVERAGEA(E48:I49),4))</f>
        <v>1.5908</v>
      </c>
      <c r="V48" s="185">
        <f>IF(E48="","",ROUND(SQRT(COUNTA(E48:I49)/(COUNTA(E48:I49)-1))*STDEVPA(E48:I49),4))</f>
        <v>1.1999999999999999E-3</v>
      </c>
      <c r="W48" s="184">
        <f t="shared" ref="W48" si="19">IF(E48="","",ROUND((((B48+C48)-(B48-C49))/(6*V48)),4))</f>
        <v>27.777799999999999</v>
      </c>
      <c r="X48" s="184">
        <f t="shared" ref="X48" si="20">IF(E48="","",ROUND((1-(ABS((((B48+C48)+(B48-C49))/2)-U48)/((C48+C49)/2)))*W48,4))</f>
        <v>25.222200000000001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1.5973999999999999</v>
      </c>
      <c r="F50" s="176">
        <v>1.5972</v>
      </c>
      <c r="G50" s="176">
        <v>1.6015999999999999</v>
      </c>
      <c r="H50" s="176">
        <v>1.6023000000000001</v>
      </c>
      <c r="I50" s="176">
        <v>1.6020000000000001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2.2999999999999687E-2</v>
      </c>
      <c r="P50" s="193">
        <f>IF(E50="","",((MINA(E50,F50,G50,H50,I50))-N50)/((C50+C51)/2))</f>
        <v>-2.8000000000001357E-2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1.6023000000000001</v>
      </c>
      <c r="S50" s="185">
        <f>IF(E50="","",MINA(E50:I51))</f>
        <v>1.5972</v>
      </c>
      <c r="T50" s="185">
        <f t="shared" ref="T50" si="26">IF(E50="","",(R50-S50))</f>
        <v>5.1000000000001044E-3</v>
      </c>
      <c r="U50" s="185">
        <f>IF(E50="","",ROUND(AVERAGEA(E50:I51),4))</f>
        <v>1.6001000000000001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12.807700000000001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1.5976999999999999</v>
      </c>
      <c r="F52" s="176">
        <v>1.5981000000000001</v>
      </c>
      <c r="G52" s="176">
        <v>1.6022000000000001</v>
      </c>
      <c r="H52" s="176">
        <v>1.6032</v>
      </c>
      <c r="I52" s="176">
        <v>1.6019000000000001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3.1999999999998696E-2</v>
      </c>
      <c r="P52" s="193">
        <f>IF(E52="","",((MINA(E52,F52,G52,H52,I52))-N52)/((C52+C53)/2))</f>
        <v>-2.3000000000001908E-2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1.6032</v>
      </c>
      <c r="S52" s="185">
        <f>IF(E52="","",MINA(E52:I53))</f>
        <v>1.5976999999999999</v>
      </c>
      <c r="T52" s="185">
        <f t="shared" ref="T52" si="34">IF(E52="","",(R52-S52))</f>
        <v>5.5000000000000604E-3</v>
      </c>
      <c r="U52" s="185">
        <f>IF(E52="","",ROUND(AVERAGEA(E52:I53),4))</f>
        <v>1.6006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13.253299999999999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24.5777</v>
      </c>
      <c r="F54" s="176">
        <v>24.587</v>
      </c>
      <c r="G54" s="176">
        <v>24.618200000000002</v>
      </c>
      <c r="H54" s="176">
        <v>24.6112</v>
      </c>
      <c r="I54" s="176">
        <v>24.600300000000001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9.100000000000108E-2</v>
      </c>
      <c r="P54" s="193">
        <f>IF(E54="","",((MINA(E54,F54,G54,H54,I54))-N54)/((C54+C55)/2))</f>
        <v>-0.11150000000000659</v>
      </c>
      <c r="Q54" s="185" t="str">
        <f t="shared" ref="Q54" si="41">IF(E54="","",IF(OR((O54&gt;50%),(P54&lt;-50%)),"Measure More","OK"))</f>
        <v>OK</v>
      </c>
      <c r="R54" s="185">
        <f>IF(E54="","",MAXA(E54:I55))</f>
        <v>24.618200000000002</v>
      </c>
      <c r="S54" s="185">
        <f>IF(E54="","",MINA(E54:I55))</f>
        <v>24.5777</v>
      </c>
      <c r="T54" s="185">
        <f t="shared" ref="T54" si="42">IF(E54="","",(R54-S54))</f>
        <v>4.0500000000001535E-2</v>
      </c>
      <c r="U54" s="185">
        <f>IF(E54="","",ROUND(AVERAGEA(E54:I55),4))</f>
        <v>24.5989</v>
      </c>
      <c r="V54" s="185">
        <f>IF(E54="","",ROUND(SQRT(COUNTA(E54:I55)/(COUNTA(E54:I55)-1))*STDEVPA(E54:I55),4))</f>
        <v>1.67E-2</v>
      </c>
      <c r="W54" s="184">
        <f t="shared" ref="W54" si="43">IF(E54="","",ROUND((((B54+C54)-(B54-C55))/(6*V54)),4))</f>
        <v>3.992</v>
      </c>
      <c r="X54" s="184">
        <f t="shared" ref="X54" si="44">IF(E54="","",ROUND((1-(ABS((((B54+C54)+(B54-C55))/2)-U54)/((C54+C55)/2)))*W54,4))</f>
        <v>3.97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4.8385999999999996</v>
      </c>
      <c r="F56" s="176">
        <v>4.8360000000000003</v>
      </c>
      <c r="G56" s="176">
        <v>4.8343999999999996</v>
      </c>
      <c r="H56" s="176">
        <v>4.8339999999999996</v>
      </c>
      <c r="I56" s="176">
        <v>4.8285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0.38599999999999746</v>
      </c>
      <c r="P56" s="193">
        <f>IF(E56="","",((MINA(E56,F56,G56,H56,I56))-N56)/((C56+C57)/2))</f>
        <v>0.28500000000000192</v>
      </c>
      <c r="Q56" s="185" t="str">
        <f t="shared" ref="Q56" si="49">IF(E56="","",IF(OR((O56&gt;50%),(P56&lt;-50%)),"Measure More","OK"))</f>
        <v>OK</v>
      </c>
      <c r="R56" s="185">
        <f>IF(E56="","",MAXA(E56:I57))</f>
        <v>4.8385999999999996</v>
      </c>
      <c r="S56" s="185">
        <f>IF(E56="","",MINA(E56:I57))</f>
        <v>4.8285</v>
      </c>
      <c r="T56" s="185">
        <f t="shared" ref="T56" si="50">IF(E56="","",(R56-S56))</f>
        <v>1.0099999999999554E-2</v>
      </c>
      <c r="U56" s="185">
        <f>IF(E56="","",ROUND(AVERAGEA(E56:I57),4))</f>
        <v>4.8342999999999998</v>
      </c>
      <c r="V56" s="185">
        <f>IF(E56="","",ROUND(SQRT(COUNTA(E56:I57)/(COUNTA(E56:I57)-1))*STDEVPA(E56:I57),4))</f>
        <v>3.7000000000000002E-3</v>
      </c>
      <c r="W56" s="184">
        <f t="shared" ref="W56" si="51">IF(E56="","",ROUND((((B56+C56)-(B56-C57))/(6*V56)),4))</f>
        <v>9.0090000000000003</v>
      </c>
      <c r="X56" s="184">
        <f t="shared" ref="X56" si="52">IF(E56="","",ROUND((1-(ABS((((B56+C56)+(B56-C57))/2)-U56)/((C56+C57)/2)))*W56,4))</f>
        <v>5.9188999999999998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4.8464999999999998</v>
      </c>
      <c r="F58" s="176">
        <v>4.8358999999999996</v>
      </c>
      <c r="G58" s="176">
        <v>4.8242000000000003</v>
      </c>
      <c r="H58" s="176">
        <v>4.8160999999999996</v>
      </c>
      <c r="I58" s="176">
        <v>4.8257000000000003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0.46499999999999986</v>
      </c>
      <c r="P58" s="193">
        <f>IF(E58="","",((MINA(E58,F58,G58,H58,I58))-N58)/((C58+C59)/2))</f>
        <v>0.16099999999999781</v>
      </c>
      <c r="Q58" s="185" t="str">
        <f t="shared" ref="Q58" si="57">IF(E58="","",IF(OR((O58&gt;50%),(P58&lt;-50%)),"Measure More","OK"))</f>
        <v>OK</v>
      </c>
      <c r="R58" s="185">
        <f>IF(E58="","",MAXA(E58:I59))</f>
        <v>4.8464999999999998</v>
      </c>
      <c r="S58" s="185">
        <f>IF(E58="","",MINA(E58:I59))</f>
        <v>4.8160999999999996</v>
      </c>
      <c r="T58" s="185">
        <f t="shared" ref="T58" si="58">IF(E58="","",(R58-S58))</f>
        <v>3.0400000000000205E-2</v>
      </c>
      <c r="U58" s="185">
        <f>IF(E58="","",ROUND(AVERAGEA(E58:I59),4))</f>
        <v>4.8296999999999999</v>
      </c>
      <c r="V58" s="185">
        <f>IF(E58="","",ROUND(SQRT(COUNTA(E58:I59)/(COUNTA(E58:I59)-1))*STDEVPA(E58:I59),4))</f>
        <v>1.17E-2</v>
      </c>
      <c r="W58" s="184">
        <f t="shared" ref="W58" si="59">IF(E58="","",ROUND((((B58+C58)-(B58-C59))/(6*V58)),4))</f>
        <v>2.8490000000000002</v>
      </c>
      <c r="X58" s="184">
        <f t="shared" ref="X58" si="60">IF(E58="","",ROUND((1-(ABS((((B58+C58)+(B58-C59))/2)-U58)/((C58+C59)/2)))*W58,4))</f>
        <v>2.0028000000000001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16.118600000000001</v>
      </c>
      <c r="F60" s="176">
        <v>16.122499999999999</v>
      </c>
      <c r="G60" s="176">
        <v>16.086300000000001</v>
      </c>
      <c r="H60" s="176">
        <v>16.085799999999999</v>
      </c>
      <c r="I60" s="176">
        <v>16.112100000000002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0.224999999999973</v>
      </c>
      <c r="P60" s="193">
        <f>IF(E60="","",((MINA(E60,F60,G60,H60,I60))-N60)/((C60+C61)/2))</f>
        <v>-0.14200000000002433</v>
      </c>
      <c r="Q60" s="194" t="str">
        <f t="shared" ref="Q60" si="65">IF(E60="","",IF(OR((O60&gt;50%),(P60&lt;-50%)),"Measure More","OK"))</f>
        <v>OK</v>
      </c>
      <c r="R60" s="185">
        <f>IF(E60="","",MAXA(E60:I61))</f>
        <v>16.122499999999999</v>
      </c>
      <c r="S60" s="185">
        <f>IF(E60="","",MINA(E60:I61))</f>
        <v>16.085799999999999</v>
      </c>
      <c r="T60" s="185">
        <f t="shared" ref="T60" si="66">IF(E60="","",(R60-S60))</f>
        <v>3.6699999999999733E-2</v>
      </c>
      <c r="U60" s="185">
        <f>IF(E60="","",ROUND(AVERAGEA(E60:I61),4))</f>
        <v>16.1051</v>
      </c>
      <c r="V60" s="185">
        <f>IF(E60="","",ROUND(SQRT(COUNTA(E60:I61)/(COUNTA(E60:I61)-1))*STDEVPA(E60:I61),4))</f>
        <v>1.77E-2</v>
      </c>
      <c r="W60" s="184">
        <f t="shared" ref="W60" si="67">IF(E60="","",ROUND((((B60+C60)-(B60-C61))/(6*V60)),4))</f>
        <v>1.8832</v>
      </c>
      <c r="X60" s="184">
        <f t="shared" ref="X60" si="68">IF(E60="","",ROUND((1-(ABS((((B60+C60)+(B60-C61))/2)-U60)/((C60+C61)/2)))*W60,4))</f>
        <v>1.7871999999999999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16.117000000000001</v>
      </c>
      <c r="F62" s="176">
        <v>16.1173</v>
      </c>
      <c r="G62" s="176">
        <v>16.1005</v>
      </c>
      <c r="H62" s="176">
        <v>16.1022</v>
      </c>
      <c r="I62" s="176">
        <v>16.129300000000001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0.29299999999999216</v>
      </c>
      <c r="P62" s="193">
        <f>IF(E62="","",((MINA(E62,F62,G62,H62,I62))-N62)/((C62+C63)/2))</f>
        <v>4.9999999999883471E-3</v>
      </c>
      <c r="Q62" s="194" t="str">
        <f t="shared" ref="Q62" si="73">IF(E62="","",IF(OR((O62&gt;50%),(P62&lt;-50%)),"Measure More","OK"))</f>
        <v>OK</v>
      </c>
      <c r="R62" s="185">
        <f>IF(E62="","",MAXA(E62:I63))</f>
        <v>16.129300000000001</v>
      </c>
      <c r="S62" s="185">
        <f>IF(E62="","",MINA(E62:I63))</f>
        <v>16.1005</v>
      </c>
      <c r="T62" s="185">
        <f t="shared" ref="T62" si="74">IF(E62="","",(R62-S62))</f>
        <v>2.8800000000000381E-2</v>
      </c>
      <c r="U62" s="185">
        <f>IF(E62="","",ROUND(AVERAGEA(E62:I63),4))</f>
        <v>16.113299999999999</v>
      </c>
      <c r="V62" s="185">
        <f>IF(E62="","",ROUND(SQRT(COUNTA(E62:I63)/(COUNTA(E62:I63)-1))*STDEVPA(E62:I63),4))</f>
        <v>1.2E-2</v>
      </c>
      <c r="W62" s="184">
        <f t="shared" ref="W62" si="75">IF(E62="","",ROUND((((B62+C62)-(B62-C63))/(6*V62)),4))</f>
        <v>2.7778</v>
      </c>
      <c r="X62" s="184">
        <f t="shared" ref="X62" si="76">IF(E62="","",ROUND((1-(ABS((((B62+C62)+(B62-C63))/2)-U62)/((C62+C63)/2)))*W62,4))</f>
        <v>2.4083999999999999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6.5293999999999999</v>
      </c>
      <c r="F64" s="176">
        <v>6.5293999999999999</v>
      </c>
      <c r="G64" s="176">
        <v>6.5240999999999998</v>
      </c>
      <c r="H64" s="176">
        <v>6.5227000000000004</v>
      </c>
      <c r="I64" s="176">
        <v>6.5206999999999997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0.29399999999999871</v>
      </c>
      <c r="P64" s="193">
        <f>IF(E64="","",((MINA(E64,F64,G64,H64,I64))-N64)/((C64+C65)/2))</f>
        <v>0.20699999999999719</v>
      </c>
      <c r="Q64" s="185" t="str">
        <f t="shared" ref="Q64" si="81">IF(E64="","",IF(OR((O64&gt;50%),(P64&lt;-50%)),"Measure More","OK"))</f>
        <v>OK</v>
      </c>
      <c r="R64" s="185">
        <f>IF(E64="","",MAXA(E64:I65))</f>
        <v>6.5293999999999999</v>
      </c>
      <c r="S64" s="185">
        <f>IF(E64="","",MINA(E64:I65))</f>
        <v>6.5206999999999997</v>
      </c>
      <c r="T64" s="185">
        <f t="shared" ref="T64" si="82">IF(E64="","",(R64-S64))</f>
        <v>8.7000000000001521E-3</v>
      </c>
      <c r="U64" s="185">
        <f>IF(E64="","",ROUND(AVERAGEA(E64:I65),4))</f>
        <v>6.5252999999999997</v>
      </c>
      <c r="V64" s="185">
        <f>IF(E64="","",ROUND(SQRT(COUNTA(E64:I65)/(COUNTA(E64:I65)-1))*STDEVPA(E64:I65),4))</f>
        <v>4.0000000000000001E-3</v>
      </c>
      <c r="W64" s="184">
        <f t="shared" ref="W64" si="83">IF(E64="","",ROUND((((B64+C64)-(B64-C65))/(6*V64)),4))</f>
        <v>8.3332999999999995</v>
      </c>
      <c r="X64" s="184">
        <f t="shared" ref="X64" si="84">IF(E64="","",ROUND((1-(ABS((((B64+C64)+(B64-C65))/2)-U64)/((C64+C65)/2)))*W64,4))</f>
        <v>6.2249999999999996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6.5075000000000003</v>
      </c>
      <c r="F66" s="176">
        <v>6.5075000000000003</v>
      </c>
      <c r="G66" s="176">
        <v>6.5162000000000004</v>
      </c>
      <c r="H66" s="176">
        <v>6.5170000000000003</v>
      </c>
      <c r="I66" s="176">
        <v>6.5153999999999996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0.17000000000000348</v>
      </c>
      <c r="P66" s="193">
        <f>IF(E66="","",((MINA(E66,F66,G66,H66,I66))-N66)/((C66+C67)/2))</f>
        <v>7.5000000000002842E-2</v>
      </c>
      <c r="Q66" s="185" t="str">
        <f t="shared" ref="Q66" si="89">IF(E66="","",IF(OR((O66&gt;50%),(P66&lt;-50%)),"Measure More","OK"))</f>
        <v>OK</v>
      </c>
      <c r="R66" s="185">
        <f>IF(E66="","",MAXA(E66:I67))</f>
        <v>6.5170000000000003</v>
      </c>
      <c r="S66" s="185">
        <f>IF(E66="","",MINA(E66:I67))</f>
        <v>6.5075000000000003</v>
      </c>
      <c r="T66" s="185">
        <f t="shared" ref="T66" si="90">IF(E66="","",(R66-S66))</f>
        <v>9.5000000000000639E-3</v>
      </c>
      <c r="U66" s="185">
        <f>IF(E66="","",ROUND(AVERAGEA(E66:I67),4))</f>
        <v>6.5126999999999997</v>
      </c>
      <c r="V66" s="185">
        <f>IF(E66="","",ROUND(SQRT(COUNTA(E66:I67)/(COUNTA(E66:I67)-1))*STDEVPA(E66:I67),4))</f>
        <v>4.7999999999999996E-3</v>
      </c>
      <c r="W66" s="184">
        <f t="shared" ref="W66" si="91">IF(E66="","",ROUND((((B66+C66)-(B66-C67))/(6*V66)),4))</f>
        <v>6.9443999999999999</v>
      </c>
      <c r="X66" s="184">
        <f t="shared" ref="X66" si="92">IF(E66="","",ROUND((1-(ABS((((B66+C66)+(B66-C67))/2)-U66)/((C66+C67)/2)))*W66,4))</f>
        <v>6.0625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0.80900000000000005</v>
      </c>
      <c r="F68" s="176">
        <v>0.80900000000000005</v>
      </c>
      <c r="G68" s="176">
        <v>0.81</v>
      </c>
      <c r="H68" s="176">
        <v>0.81</v>
      </c>
      <c r="I68" s="176">
        <v>0.81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0.16666666666666682</v>
      </c>
      <c r="P68" s="193">
        <f>IF(E68="","",((MINA(E68,F68,G68,H68,I68))-N68)/((C68+C69)/2))</f>
        <v>0.15000000000000013</v>
      </c>
      <c r="Q68" s="185" t="str">
        <f t="shared" ref="Q68" si="97">IF(E68="","",IF(OR((O68&gt;50%),(P68&lt;-50%)),"Measure More","OK"))</f>
        <v>OK</v>
      </c>
      <c r="R68" s="185">
        <f>IF(E68="","",MAXA(E68:I69))</f>
        <v>0.81</v>
      </c>
      <c r="S68" s="185">
        <f>IF(E68="","",MINA(E68:I69))</f>
        <v>0.80900000000000005</v>
      </c>
      <c r="T68" s="185">
        <f t="shared" ref="T68" si="98">IF(E68="","",(R68-S68))</f>
        <v>1.0000000000000009E-3</v>
      </c>
      <c r="U68" s="185">
        <f>IF(E68="","",ROUND(AVERAGEA(E68:I69),4))</f>
        <v>0.80959999999999999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33.6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0.80900000000000005</v>
      </c>
      <c r="F70" s="176">
        <v>0.80800000000000005</v>
      </c>
      <c r="G70" s="176">
        <v>0.81</v>
      </c>
      <c r="H70" s="176">
        <v>0.81</v>
      </c>
      <c r="I70" s="176">
        <v>0.81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0.16666666666666682</v>
      </c>
      <c r="P70" s="193">
        <f>IF(E70="","",((MINA(E70,F70,G70,H70,I70))-N70)/((C70+C71)/2))</f>
        <v>0.13333333333333347</v>
      </c>
      <c r="Q70" s="185" t="str">
        <f t="shared" ref="Q70" si="105">IF(E70="","",IF(OR((O70&gt;50%),(P70&lt;-50%)),"Measure More","OK"))</f>
        <v>OK</v>
      </c>
      <c r="R70" s="185">
        <f>IF(E70="","",MAXA(E70:I71))</f>
        <v>0.81</v>
      </c>
      <c r="S70" s="185">
        <f>IF(E70="","",MINA(E70:I71))</f>
        <v>0.80800000000000005</v>
      </c>
      <c r="T70" s="185">
        <f t="shared" ref="T70" si="106">IF(E70="","",(R70-S70))</f>
        <v>2.0000000000000018E-3</v>
      </c>
      <c r="U70" s="185">
        <f>IF(E70="","",ROUND(AVERAGEA(E70:I71),4))</f>
        <v>0.80940000000000001</v>
      </c>
      <c r="V70" s="185">
        <f>IF(E70="","",ROUND(SQRT(COUNTA(E70:I71)/(COUNTA(E70:I71)-1))*STDEVPA(E70:I71),4))</f>
        <v>8.9999999999999998E-4</v>
      </c>
      <c r="W70" s="184">
        <f t="shared" ref="W70" si="107">IF(E70="","",ROUND((((B70+C70)-(B70-C71))/(6*V70)),4))</f>
        <v>22.222200000000001</v>
      </c>
      <c r="X70" s="184">
        <f t="shared" ref="X70" si="108">IF(E70="","",ROUND((1-(ABS((((B70+C70)+(B70-C71))/2)-U70)/((C70+C71)/2)))*W70,4))</f>
        <v>18.7407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0.58399999999999996</v>
      </c>
      <c r="G72" s="176">
        <v>0.58799999999999997</v>
      </c>
      <c r="H72" s="176">
        <v>0.58799999999999997</v>
      </c>
      <c r="I72" s="176">
        <v>0.58699999999999997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0.20000000000000018</v>
      </c>
      <c r="P72" s="193">
        <f>IF(E72="","",((MINA(E72,F72,G72,H72,I72))-N72)/((C72+C73)/2))</f>
        <v>-6.6666666666666735E-2</v>
      </c>
      <c r="Q72" s="194" t="str">
        <f t="shared" ref="Q72" si="113">IF(E72="","",IF(OR((O72&gt;50%),(P72&lt;-50%)),"Measure More","OK"))</f>
        <v>OK</v>
      </c>
      <c r="R72" s="185">
        <f>IF(E72="","",MAXA(E72:I73))</f>
        <v>0.58799999999999997</v>
      </c>
      <c r="S72" s="185">
        <f>IF(E72="","",MINA(E72:I73))</f>
        <v>0.58399999999999996</v>
      </c>
      <c r="T72" s="185">
        <f t="shared" ref="T72" si="114">IF(E72="","",(R72-S72))</f>
        <v>4.0000000000000036E-3</v>
      </c>
      <c r="U72" s="185">
        <f>IF(E72="","",ROUND(AVERAGEA(E72:I73),4))</f>
        <v>0.58640000000000003</v>
      </c>
      <c r="V72" s="185">
        <f>IF(E72="","",ROUND(SQRT(COUNTA(E72:I73)/(COUNTA(E72:I73)-1))*STDEVPA(E72:I73),4))</f>
        <v>1.8E-3</v>
      </c>
      <c r="W72" s="184">
        <f>IF(E72="","",ROUND((((U72)-(B72-C73))/(3*V72)),4))</f>
        <v>3.0369999999999999</v>
      </c>
      <c r="X72" s="184">
        <f>IF(E72="","",ROUND((((U72)-(B72-C73))/(3*V72)),4))</f>
        <v>3.0369999999999999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</v>
      </c>
      <c r="F74" s="176">
        <v>0.59</v>
      </c>
      <c r="G74" s="176">
        <v>0.59299999999999997</v>
      </c>
      <c r="H74" s="176">
        <v>0.59299999999999997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0.53333333333333388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Measure More</v>
      </c>
      <c r="R74" s="185">
        <f>IF(E74="","",MAXA(E74:I75))</f>
        <v>0.59299999999999997</v>
      </c>
      <c r="S74" s="185">
        <f>IF(E74="","",MINA(E74:I75))</f>
        <v>0.59</v>
      </c>
      <c r="T74" s="185">
        <f t="shared" ref="T74" si="118">IF(E74="","",(R74-S74))</f>
        <v>3.0000000000000027E-3</v>
      </c>
      <c r="U74" s="185">
        <f>IF(E74="","",ROUND(AVERAGEA(E74:I75),4))</f>
        <v>0.59160000000000001</v>
      </c>
      <c r="V74" s="185">
        <f>IF(E74="","",ROUND(SQRT(COUNTA(E74:I75)/(COUNTA(E74:I75)-1))*STDEVPA(E74:I75),4))</f>
        <v>1.5E-3</v>
      </c>
      <c r="W74" s="184">
        <f>IF(E74="","",ROUND((((U74)-(B74-C75))/(3*V74)),4))</f>
        <v>4.8</v>
      </c>
      <c r="X74" s="184">
        <f>IF(E74="","",ROUND((((U74)-(B74-C75))/(3*V74)),4))</f>
        <v>4.8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7.5784000000000002</v>
      </c>
      <c r="F76" s="176">
        <v>7.5651999999999999</v>
      </c>
      <c r="G76" s="176">
        <v>7.5765000000000002</v>
      </c>
      <c r="H76" s="176">
        <v>7.5765000000000002</v>
      </c>
      <c r="I76" s="176">
        <v>7.5727000000000002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0.39200000000000124</v>
      </c>
      <c r="P76" s="193">
        <f>IF(E76="","",((MINA(E76,F76,G76,H76,I76))-N76)/((C76+C77)/2))</f>
        <v>0.32599999999999962</v>
      </c>
      <c r="Q76" s="185" t="str">
        <f t="shared" ref="Q76" si="121">IF(E76="","",IF(OR((O76&gt;50%),(P76&lt;-50%)),"Measure More","OK"))</f>
        <v>OK</v>
      </c>
      <c r="R76" s="185">
        <f>IF(E76="","",MAXA(E76:I77))</f>
        <v>7.5784000000000002</v>
      </c>
      <c r="S76" s="185">
        <f>IF(E76="","",MINA(E76:I77))</f>
        <v>7.5651999999999999</v>
      </c>
      <c r="T76" s="185">
        <f t="shared" ref="T76" si="122">IF(E76="","",(R76-S76))</f>
        <v>1.3200000000000323E-2</v>
      </c>
      <c r="U76" s="185">
        <f>IF(E76="","",ROUND(AVERAGEA(E76:I77),4))</f>
        <v>7.5739000000000001</v>
      </c>
      <c r="V76" s="185">
        <f>IF(E76="","",ROUND(SQRT(COUNTA(E76:I77)/(COUNTA(E76:I77)-1))*STDEVPA(E76:I77),4))</f>
        <v>5.3E-3</v>
      </c>
      <c r="W76" s="184">
        <f t="shared" ref="W76" si="123">IF(E76="","",ROUND((((B76+C76)-(B76-C77))/(6*V76)),4))</f>
        <v>12.5786</v>
      </c>
      <c r="X76" s="184">
        <f t="shared" ref="X76" si="124">IF(E76="","",ROUND((1-(ABS((((B76+C76)+(B76-C77))/2)-U76)/((C76+C77)/2)))*W76,4))</f>
        <v>7.9307999999999996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7.5673000000000004</v>
      </c>
      <c r="F78" s="176">
        <v>7.5397999999999996</v>
      </c>
      <c r="G78" s="176">
        <v>7.5650000000000004</v>
      </c>
      <c r="H78" s="176">
        <v>7.5746000000000002</v>
      </c>
      <c r="I78" s="176">
        <v>7.5709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0.37300000000000111</v>
      </c>
      <c r="P78" s="193">
        <f>IF(E78="","",((MINA(E78,F78,G78,H78,I78))-N78)/((C78+C79)/2))</f>
        <v>0.19899999999999807</v>
      </c>
      <c r="Q78" s="185" t="str">
        <f t="shared" ref="Q78" si="127">IF(E78="","",IF(OR((O78&gt;50%),(P78&lt;-50%)),"Measure More","OK"))</f>
        <v>OK</v>
      </c>
      <c r="R78" s="185">
        <f>IF(E78="","",MAXA(E78:I79))</f>
        <v>7.5746000000000002</v>
      </c>
      <c r="S78" s="185">
        <f>IF(E78="","",MINA(E78:I79))</f>
        <v>7.5397999999999996</v>
      </c>
      <c r="T78" s="185">
        <f t="shared" ref="T78" si="128">IF(E78="","",(R78-S78))</f>
        <v>3.4800000000000608E-2</v>
      </c>
      <c r="U78" s="185">
        <f>IF(E78="","",ROUND(AVERAGEA(E78:I79),4))</f>
        <v>7.5635000000000003</v>
      </c>
      <c r="V78" s="185">
        <f>IF(E78="","",ROUND(SQRT(COUNTA(E78:I79)/(COUNTA(E78:I79)-1))*STDEVPA(E78:I79),4))</f>
        <v>1.38E-2</v>
      </c>
      <c r="W78" s="184">
        <f t="shared" ref="W78" si="129">IF(E78="","",ROUND((((B78+C78)-(B78-C79))/(6*V78)),4))</f>
        <v>4.8308999999999997</v>
      </c>
      <c r="X78" s="184">
        <f t="shared" ref="X78" si="130">IF(E78="","",ROUND((1-(ABS((((B78+C78)+(B78-C79))/2)-U78)/((C78+C79)/2)))*W78,4))</f>
        <v>3.2970999999999999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6.2146999999999997</v>
      </c>
      <c r="F80" s="176">
        <v>6.2141999999999999</v>
      </c>
      <c r="G80" s="176">
        <v>6.2104999999999997</v>
      </c>
      <c r="H80" s="176">
        <v>6.2123999999999997</v>
      </c>
      <c r="I80" s="176">
        <v>6.2114000000000003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0.29399999999998983</v>
      </c>
      <c r="P80" s="193">
        <f>IF(E80="","",((MINA(E80,F80,G80,H80,I80))-N80)/((C80+C81)/2))</f>
        <v>0.20999999999999019</v>
      </c>
      <c r="Q80" s="185" t="str">
        <f t="shared" ref="Q80" si="133">IF(E80="","",IF(OR((O80&gt;50%),(P80&lt;-50%)),"Measure More","OK"))</f>
        <v>OK</v>
      </c>
      <c r="R80" s="185">
        <f>IF(E80="","",MAXA(E80:I81))</f>
        <v>6.2146999999999997</v>
      </c>
      <c r="S80" s="185">
        <f>IF(E80="","",MINA(E80:I81))</f>
        <v>6.2104999999999997</v>
      </c>
      <c r="T80" s="185">
        <f t="shared" ref="T80" si="134">IF(E80="","",(R80-S80))</f>
        <v>4.1999999999999815E-3</v>
      </c>
      <c r="U80" s="185">
        <f>IF(E80="","",ROUND(AVERAGEA(E80:I81),4))</f>
        <v>6.2126000000000001</v>
      </c>
      <c r="V80" s="185">
        <f>IF(E80="","",ROUND(SQRT(COUNTA(E80:I81)/(COUNTA(E80:I81)-1))*STDEVPA(E80:I81),4))</f>
        <v>1.8E-3</v>
      </c>
      <c r="W80" s="184">
        <f t="shared" ref="W80" si="135">IF(E80="","",ROUND((((B80+C80)-(B80-C81))/(6*V80)),4))</f>
        <v>9.2592999999999996</v>
      </c>
      <c r="X80" s="184">
        <f t="shared" ref="X80" si="136">IF(E80="","",ROUND((1-(ABS((((B80+C80)+(B80-C81))/2)-U80)/((C80+C81)/2)))*W80,4))</f>
        <v>6.9260000000000002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6.2194000000000003</v>
      </c>
      <c r="F82" s="176">
        <v>6.2215999999999996</v>
      </c>
      <c r="G82" s="176">
        <v>6.2236000000000002</v>
      </c>
      <c r="H82" s="176">
        <v>6.2239000000000004</v>
      </c>
      <c r="I82" s="176">
        <v>6.2222999999999997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0.47800000000000509</v>
      </c>
      <c r="P82" s="193">
        <f>IF(E82="","",((MINA(E82,F82,G82,H82,I82))-N82)/((C82+C83)/2))</f>
        <v>0.38800000000000168</v>
      </c>
      <c r="Q82" s="185" t="str">
        <f t="shared" ref="Q82" si="139">IF(E82="","",IF(OR((O82&gt;50%),(P82&lt;-50%)),"Measure More","OK"))</f>
        <v>OK</v>
      </c>
      <c r="R82" s="185">
        <f>IF(E82="","",MAXA(E82:I83))</f>
        <v>6.2239000000000004</v>
      </c>
      <c r="S82" s="185">
        <f>IF(E82="","",MINA(E82:I83))</f>
        <v>6.2194000000000003</v>
      </c>
      <c r="T82" s="185">
        <f t="shared" ref="T82" si="140">IF(E82="","",(R82-S82))</f>
        <v>4.5000000000001705E-3</v>
      </c>
      <c r="U82" s="185">
        <f>IF(E82="","",ROUND(AVERAGEA(E82:I83),4))</f>
        <v>6.2222</v>
      </c>
      <c r="V82" s="185">
        <f>IF(E82="","",ROUND(SQRT(COUNTA(E82:I83)/(COUNTA(E82:I83)-1))*STDEVPA(E82:I83),4))</f>
        <v>1.8E-3</v>
      </c>
      <c r="W82" s="184">
        <f t="shared" ref="W82" si="141">IF(E82="","",ROUND((((B82+C82)-(B82-C83))/(6*V82)),4))</f>
        <v>9.2592999999999996</v>
      </c>
      <c r="X82" s="184">
        <f t="shared" ref="X82" si="142">IF(E82="","",ROUND((1-(ABS((((B82+C82)+(B82-C83))/2)-U82)/((C82+C83)/2)))*W82,4))</f>
        <v>5.1482000000000001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5.7538</v>
      </c>
      <c r="F84" s="176">
        <v>5.7550999999999997</v>
      </c>
      <c r="G84" s="176">
        <v>5.6932999999999998</v>
      </c>
      <c r="H84" s="176">
        <v>5.6894</v>
      </c>
      <c r="I84" s="176">
        <v>5.6976000000000004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0.55099999999999483</v>
      </c>
      <c r="P84" s="193">
        <f>IF(E84="","",((MINA(E84,F84,G84,H84,I84))-N84)/((C84+C85)/2))</f>
        <v>-0.10600000000000165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5.7550999999999997</v>
      </c>
      <c r="S84" s="185">
        <f>IF(E84="","",MINA(E84:I85))</f>
        <v>5.6894</v>
      </c>
      <c r="T84" s="185">
        <f t="shared" ref="T84" si="146">IF(E84="","",(R84-S84))</f>
        <v>6.5699999999999648E-2</v>
      </c>
      <c r="U84" s="185">
        <f>IF(E84="","",ROUND(AVERAGEA(E84:I85),4))</f>
        <v>5.7178000000000004</v>
      </c>
      <c r="V84" s="185">
        <f>IF(E84="","",ROUND(SQRT(COUNTA(E84:I85)/(COUNTA(E84:I85)-1))*STDEVPA(E84:I85),4))</f>
        <v>3.3500000000000002E-2</v>
      </c>
      <c r="W84" s="184">
        <f t="shared" ref="W84" si="147">IF(E84="","",ROUND((((B84+C84)-(B84-C85))/(6*V84)),4))</f>
        <v>0.995</v>
      </c>
      <c r="X84" s="184">
        <f t="shared" ref="X84" si="148">IF(E84="","",ROUND((1-(ABS((((B84+C84)+(B84-C85))/2)-U84)/((C84+C85)/2)))*W84,4))</f>
        <v>0.81789999999999996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5.7206000000000001</v>
      </c>
      <c r="F86" s="176">
        <v>5.7214</v>
      </c>
      <c r="G86" s="176">
        <v>5.7529000000000003</v>
      </c>
      <c r="H86" s="176">
        <v>5.7523999999999997</v>
      </c>
      <c r="I86" s="176">
        <v>5.7530000000000001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0.52999999999999936</v>
      </c>
      <c r="P86" s="193">
        <f>IF(E86="","",((MINA(E86,F86,G86,H86,I86))-N86)/((C86+C87)/2))</f>
        <v>0.20599999999999952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5.7530000000000001</v>
      </c>
      <c r="S86" s="185">
        <f>IF(E86="","",MINA(E86:I87))</f>
        <v>5.7206000000000001</v>
      </c>
      <c r="T86" s="185">
        <f t="shared" ref="T86" si="152">IF(E86="","",(R86-S86))</f>
        <v>3.2399999999999984E-2</v>
      </c>
      <c r="U86" s="185">
        <f>IF(E86="","",ROUND(AVERAGEA(E86:I87),4))</f>
        <v>5.7401</v>
      </c>
      <c r="V86" s="185">
        <f>IF(E86="","",ROUND(SQRT(COUNTA(E86:I87)/(COUNTA(E86:I87)-1))*STDEVPA(E86:I87),4))</f>
        <v>1.7399999999999999E-2</v>
      </c>
      <c r="W86" s="184">
        <f t="shared" ref="W86" si="153">IF(E86="","",ROUND((((B86+C86)-(B86-C87))/(6*V86)),4))</f>
        <v>1.9157</v>
      </c>
      <c r="X86" s="184">
        <f t="shared" ref="X86" si="154">IF(E86="","",ROUND((1-(ABS((((B86+C86)+(B86-C87))/2)-U86)/((C86+C87)/2)))*W86,4))</f>
        <v>1.1475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7.9359999999999999</v>
      </c>
      <c r="F88" s="176">
        <v>7.9398999999999997</v>
      </c>
      <c r="G88" s="176">
        <v>7.9005999999999998</v>
      </c>
      <c r="H88" s="176">
        <v>7.9023000000000003</v>
      </c>
      <c r="I88" s="176">
        <v>7.9184999999999999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0.3989999999999938</v>
      </c>
      <c r="P88" s="193">
        <f>IF(E88="","",((MINA(E88,F88,G88,H88,I88))-N88)/((C88+C89)/2))</f>
        <v>5.9999999999948983E-3</v>
      </c>
      <c r="Q88" s="194" t="str">
        <f t="shared" ref="Q88" si="157">IF(E88="","",IF(OR((O88&gt;50%),(P88&lt;-50%)),"Measure More","OK"))</f>
        <v>OK</v>
      </c>
      <c r="R88" s="185">
        <f>IF(E88="","",MAXA(E88:I89))</f>
        <v>7.9398999999999997</v>
      </c>
      <c r="S88" s="185">
        <f>IF(E88="","",MINA(E88:I89))</f>
        <v>7.9005999999999998</v>
      </c>
      <c r="T88" s="185">
        <f t="shared" ref="T88" si="158">IF(E88="","",(R88-S88))</f>
        <v>3.9299999999999891E-2</v>
      </c>
      <c r="U88" s="185">
        <f>IF(E88="","",ROUND(AVERAGEA(E88:I89),4))</f>
        <v>7.9195000000000002</v>
      </c>
      <c r="V88" s="185">
        <f>IF(E88="","",ROUND(SQRT(COUNTA(E88:I89)/(COUNTA(E88:I89)-1))*STDEVPA(E88:I89),4))</f>
        <v>1.83E-2</v>
      </c>
      <c r="W88" s="184">
        <f t="shared" ref="W88" si="159">IF(E88="","",ROUND((((B88+C88)-(B88-C89))/(6*V88)),4))</f>
        <v>1.8214999999999999</v>
      </c>
      <c r="X88" s="184">
        <f t="shared" ref="X88" si="160">IF(E88="","",ROUND((1-(ABS((((B88+C88)+(B88-C89))/2)-U88)/((C88+C89)/2)))*W88,4))</f>
        <v>1.4662999999999999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7.9256000000000002</v>
      </c>
      <c r="F90" s="176">
        <v>7.9276999999999997</v>
      </c>
      <c r="G90" s="176">
        <v>7.9134000000000002</v>
      </c>
      <c r="H90" s="176">
        <v>7.9166999999999996</v>
      </c>
      <c r="I90" s="176">
        <v>7.9314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0.3139999999999965</v>
      </c>
      <c r="P90" s="193">
        <f>IF(E90="","",((MINA(E90,F90,G90,H90,I90))-N90)/((C90+C91)/2))</f>
        <v>0.13399999999999856</v>
      </c>
      <c r="Q90" s="194" t="str">
        <f t="shared" ref="Q90" si="163">IF(E90="","",IF(OR((O90&gt;50%),(P90&lt;-50%)),"Measure More","OK"))</f>
        <v>OK</v>
      </c>
      <c r="R90" s="185">
        <f>IF(E90="","",MAXA(E90:I91))</f>
        <v>7.9314</v>
      </c>
      <c r="S90" s="185">
        <f>IF(E90="","",MINA(E90:I91))</f>
        <v>7.9134000000000002</v>
      </c>
      <c r="T90" s="185">
        <f t="shared" ref="T90" si="164">IF(E90="","",(R90-S90))</f>
        <v>1.7999999999999794E-2</v>
      </c>
      <c r="U90" s="185">
        <f>IF(E90="","",ROUND(AVERAGEA(E90:I91),4))</f>
        <v>7.923</v>
      </c>
      <c r="V90" s="185">
        <f>IF(E90="","",ROUND(SQRT(COUNTA(E90:I91)/(COUNTA(E90:I91)-1))*STDEVPA(E90:I91),4))</f>
        <v>7.6E-3</v>
      </c>
      <c r="W90" s="184">
        <f t="shared" ref="W90" si="165">IF(E90="","",ROUND((((B90+C90)-(B90-C91))/(6*V90)),4))</f>
        <v>4.3860000000000001</v>
      </c>
      <c r="X90" s="184">
        <f t="shared" ref="X90" si="166">IF(E90="","",ROUND((1-(ABS((((B90+C90)+(B90-C91))/2)-U90)/((C90+C91)/2)))*W90,4))</f>
        <v>3.3772000000000002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3.1118999999999999</v>
      </c>
      <c r="F92" s="176">
        <v>3.1036000000000001</v>
      </c>
      <c r="G92" s="176">
        <v>3.0956999999999999</v>
      </c>
      <c r="H92" s="176">
        <v>3.0939000000000001</v>
      </c>
      <c r="I92" s="176">
        <v>3.0998000000000001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0.118999999999998</v>
      </c>
      <c r="P92" s="193">
        <f>IF(E92="","",((MINA(E92,F92,G92,H92,I92))-N92)/((C92+C93)/2))</f>
        <v>-6.0999999999999943E-2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3.1118999999999999</v>
      </c>
      <c r="S92" s="185">
        <f>IF(E92="","",MINA(E92:I93))</f>
        <v>3.0939000000000001</v>
      </c>
      <c r="T92" s="185">
        <f t="shared" ref="T92" si="170">IF(E92="","",(R92-S92))</f>
        <v>1.7999999999999794E-2</v>
      </c>
      <c r="U92" s="185">
        <f>IF(E92="","",ROUND(AVERAGEA(E92:I93),4))</f>
        <v>3.101</v>
      </c>
      <c r="V92" s="185">
        <f>IF(E92="","",ROUND(SQRT(COUNTA(E92:I93)/(COUNTA(E92:I93)-1))*STDEVPA(E92:I93),4))</f>
        <v>7.1999999999999998E-3</v>
      </c>
      <c r="W92" s="184">
        <f t="shared" ref="W92" si="171">IF(E92="","",ROUND((((B92+C92)-(B92-C93))/(6*V92)),4))</f>
        <v>4.6295999999999999</v>
      </c>
      <c r="X92" s="184">
        <f t="shared" ref="X92" si="172">IF(E92="","",ROUND((1-(ABS((((B92+C92)+(B92-C93))/2)-U92)/((C92+C93)/2)))*W92,4))</f>
        <v>4.5833000000000004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3.1118999999999999</v>
      </c>
      <c r="F94" s="176">
        <v>3.1099000000000001</v>
      </c>
      <c r="G94" s="176">
        <v>3.1053999999999999</v>
      </c>
      <c r="H94" s="176">
        <v>3.1017000000000001</v>
      </c>
      <c r="I94" s="176">
        <v>3.1017999999999999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0.118999999999998</v>
      </c>
      <c r="P94" s="193">
        <f>IF(E94="","",((MINA(E94,F94,G94,H94,I94))-N94)/((C94+C95)/2))</f>
        <v>1.7000000000000348E-2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3.1118999999999999</v>
      </c>
      <c r="S94" s="185">
        <f>IF(E94="","",MINA(E94:I95))</f>
        <v>3.1017000000000001</v>
      </c>
      <c r="T94" s="185">
        <f t="shared" ref="T94" si="176">IF(E94="","",(R94-S94))</f>
        <v>1.0199999999999765E-2</v>
      </c>
      <c r="U94" s="185">
        <f>IF(E94="","",ROUND(AVERAGEA(E94:I95),4))</f>
        <v>3.1061000000000001</v>
      </c>
      <c r="V94" s="185">
        <f>IF(E94="","",ROUND(SQRT(COUNTA(E94:I95)/(COUNTA(E94:I95)-1))*STDEVPA(E94:I95),4))</f>
        <v>4.5999999999999999E-3</v>
      </c>
      <c r="W94" s="184">
        <f t="shared" ref="W94" si="177">IF(E94="","",ROUND((((B94+C94)-(B94-C95))/(6*V94)),4))</f>
        <v>7.2464000000000004</v>
      </c>
      <c r="X94" s="184">
        <f t="shared" ref="X94" si="178">IF(E94="","",ROUND((1-(ABS((((B94+C94)+(B94-C95))/2)-U94)/((C94+C95)/2)))*W94,4))</f>
        <v>6.8044000000000002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7.7130999999999998</v>
      </c>
      <c r="F96" s="176">
        <v>7.7119999999999997</v>
      </c>
      <c r="G96" s="176">
        <v>7.7206000000000001</v>
      </c>
      <c r="H96" s="176">
        <v>7.7195</v>
      </c>
      <c r="I96" s="176">
        <v>7.7206999999999999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0.20699999999999719</v>
      </c>
      <c r="P96" s="193">
        <f>IF(E96="","",((MINA(E96,F96,G96,H96,I96))-N96)/((C96+C97)/2))</f>
        <v>0.11999999999999567</v>
      </c>
      <c r="Q96" s="185" t="str">
        <f t="shared" ref="Q96" si="181">IF(E96="","",IF(OR((O96&gt;50%),(P96&lt;-50%)),"Measure More","OK"))</f>
        <v>OK</v>
      </c>
      <c r="R96" s="185">
        <f>IF(E96="","",MAXA(E96:I97))</f>
        <v>7.7206999999999999</v>
      </c>
      <c r="S96" s="185">
        <f>IF(E96="","",MINA(E96:I97))</f>
        <v>7.7119999999999997</v>
      </c>
      <c r="T96" s="185">
        <f t="shared" ref="T96" si="182">IF(E96="","",(R96-S96))</f>
        <v>8.7000000000001521E-3</v>
      </c>
      <c r="U96" s="185">
        <f>IF(E96="","",ROUND(AVERAGEA(E96:I97),4))</f>
        <v>7.7172000000000001</v>
      </c>
      <c r="V96" s="185">
        <f>IF(E96="","",ROUND(SQRT(COUNTA(E96:I97)/(COUNTA(E96:I97)-1))*STDEVPA(E96:I97),4))</f>
        <v>4.3E-3</v>
      </c>
      <c r="W96" s="184">
        <f t="shared" ref="W96" si="183">IF(E96="","",ROUND((((B96+C96)-(B96-C97))/(6*V96)),4))</f>
        <v>7.7519</v>
      </c>
      <c r="X96" s="184">
        <f t="shared" ref="X96" si="184">IF(E96="","",ROUND((1-(ABS((((B96+C96)+(B96-C97))/2)-U96)/((C96+C97)/2)))*W96,4))</f>
        <v>6.4185999999999996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7.7058999999999997</v>
      </c>
      <c r="F98" s="176">
        <v>7.7061999999999999</v>
      </c>
      <c r="G98" s="176">
        <v>7.71</v>
      </c>
      <c r="H98" s="176">
        <v>7.7099000000000002</v>
      </c>
      <c r="I98" s="176">
        <v>7.7096999999999998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9.9999999999997868E-2</v>
      </c>
      <c r="P98" s="193">
        <f>IF(E98="","",((MINA(E98,F98,G98,H98,I98))-N98)/((C98+C99)/2))</f>
        <v>5.8999999999995723E-2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</v>
      </c>
      <c r="S98" s="185">
        <f>IF(E98="","",MINA(E98:I99))</f>
        <v>7.7058999999999997</v>
      </c>
      <c r="T98" s="185">
        <f t="shared" ref="T98" si="188">IF(E98="","",(R98-S98))</f>
        <v>4.1000000000002146E-3</v>
      </c>
      <c r="U98" s="185">
        <f>IF(E98="","",ROUND(AVERAGEA(E98:I99),4))</f>
        <v>7.7083000000000004</v>
      </c>
      <c r="V98" s="185">
        <f>IF(E98="","",ROUND(SQRT(COUNTA(E98:I99)/(COUNTA(E98:I99)-1))*STDEVPA(E98:I99),4))</f>
        <v>2.0999999999999999E-3</v>
      </c>
      <c r="W98" s="184">
        <f t="shared" ref="W98" si="189">IF(E98="","",ROUND((((B98+C98)-(B98-C99))/(6*V98)),4))</f>
        <v>15.872999999999999</v>
      </c>
      <c r="X98" s="184">
        <f t="shared" ref="X98" si="190">IF(E98="","",ROUND((1-(ABS((((B98+C98)+(B98-C99))/2)-U98)/((C98+C99)/2)))*W98,4))</f>
        <v>14.5555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3.1000999999999999</v>
      </c>
      <c r="F100" s="176">
        <v>3.0935000000000001</v>
      </c>
      <c r="G100" s="176">
        <v>3.1120999999999999</v>
      </c>
      <c r="H100" s="176">
        <v>3.1158999999999999</v>
      </c>
      <c r="I100" s="176">
        <v>3.1160999999999999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0.16099999999999781</v>
      </c>
      <c r="P100" s="193">
        <f>IF(E100="","",((MINA(E100,F100,G100,H100,I100))-N100)/((C100+C101)/2))</f>
        <v>-6.4999999999999503E-2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3.1160999999999999</v>
      </c>
      <c r="S100" s="185">
        <f>IF(E100="","",MINA(E100:I101))</f>
        <v>3.0935000000000001</v>
      </c>
      <c r="T100" s="185">
        <f t="shared" ref="T100" si="194">IF(E100="","",(R100-S100))</f>
        <v>2.2599999999999731E-2</v>
      </c>
      <c r="U100" s="185">
        <f>IF(E100="","",ROUND(AVERAGEA(E100:I101),4))</f>
        <v>3.1074999999999999</v>
      </c>
      <c r="V100" s="185">
        <f>IF(E100="","",ROUND(SQRT(COUNTA(E100:I101)/(COUNTA(E100:I101)-1))*STDEVPA(E100:I101),4))</f>
        <v>1.0200000000000001E-2</v>
      </c>
      <c r="W100" s="184">
        <f t="shared" ref="W100" si="195">IF(E100="","",ROUND((((B100+C100)-(B100-C101))/(6*V100)),4))</f>
        <v>3.2679999999999998</v>
      </c>
      <c r="X100" s="184">
        <f t="shared" ref="X100" si="196">IF(E100="","",ROUND((1-(ABS((((B100+C100)+(B100-C101))/2)-U100)/((C100+C101)/2)))*W100,4))</f>
        <v>3.0228999999999999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3.0941000000000001</v>
      </c>
      <c r="F102" s="176">
        <v>3.0985999999999998</v>
      </c>
      <c r="G102" s="176">
        <v>3.1118000000000001</v>
      </c>
      <c r="H102" s="176">
        <v>3.11</v>
      </c>
      <c r="I102" s="176">
        <v>3.1097000000000001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0.11800000000000033</v>
      </c>
      <c r="P102" s="193">
        <f>IF(E102="","",((MINA(E102,F102,G102,H102,I102))-N102)/((C102+C103)/2))</f>
        <v>-5.9000000000000163E-2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3.1118000000000001</v>
      </c>
      <c r="S102" s="185">
        <f>IF(E102="","",MINA(E102:I103))</f>
        <v>3.0941000000000001</v>
      </c>
      <c r="T102" s="185">
        <f t="shared" ref="T102" si="200">IF(E102="","",(R102-S102))</f>
        <v>1.7700000000000049E-2</v>
      </c>
      <c r="U102" s="185">
        <f>IF(E102="","",ROUND(AVERAGEA(E102:I103),4))</f>
        <v>3.1048</v>
      </c>
      <c r="V102" s="185">
        <f>IF(E102="","",ROUND(SQRT(COUNTA(E102:I103)/(COUNTA(E102:I103)-1))*STDEVPA(E102:I103),4))</f>
        <v>8.0000000000000002E-3</v>
      </c>
      <c r="W102" s="184">
        <f t="shared" ref="W102" si="201">IF(E102="","",ROUND((((B102+C102)-(B102-C103))/(6*V102)),4))</f>
        <v>4.1666999999999996</v>
      </c>
      <c r="X102" s="184">
        <f t="shared" ref="X102" si="202">IF(E102="","",ROUND((1-(ABS((((B102+C102)+(B102-C103))/2)-U102)/((C102+C103)/2)))*W102,4))</f>
        <v>3.9666999999999999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1.55E-2</v>
      </c>
      <c r="F104" s="176">
        <v>1.7899999999999999E-2</v>
      </c>
      <c r="G104" s="176">
        <v>1.83E-2</v>
      </c>
      <c r="H104" s="176">
        <v>1.9900000000000001E-2</v>
      </c>
      <c r="I104" s="176">
        <v>2.0799999999999999E-2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-0.16800000000000009</v>
      </c>
      <c r="P104" s="193">
        <f>IF(E104="","",((MINA(E104,F104,G104,H104,I104))-N104)/((C104+C105)/2))</f>
        <v>-0.38000000000000006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2.0799999999999999E-2</v>
      </c>
      <c r="S104" s="185">
        <f>IF(E104="","",MINA(E104:I105))</f>
        <v>1.55E-2</v>
      </c>
      <c r="T104" s="185">
        <f t="shared" ref="T104" si="206">IF(E104="","",(R104-S104))</f>
        <v>5.2999999999999992E-3</v>
      </c>
      <c r="U104" s="185">
        <f>IF(E104="","",ROUND(AVERAGEA(E104:I105),4))</f>
        <v>1.8499999999999999E-2</v>
      </c>
      <c r="V104" s="185">
        <f>IF(E104="","",ROUND(SQRT(COUNTA(E104:I105)/(COUNTA(E104:I105)-1))*STDEVPA(E104:I105),4))</f>
        <v>2E-3</v>
      </c>
      <c r="W104" s="184">
        <f>IF(E104="","",ROUND((((B104+C104)-(U104))/(3*V104)),4))</f>
        <v>5.25</v>
      </c>
      <c r="X104" s="184">
        <f>IF(E104="","",ROUND((((B104+C104)-(U104))/(3*V104)),4))</f>
        <v>5.25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1.9E-2</v>
      </c>
      <c r="F106" s="176">
        <v>1.8700000000000001E-2</v>
      </c>
      <c r="G106" s="176">
        <v>1.66E-2</v>
      </c>
      <c r="H106" s="176">
        <v>1.83E-2</v>
      </c>
      <c r="I106" s="176">
        <v>2.1000000000000001E-2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-0.16</v>
      </c>
      <c r="P106" s="193">
        <f>IF(E106="","",((MINA(E106,F106,G106,H106,I106))-N106)/((C106+C107)/2))</f>
        <v>-0.33600000000000002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2.1000000000000001E-2</v>
      </c>
      <c r="S106" s="185">
        <f>IF(E106="","",MINA(E106:I107))</f>
        <v>1.66E-2</v>
      </c>
      <c r="T106" s="185">
        <f t="shared" ref="T106" si="210">IF(E106="","",(R106-S106))</f>
        <v>4.4000000000000011E-3</v>
      </c>
      <c r="U106" s="185">
        <f>IF(E106="","",ROUND(AVERAGEA(E106:I107),4))</f>
        <v>1.8700000000000001E-2</v>
      </c>
      <c r="V106" s="185">
        <f>IF(E106="","",ROUND(SQRT(COUNTA(E106:I107)/(COUNTA(E106:I107)-1))*STDEVPA(E106:I107),4))</f>
        <v>1.6000000000000001E-3</v>
      </c>
      <c r="W106" s="184">
        <f>IF(E106="","",ROUND((((B106+C106)-(U106))/(3*V106)),4))</f>
        <v>6.5208000000000004</v>
      </c>
      <c r="X106" s="184">
        <f>IF(E106="","",ROUND((((B106+C106)-(U106))/(3*V106)),4))</f>
        <v>6.5208000000000004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24120501</v>
      </c>
      <c r="D113" s="183"/>
      <c r="E113" s="15"/>
      <c r="F113" s="16" t="str">
        <f>H8</f>
        <v>K1216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24120501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12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14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11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10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14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13" t="s">
        <v>53</v>
      </c>
      <c r="P157" s="113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3.3980000000000001</v>
      </c>
      <c r="F158" s="176">
        <v>3.3972000000000002</v>
      </c>
      <c r="G158" s="176">
        <v>3.3967999999999998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-1.9999999999997797E-2</v>
      </c>
      <c r="P158" s="193">
        <f>IF(E158="","",((MINA(E158,F158,G158,H158,I158))-N158)/((C158+C159)/2))</f>
        <v>-3.2000000000000917E-2</v>
      </c>
      <c r="Q158" s="185" t="str">
        <f>IF(E158="","",IF(OR((O158&gt;50%),(P158&lt;-50%)),"Measure More","OK"))</f>
        <v>OK</v>
      </c>
      <c r="R158" s="185">
        <f>IF(E158="","",MAXA(E158:I159))</f>
        <v>3.3980000000000001</v>
      </c>
      <c r="S158" s="185">
        <f>IF(E158="","",MINA(E158:I159))</f>
        <v>3.3967999999999998</v>
      </c>
      <c r="T158" s="185">
        <f>IF(E158="","",(R158-S158))</f>
        <v>1.2000000000003119E-3</v>
      </c>
      <c r="U158" s="185">
        <f>IF(E158="","",ROUND(AVERAGEA(E158:I159),4))</f>
        <v>3.3973</v>
      </c>
      <c r="V158" s="185">
        <f>IF(E158="","",ROUND(SQRT(COUNTA(E158:I159)/(COUNTA(E158:I159)-1))*STDEVPA(E158:I159),4))</f>
        <v>5.9999999999999995E-4</v>
      </c>
      <c r="W158" s="184">
        <f>IF(E158="","",ROUND((((B158+C158)-(B158-C159))/(6*V158)),4))</f>
        <v>55.555599999999998</v>
      </c>
      <c r="X158" s="184">
        <f>IF(E158="","",ROUND((1-(ABS((((B158+C158)+(B158-C159))/2)-U158)/((C158+C159)/2)))*W158,4))</f>
        <v>54.055599999999998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3.3980000000000001</v>
      </c>
      <c r="AB158" s="92">
        <v>3.3972000000000002</v>
      </c>
      <c r="AC158">
        <v>3.3967999999999998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</v>
      </c>
      <c r="F160" s="176">
        <v>3.4003999999999999</v>
      </c>
      <c r="G160" s="176">
        <v>3.4003000000000001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3.9999999999995595E-3</v>
      </c>
      <c r="P160" s="193">
        <f>IF(E160="","",((MINA(E160,F160,G160,H160,I160))-N160)/((C160+C161)/2))</f>
        <v>0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3.4003999999999999</v>
      </c>
      <c r="S160" s="185">
        <f t="shared" ref="S160" si="217">IF(E160="","",MINA(E160:I161))</f>
        <v>3.4</v>
      </c>
      <c r="T160" s="185">
        <f t="shared" ref="T160" si="218">IF(E160="","",(R160-S160))</f>
        <v>3.9999999999995595E-4</v>
      </c>
      <c r="U160" s="185">
        <f t="shared" ref="U160" si="219">IF(E160="","",ROUND(AVERAGEA(E160:I161),4))</f>
        <v>3.4001999999999999</v>
      </c>
      <c r="V160" s="185">
        <f t="shared" ref="V160" si="220">IF(E160="","",ROUND(SQRT(COUNTA(E160:I161)/(COUNTA(E160:I161)-1))*STDEVPA(E160:I161),4))</f>
        <v>2.0000000000000001E-4</v>
      </c>
      <c r="W160" s="184">
        <f t="shared" ref="W160" si="221">IF(E160="","",ROUND((((B160+C160)-(B160-C161))/(6*V160)),4))</f>
        <v>166.66669999999999</v>
      </c>
      <c r="X160" s="184">
        <f t="shared" ref="X160" si="222">IF(E160="","",ROUND((1-(ABS((((B160+C160)+(B160-C161))/2)-U160)/((C160+C161)/2)))*W160,4))</f>
        <v>166.33340000000001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</v>
      </c>
      <c r="AB160" s="92">
        <v>3.4003999999999999</v>
      </c>
      <c r="AC160">
        <v>3.4003000000000001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1.5935999999999999</v>
      </c>
      <c r="F162" s="176">
        <v>1.5943000000000001</v>
      </c>
      <c r="G162" s="176">
        <v>1.5948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-6.4000000000001833E-2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1.5935999999999999</v>
      </c>
      <c r="T162" s="185">
        <f t="shared" ref="T162" si="233">IF(E162="","",(R162-S162))</f>
        <v>1.2000000000000899E-3</v>
      </c>
      <c r="U162" s="185">
        <f t="shared" ref="U162" si="234">IF(E162="","",ROUND(AVERAGEA(E162:I163),4))</f>
        <v>1.5942000000000001</v>
      </c>
      <c r="V162" s="185">
        <f t="shared" ref="V162" si="235">IF(E162="","",ROUND(SQRT(COUNTA(E162:I163)/(COUNTA(E162:I163)-1))*STDEVPA(E162:I163),4))</f>
        <v>5.9999999999999995E-4</v>
      </c>
      <c r="W162" s="184">
        <f t="shared" ref="W162" si="236">IF(E162="","",ROUND((((B162+C162)-(B162-C163))/(6*V162)),4))</f>
        <v>55.555599999999998</v>
      </c>
      <c r="X162" s="184">
        <f t="shared" ref="X162" si="237">IF(E162="","",ROUND((1-(ABS((((B162+C162)+(B162-C163))/2)-U162)/((C162+C163)/2)))*W162,4))</f>
        <v>52.333399999999997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1.5935999999999999</v>
      </c>
      <c r="AB162" s="92">
        <v>1.5943000000000001</v>
      </c>
      <c r="AC162">
        <v>1.5948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1.5920000000000001</v>
      </c>
      <c r="F164" s="176">
        <v>1.5915999999999999</v>
      </c>
      <c r="G164" s="176">
        <v>1.5911999999999999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-8.0000000000000071E-2</v>
      </c>
      <c r="P164" s="193">
        <f>IF(E164="","",((MINA(E164,F164,G164,H164,I164))-N164)/((C164+C165)/2))</f>
        <v>-8.800000000000141E-2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1.5920000000000001</v>
      </c>
      <c r="S164" s="185">
        <f t="shared" ref="S164" si="247">IF(E164="","",MINA(E164:I165))</f>
        <v>1.5911999999999999</v>
      </c>
      <c r="T164" s="185">
        <f t="shared" ref="T164" si="248">IF(E164="","",(R164-S164))</f>
        <v>8.0000000000013394E-4</v>
      </c>
      <c r="U164" s="185">
        <f t="shared" ref="U164" si="249">IF(E164="","",ROUND(AVERAGEA(E164:I165),4))</f>
        <v>1.5915999999999999</v>
      </c>
      <c r="V164" s="185">
        <f t="shared" ref="V164" si="250">IF(E164="","",ROUND(SQRT(COUNTA(E164:I165)/(COUNTA(E164:I165)-1))*STDEVPA(E164:I165),4))</f>
        <v>4.0000000000000002E-4</v>
      </c>
      <c r="W164" s="184">
        <f t="shared" ref="W164" si="251">IF(E164="","",ROUND((((B164+C164)-(B164-C165))/(6*V164)),4))</f>
        <v>83.333299999999994</v>
      </c>
      <c r="X164" s="184">
        <f t="shared" ref="X164" si="252">IF(E164="","",ROUND((1-(ABS((((B164+C164)+(B164-C165))/2)-U164)/((C164+C165)/2)))*W164,4))</f>
        <v>76.333299999999994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1.5920000000000001</v>
      </c>
      <c r="AB164" s="92">
        <v>1.5915999999999999</v>
      </c>
      <c r="AC164">
        <v>1.5911999999999999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1.5973999999999999</v>
      </c>
      <c r="F166" s="176">
        <v>1.5972</v>
      </c>
      <c r="G166" s="176">
        <v>1.5988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-1.2000000000000899E-2</v>
      </c>
      <c r="P166" s="193">
        <f>IF(E166="","",((MINA(E166,F166,G166,H166,I166))-N166)/((C166+C167)/2))</f>
        <v>-2.8000000000001357E-2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1.5988</v>
      </c>
      <c r="S166" s="185">
        <f t="shared" ref="S166" si="262">IF(E166="","",MINA(E166:I167))</f>
        <v>1.5972</v>
      </c>
      <c r="T166" s="185">
        <f t="shared" ref="T166" si="263">IF(E166="","",(R166-S166))</f>
        <v>1.6000000000000458E-3</v>
      </c>
      <c r="U166" s="185">
        <f t="shared" ref="U166" si="264">IF(E166="","",ROUND(AVERAGEA(E166:I167),4))</f>
        <v>1.5978000000000001</v>
      </c>
      <c r="V166" s="185">
        <f t="shared" ref="V166" si="265">IF(E166="","",ROUND(SQRT(COUNTA(E166:I167)/(COUNTA(E166:I167)-1))*STDEVPA(E166:I167),4))</f>
        <v>8.9999999999999998E-4</v>
      </c>
      <c r="W166" s="184">
        <f t="shared" ref="W166" si="266">IF(E166="","",ROUND((((B166+C166)-(B166-C167))/(6*V166)),4))</f>
        <v>37.036999999999999</v>
      </c>
      <c r="X166" s="184">
        <f t="shared" ref="X166" si="267">IF(E166="","",ROUND((1-(ABS((((B166+C166)+(B166-C167))/2)-U166)/((C166+C167)/2)))*W166,4))</f>
        <v>36.222200000000001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1.5973999999999999</v>
      </c>
      <c r="AB166" s="92">
        <v>1.5972</v>
      </c>
      <c r="AC166">
        <v>1.5988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1.5976999999999999</v>
      </c>
      <c r="F168" s="176">
        <v>1.5981000000000001</v>
      </c>
      <c r="G168" s="176">
        <v>1.5984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-1.6000000000000458E-2</v>
      </c>
      <c r="P168" s="193">
        <f>IF(E168="","",((MINA(E168,F168,G168,H168,I168))-N168)/((C168+C169)/2))</f>
        <v>-2.3000000000001908E-2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1.5984</v>
      </c>
      <c r="S168" s="185">
        <f t="shared" ref="S168" si="277">IF(E168="","",MINA(E168:I169))</f>
        <v>1.5976999999999999</v>
      </c>
      <c r="T168" s="185">
        <f t="shared" ref="T168" si="278">IF(E168="","",(R168-S168))</f>
        <v>7.0000000000014495E-4</v>
      </c>
      <c r="U168" s="185">
        <f t="shared" ref="U168" si="279">IF(E168="","",ROUND(AVERAGEA(E168:I169),4))</f>
        <v>1.5981000000000001</v>
      </c>
      <c r="V168" s="185">
        <f t="shared" ref="V168" si="280">IF(E168="","",ROUND(SQRT(COUNTA(E168:I169)/(COUNTA(E168:I169)-1))*STDEVPA(E168:I169),4))</f>
        <v>4.0000000000000002E-4</v>
      </c>
      <c r="W168" s="184">
        <f t="shared" ref="W168" si="281">IF(E168="","",ROUND((((B168+C168)-(B168-C169))/(6*V168)),4))</f>
        <v>83.333299999999994</v>
      </c>
      <c r="X168" s="184">
        <f t="shared" ref="X168" si="282">IF(E168="","",ROUND((1-(ABS((((B168+C168)+(B168-C169))/2)-U168)/((C168+C169)/2)))*W168,4))</f>
        <v>81.75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1.5976999999999999</v>
      </c>
      <c r="AB168" s="92">
        <v>1.5981000000000001</v>
      </c>
      <c r="AC168">
        <v>1.5984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24.5777</v>
      </c>
      <c r="F170" s="176">
        <v>24.587</v>
      </c>
      <c r="G170" s="176">
        <v>24.601199999999999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5.9999999999860165E-3</v>
      </c>
      <c r="P170" s="193">
        <f>IF(E170="","",((MINA(E170,F170,G170,H170,I170))-N170)/((C170+C171)/2))</f>
        <v>-0.11150000000000659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24.601199999999999</v>
      </c>
      <c r="S170" s="185">
        <f t="shared" ref="S170" si="292">IF(E170="","",MINA(E170:I171))</f>
        <v>24.5777</v>
      </c>
      <c r="T170" s="185">
        <f t="shared" ref="T170" si="293">IF(E170="","",(R170-S170))</f>
        <v>2.3499999999998522E-2</v>
      </c>
      <c r="U170" s="185">
        <f t="shared" ref="U170" si="294">IF(E170="","",ROUND(AVERAGEA(E170:I171),4))</f>
        <v>24.5886</v>
      </c>
      <c r="V170" s="185">
        <f t="shared" ref="V170" si="295">IF(E170="","",ROUND(SQRT(COUNTA(E170:I171)/(COUNTA(E170:I171)-1))*STDEVPA(E170:I171),4))</f>
        <v>1.18E-2</v>
      </c>
      <c r="W170" s="184">
        <f t="shared" ref="W170" si="296">IF(E170="","",ROUND((((B170+C170)-(B170-C171))/(6*V170)),4))</f>
        <v>5.6497000000000002</v>
      </c>
      <c r="X170" s="184">
        <f t="shared" ref="X170" si="297">IF(E170="","",ROUND((1-(ABS((((B170+C170)+(B170-C171))/2)-U170)/((C170+C171)/2)))*W170,4))</f>
        <v>5.3277000000000001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24.5777</v>
      </c>
      <c r="AB170" s="92">
        <v>24.587</v>
      </c>
      <c r="AC170">
        <v>24.601199999999999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4.8385999999999996</v>
      </c>
      <c r="F172" s="176">
        <v>4.8360000000000003</v>
      </c>
      <c r="G172" s="176">
        <v>4.8349000000000002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0.38599999999999746</v>
      </c>
      <c r="P172" s="193">
        <f>IF(E172="","",((MINA(E172,F172,G172,H172,I172))-N172)/((C172+C173)/2))</f>
        <v>0.34900000000000375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4.8385999999999996</v>
      </c>
      <c r="S172" s="185">
        <f t="shared" ref="S172" si="307">IF(E172="","",MINA(E172:I173))</f>
        <v>4.8349000000000002</v>
      </c>
      <c r="T172" s="185">
        <f t="shared" ref="T172" si="308">IF(E172="","",(R172-S172))</f>
        <v>3.6999999999993705E-3</v>
      </c>
      <c r="U172" s="185">
        <f t="shared" ref="U172" si="309">IF(E172="","",ROUND(AVERAGEA(E172:I173),4))</f>
        <v>4.8365</v>
      </c>
      <c r="V172" s="185">
        <f t="shared" ref="V172" si="310">IF(E172="","",ROUND(SQRT(COUNTA(E172:I173)/(COUNTA(E172:I173)-1))*STDEVPA(E172:I173),4))</f>
        <v>1.9E-3</v>
      </c>
      <c r="W172" s="184">
        <f t="shared" ref="W172" si="311">IF(E172="","",ROUND((((B172+C172)-(B172-C173))/(6*V172)),4))</f>
        <v>17.543900000000001</v>
      </c>
      <c r="X172" s="184">
        <f t="shared" ref="X172" si="312">IF(E172="","",ROUND((1-(ABS((((B172+C172)+(B172-C173))/2)-U172)/((C172+C173)/2)))*W172,4))</f>
        <v>11.1404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4.8385999999999996</v>
      </c>
      <c r="AB172" s="92">
        <v>4.8360000000000003</v>
      </c>
      <c r="AC172">
        <v>4.8349000000000002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4.8464999999999998</v>
      </c>
      <c r="F174" s="176">
        <v>4.8358999999999996</v>
      </c>
      <c r="G174" s="176">
        <v>4.8459000000000003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0.46499999999999986</v>
      </c>
      <c r="P174" s="193">
        <f>IF(E174="","",((MINA(E174,F174,G174,H174,I174))-N174)/((C174+C175)/2))</f>
        <v>0.35899999999999821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4.8464999999999998</v>
      </c>
      <c r="S174" s="185">
        <f t="shared" ref="S174" si="322">IF(E174="","",MINA(E174:I175))</f>
        <v>4.8358999999999996</v>
      </c>
      <c r="T174" s="185">
        <f t="shared" ref="T174" si="323">IF(E174="","",(R174-S174))</f>
        <v>1.0600000000000165E-2</v>
      </c>
      <c r="U174" s="185">
        <f t="shared" ref="U174" si="324">IF(E174="","",ROUND(AVERAGEA(E174:I175),4))</f>
        <v>4.8428000000000004</v>
      </c>
      <c r="V174" s="185">
        <f t="shared" ref="V174" si="325">IF(E174="","",ROUND(SQRT(COUNTA(E174:I175)/(COUNTA(E174:I175)-1))*STDEVPA(E174:I175),4))</f>
        <v>6.0000000000000001E-3</v>
      </c>
      <c r="W174" s="184">
        <f t="shared" ref="W174" si="326">IF(E174="","",ROUND((((B174+C174)-(B174-C175))/(6*V174)),4))</f>
        <v>5.5556000000000001</v>
      </c>
      <c r="X174" s="184">
        <f t="shared" ref="X174" si="327">IF(E174="","",ROUND((1-(ABS((((B174+C174)+(B174-C175))/2)-U174)/((C174+C175)/2)))*W174,4))</f>
        <v>3.1778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4.8464999999999998</v>
      </c>
      <c r="AB174" s="92">
        <v>4.8358999999999996</v>
      </c>
      <c r="AC174">
        <v>4.8459000000000003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16.118600000000001</v>
      </c>
      <c r="F176" s="176">
        <v>16.122499999999999</v>
      </c>
      <c r="G176" s="176">
        <v>16.1235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0.23499999999998522</v>
      </c>
      <c r="P176" s="193">
        <f>IF(E176="","",((MINA(E176,F176,G176,H176,I176))-N176)/((C176+C177)/2))</f>
        <v>0.18599999999999284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16.1235</v>
      </c>
      <c r="S176" s="185">
        <f t="shared" ref="S176" si="337">IF(E176="","",MINA(E176:I177))</f>
        <v>16.118600000000001</v>
      </c>
      <c r="T176" s="185">
        <f t="shared" ref="T176" si="338">IF(E176="","",(R176-S176))</f>
        <v>4.8999999999992383E-3</v>
      </c>
      <c r="U176" s="185">
        <f t="shared" ref="U176" si="339">IF(E176="","",ROUND(AVERAGEA(E176:I177),4))</f>
        <v>16.121500000000001</v>
      </c>
      <c r="V176" s="185">
        <f t="shared" ref="V176" si="340">IF(E176="","",ROUND(SQRT(COUNTA(E176:I177)/(COUNTA(E176:I177)-1))*STDEVPA(E176:I177),4))</f>
        <v>2.5999999999999999E-3</v>
      </c>
      <c r="W176" s="184">
        <f t="shared" ref="W176" si="341">IF(E176="","",ROUND((((B176+C176)-(B176-C177))/(6*V176)),4))</f>
        <v>12.820499999999999</v>
      </c>
      <c r="X176" s="184">
        <f t="shared" ref="X176" si="342">IF(E176="","",ROUND((1-(ABS((((B176+C176)+(B176-C177))/2)-U176)/((C176+C177)/2)))*W176,4))</f>
        <v>10.0641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16.118600000000001</v>
      </c>
      <c r="AB176" s="92">
        <v>16.122499999999999</v>
      </c>
      <c r="AC176">
        <v>16.1235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16.117000000000001</v>
      </c>
      <c r="F178" s="176">
        <v>16.1173</v>
      </c>
      <c r="G178" s="176">
        <v>16.119399999999999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0.19399999999997419</v>
      </c>
      <c r="P178" s="193">
        <f>IF(E178="","",((MINA(E178,F178,G178,H178,I178))-N178)/((C178+C179)/2))</f>
        <v>0.1699999999999946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16.119399999999999</v>
      </c>
      <c r="S178" s="185">
        <f t="shared" ref="S178" si="352">IF(E178="","",MINA(E178:I179))</f>
        <v>16.117000000000001</v>
      </c>
      <c r="T178" s="185">
        <f t="shared" ref="T178" si="353">IF(E178="","",(R178-S178))</f>
        <v>2.3999999999979593E-3</v>
      </c>
      <c r="U178" s="185">
        <f t="shared" ref="U178" si="354">IF(E178="","",ROUND(AVERAGEA(E178:I179),4))</f>
        <v>16.117899999999999</v>
      </c>
      <c r="V178" s="185">
        <f t="shared" ref="V178" si="355">IF(E178="","",ROUND(SQRT(COUNTA(E178:I179)/(COUNTA(E178:I179)-1))*STDEVPA(E178:I179),4))</f>
        <v>1.2999999999999999E-3</v>
      </c>
      <c r="W178" s="184">
        <f t="shared" ref="W178" si="356">IF(E178="","",ROUND((((B178+C178)-(B178-C179))/(6*V178)),4))</f>
        <v>25.640999999999998</v>
      </c>
      <c r="X178" s="184">
        <f t="shared" ref="X178" si="357">IF(E178="","",ROUND((1-(ABS((((B178+C178)+(B178-C179))/2)-U178)/((C178+C179)/2)))*W178,4))</f>
        <v>21.051300000000001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16.117000000000001</v>
      </c>
      <c r="AB178" s="92">
        <v>16.1173</v>
      </c>
      <c r="AC178">
        <v>16.119399999999999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6.5293999999999999</v>
      </c>
      <c r="F180" s="176">
        <v>6.5293999999999999</v>
      </c>
      <c r="G180" s="176">
        <v>6.5282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0.29399999999999871</v>
      </c>
      <c r="P180" s="193">
        <f>IF(E180="","",((MINA(E180,F180,G180,H180,I180))-N180)/((C180+C181)/2))</f>
        <v>0.28200000000000003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6.5293999999999999</v>
      </c>
      <c r="S180" s="185">
        <f t="shared" ref="S180" si="367">IF(E180="","",MINA(E180:I181))</f>
        <v>6.5282</v>
      </c>
      <c r="T180" s="185">
        <f t="shared" ref="T180" si="368">IF(E180="","",(R180-S180))</f>
        <v>1.1999999999998678E-3</v>
      </c>
      <c r="U180" s="185">
        <f t="shared" ref="U180" si="369">IF(E180="","",ROUND(AVERAGEA(E180:I181),4))</f>
        <v>6.5289999999999999</v>
      </c>
      <c r="V180" s="185">
        <f t="shared" ref="V180" si="370">IF(E180="","",ROUND(SQRT(COUNTA(E180:I181)/(COUNTA(E180:I181)-1))*STDEVPA(E180:I181),4))</f>
        <v>6.9999999999999999E-4</v>
      </c>
      <c r="W180" s="184">
        <f t="shared" ref="W180" si="371">IF(E180="","",ROUND((((B180+C180)-(B180-C181))/(6*V180)),4))</f>
        <v>47.619</v>
      </c>
      <c r="X180" s="184">
        <f t="shared" ref="X180" si="372">IF(E180="","",ROUND((1-(ABS((((B180+C180)+(B180-C181))/2)-U180)/((C180+C181)/2)))*W180,4))</f>
        <v>33.8095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6.5293999999999999</v>
      </c>
      <c r="AB180" s="92">
        <v>6.5293999999999999</v>
      </c>
      <c r="AC180">
        <v>6.5282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6.5075000000000003</v>
      </c>
      <c r="F182" s="176">
        <v>6.5075000000000003</v>
      </c>
      <c r="G182" s="176">
        <v>6.5061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7.5000000000002842E-2</v>
      </c>
      <c r="P182" s="193">
        <f>IF(E182="","",((MINA(E182,F182,G182,H182,I182))-N182)/((C182+C183)/2))</f>
        <v>6.0999999999999943E-2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6.5075000000000003</v>
      </c>
      <c r="S182" s="185">
        <f t="shared" ref="S182" si="382">IF(E182="","",MINA(E182:I183))</f>
        <v>6.5061</v>
      </c>
      <c r="T182" s="185">
        <f t="shared" ref="T182" si="383">IF(E182="","",(R182-S182))</f>
        <v>1.4000000000002899E-3</v>
      </c>
      <c r="U182" s="185">
        <f t="shared" ref="U182" si="384">IF(E182="","",ROUND(AVERAGEA(E182:I183),4))</f>
        <v>6.5069999999999997</v>
      </c>
      <c r="V182" s="185">
        <f t="shared" ref="V182" si="385">IF(E182="","",ROUND(SQRT(COUNTA(E182:I183)/(COUNTA(E182:I183)-1))*STDEVPA(E182:I183),4))</f>
        <v>8.0000000000000004E-4</v>
      </c>
      <c r="W182" s="184">
        <f t="shared" ref="W182" si="386">IF(E182="","",ROUND((((B182+C182)-(B182-C183))/(6*V182)),4))</f>
        <v>41.666699999999999</v>
      </c>
      <c r="X182" s="184">
        <f t="shared" ref="X182" si="387">IF(E182="","",ROUND((1-(ABS((((B182+C182)+(B182-C183))/2)-U182)/((C182+C183)/2)))*W182,4))</f>
        <v>38.75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6.5075000000000003</v>
      </c>
      <c r="AB182" s="92">
        <v>6.5075000000000003</v>
      </c>
      <c r="AC182">
        <v>6.5061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0.80900000000000005</v>
      </c>
      <c r="F184" s="176">
        <v>0.80900000000000005</v>
      </c>
      <c r="G184" s="176">
        <v>0.80900000000000005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0.15000000000000013</v>
      </c>
      <c r="P184" s="193">
        <f>IF(E184="","",((MINA(E184,F184,G184,H184,I184))-N184)/((C184+C185)/2))</f>
        <v>0.15000000000000013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0.80900000000000005</v>
      </c>
      <c r="S184" s="185">
        <f t="shared" ref="S184" si="397">IF(E184="","",MINA(E184:I185))</f>
        <v>0.80900000000000005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0.80900000000000005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0.80900000000000005</v>
      </c>
      <c r="AB184" s="92">
        <v>0.80900000000000005</v>
      </c>
      <c r="AC184">
        <v>0.80900000000000005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0.80900000000000005</v>
      </c>
      <c r="F186" s="176">
        <v>0.80800000000000005</v>
      </c>
      <c r="G186" s="176">
        <v>0.80800000000000005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0.15000000000000013</v>
      </c>
      <c r="P186" s="193">
        <f>IF(E186="","",((MINA(E186,F186,G186,H186,I186))-N186)/((C186+C187)/2))</f>
        <v>0.13333333333333347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0.80900000000000005</v>
      </c>
      <c r="S186" s="185">
        <f t="shared" ref="S186" si="412">IF(E186="","",MINA(E186:I187))</f>
        <v>0.80800000000000005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0.80830000000000002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28.722200000000001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0.80900000000000005</v>
      </c>
      <c r="AB186" s="92">
        <v>0.80800000000000005</v>
      </c>
      <c r="AC186">
        <v>0.80800000000000005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0.58399999999999996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0.5847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8.1667000000000005</v>
      </c>
      <c r="X188" s="184">
        <f>IF(E188="","",ROUND((((U188)-(B188-C189))/(3*V188)),4))</f>
        <v>8.1667000000000005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0.58499999999999996</v>
      </c>
      <c r="AB188" s="92">
        <v>0.58399999999999996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</v>
      </c>
      <c r="F190" s="176">
        <v>0.59</v>
      </c>
      <c r="G190" s="176">
        <v>0.59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0.33333333333333365</v>
      </c>
      <c r="P190" s="193">
        <f>IF(E190="","",((MINA(E190,F190,G190,H190,I190))-N190)/((C190+C191)/2))</f>
        <v>0.33333333333333365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</v>
      </c>
      <c r="S190" s="185">
        <f t="shared" ref="S190" si="438">IF(E190="","",MINA(E190:I191))</f>
        <v>0.59</v>
      </c>
      <c r="T190" s="185">
        <f t="shared" ref="T190" si="439">IF(E190="","",(R190-S190))</f>
        <v>0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0.59</v>
      </c>
      <c r="AB190" s="92">
        <v>0.59</v>
      </c>
      <c r="AC190">
        <v>0.59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7.5784000000000002</v>
      </c>
      <c r="F192" s="176">
        <v>7.5651999999999999</v>
      </c>
      <c r="G192" s="176">
        <v>7.5763999999999996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0.39200000000000124</v>
      </c>
      <c r="P192" s="193">
        <f>IF(E192="","",((MINA(E192,F192,G192,H192,I192))-N192)/((C192+C193)/2))</f>
        <v>0.32599999999999962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7.5784000000000002</v>
      </c>
      <c r="S192" s="185">
        <f t="shared" ref="S192" si="449">IF(E192="","",MINA(E192:I193))</f>
        <v>7.5651999999999999</v>
      </c>
      <c r="T192" s="185">
        <f t="shared" ref="T192" si="450">IF(E192="","",(R192-S192))</f>
        <v>1.3200000000000323E-2</v>
      </c>
      <c r="U192" s="185">
        <f t="shared" ref="U192" si="451">IF(E192="","",ROUND(AVERAGEA(E192:I193),4))</f>
        <v>7.5732999999999997</v>
      </c>
      <c r="V192" s="185">
        <f t="shared" ref="V192" si="452">IF(E192="","",ROUND(SQRT(COUNTA(E192:I193)/(COUNTA(E192:I193)-1))*STDEVPA(E192:I193),4))</f>
        <v>7.1000000000000004E-3</v>
      </c>
      <c r="W192" s="184">
        <f t="shared" ref="W192" si="453">IF(E192="","",ROUND((((B192+C192)-(B192-C193))/(6*V192)),4))</f>
        <v>9.3896999999999995</v>
      </c>
      <c r="X192" s="184">
        <f t="shared" ref="X192" si="454">IF(E192="","",ROUND((1-(ABS((((B192+C192)+(B192-C193))/2)-U192)/((C192+C193)/2)))*W192,4))</f>
        <v>5.9484000000000004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7.5784000000000002</v>
      </c>
      <c r="AB192" s="92">
        <v>7.5651999999999999</v>
      </c>
      <c r="AC192">
        <v>7.5763999999999996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7.5673000000000004</v>
      </c>
      <c r="F194" s="176">
        <v>7.5397999999999996</v>
      </c>
      <c r="G194" s="176">
        <v>7.5552999999999999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0.3365000000000018</v>
      </c>
      <c r="P194" s="193">
        <f>IF(E194="","",((MINA(E194,F194,G194,H194,I194))-N194)/((C194+C195)/2))</f>
        <v>0.19899999999999807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7.5673000000000004</v>
      </c>
      <c r="S194" s="185">
        <f t="shared" ref="S194" si="462">IF(E194="","",MINA(E194:I195))</f>
        <v>7.5397999999999996</v>
      </c>
      <c r="T194" s="185">
        <f t="shared" ref="T194" si="463">IF(E194="","",(R194-S194))</f>
        <v>2.7500000000000746E-2</v>
      </c>
      <c r="U194" s="185">
        <f t="shared" ref="U194" si="464">IF(E194="","",ROUND(AVERAGEA(E194:I195),4))</f>
        <v>7.5541</v>
      </c>
      <c r="V194" s="185">
        <f t="shared" ref="V194" si="465">IF(E194="","",ROUND(SQRT(COUNTA(E194:I195)/(COUNTA(E194:I195)-1))*STDEVPA(E194:I195),4))</f>
        <v>1.38E-2</v>
      </c>
      <c r="W194" s="184">
        <f t="shared" ref="W194" si="466">IF(E194="","",ROUND((((B194+C194)-(B194-C195))/(6*V194)),4))</f>
        <v>4.8308999999999997</v>
      </c>
      <c r="X194" s="184">
        <f t="shared" ref="X194" si="467">IF(E194="","",ROUND((1-(ABS((((B194+C194)+(B194-C195))/2)-U194)/((C194+C195)/2)))*W194,4))</f>
        <v>3.5240999999999998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7.5673000000000004</v>
      </c>
      <c r="AB194" s="92">
        <v>7.5397999999999996</v>
      </c>
      <c r="AC194">
        <v>7.5552999999999999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6.2146999999999997</v>
      </c>
      <c r="F196" s="176">
        <v>6.2141999999999999</v>
      </c>
      <c r="G196" s="176">
        <v>6.2149000000000001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0.29799999999999827</v>
      </c>
      <c r="P196" s="193">
        <f>IF(E196="","",((MINA(E196,F196,G196,H196,I196))-N196)/((C196+C197)/2))</f>
        <v>0.28399999999999537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6.2149000000000001</v>
      </c>
      <c r="S196" s="185">
        <f t="shared" ref="S196" si="475">IF(E196="","",MINA(E196:I197))</f>
        <v>6.2141999999999999</v>
      </c>
      <c r="T196" s="185">
        <f t="shared" ref="T196" si="476">IF(E196="","",(R196-S196))</f>
        <v>7.0000000000014495E-4</v>
      </c>
      <c r="U196" s="185">
        <f t="shared" ref="U196" si="477">IF(E196="","",ROUND(AVERAGEA(E196:I197),4))</f>
        <v>6.2145999999999999</v>
      </c>
      <c r="V196" s="185">
        <f t="shared" ref="V196" si="478">IF(E196="","",ROUND(SQRT(COUNTA(E196:I197)/(COUNTA(E196:I197)-1))*STDEVPA(E196:I197),4))</f>
        <v>4.0000000000000002E-4</v>
      </c>
      <c r="W196" s="184">
        <f t="shared" ref="W196" si="479">IF(E196="","",ROUND((((B196+C196)-(B196-C197))/(6*V196)),4))</f>
        <v>41.666699999999999</v>
      </c>
      <c r="X196" s="184">
        <f t="shared" ref="X196" si="480">IF(E196="","",ROUND((1-(ABS((((B196+C196)+(B196-C197))/2)-U196)/((C196+C197)/2)))*W196,4))</f>
        <v>29.5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6.2146999999999997</v>
      </c>
      <c r="AB196" s="92">
        <v>6.2141999999999999</v>
      </c>
      <c r="AC196">
        <v>6.2149000000000001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6.2194000000000003</v>
      </c>
      <c r="F198" s="176">
        <v>6.2215999999999996</v>
      </c>
      <c r="G198" s="176">
        <v>6.2202000000000002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0.43199999999998795</v>
      </c>
      <c r="P198" s="193">
        <f>IF(E198="","",((MINA(E198,F198,G198,H198,I198))-N198)/((C198+C199)/2))</f>
        <v>0.38800000000000168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6.2215999999999996</v>
      </c>
      <c r="S198" s="185">
        <f t="shared" ref="S198" si="488">IF(E198="","",MINA(E198:I199))</f>
        <v>6.2194000000000003</v>
      </c>
      <c r="T198" s="185">
        <f t="shared" ref="T198" si="489">IF(E198="","",(R198-S198))</f>
        <v>2.1999999999993136E-3</v>
      </c>
      <c r="U198" s="185">
        <f t="shared" ref="U198" si="490">IF(E198="","",ROUND(AVERAGEA(E198:I199),4))</f>
        <v>6.2203999999999997</v>
      </c>
      <c r="V198" s="185">
        <f t="shared" ref="V198" si="491">IF(E198="","",ROUND(SQRT(COUNTA(E198:I199)/(COUNTA(E198:I199)-1))*STDEVPA(E198:I199),4))</f>
        <v>1.1000000000000001E-3</v>
      </c>
      <c r="W198" s="184">
        <f t="shared" ref="W198" si="492">IF(E198="","",ROUND((((B198+C198)-(B198-C199))/(6*V198)),4))</f>
        <v>15.1515</v>
      </c>
      <c r="X198" s="184">
        <f t="shared" ref="X198" si="493">IF(E198="","",ROUND((1-(ABS((((B198+C198)+(B198-C199))/2)-U198)/((C198+C199)/2)))*W198,4))</f>
        <v>8.9696999999999996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6.2194000000000003</v>
      </c>
      <c r="AB198" s="92">
        <v>6.2215999999999996</v>
      </c>
      <c r="AC198">
        <v>6.2202000000000002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5.7538</v>
      </c>
      <c r="F200" s="176">
        <v>5.7550999999999997</v>
      </c>
      <c r="G200" s="176">
        <v>5.7492999999999999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0.55099999999999483</v>
      </c>
      <c r="P200" s="193">
        <f>IF(E200="","",((MINA(E200,F200,G200,H200,I200))-N200)/((C200+C201)/2))</f>
        <v>0.49299999999999677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5.7550999999999997</v>
      </c>
      <c r="S200" s="185">
        <f t="shared" ref="S200" si="501">IF(E200="","",MINA(E200:I201))</f>
        <v>5.7492999999999999</v>
      </c>
      <c r="T200" s="185">
        <f t="shared" ref="T200" si="502">IF(E200="","",(R200-S200))</f>
        <v>5.7999999999998053E-3</v>
      </c>
      <c r="U200" s="185">
        <f t="shared" ref="U200" si="503">IF(E200="","",ROUND(AVERAGEA(E200:I201),4))</f>
        <v>5.7526999999999999</v>
      </c>
      <c r="V200" s="185">
        <f t="shared" ref="V200" si="504">IF(E200="","",ROUND(SQRT(COUNTA(E200:I201)/(COUNTA(E200:I201)-1))*STDEVPA(E200:I201),4))</f>
        <v>3.0000000000000001E-3</v>
      </c>
      <c r="W200" s="184">
        <f t="shared" ref="W200" si="505">IF(E200="","",ROUND((((B200+C200)-(B200-C201))/(6*V200)),4))</f>
        <v>11.1111</v>
      </c>
      <c r="X200" s="184">
        <f t="shared" ref="X200" si="506">IF(E200="","",ROUND((1-(ABS((((B200+C200)+(B200-C201))/2)-U200)/((C200+C201)/2)))*W200,4))</f>
        <v>5.2556000000000003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5.7538</v>
      </c>
      <c r="AB200" s="92">
        <v>5.7550999999999997</v>
      </c>
      <c r="AC200">
        <v>5.7492999999999999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5.7206000000000001</v>
      </c>
      <c r="F202" s="176">
        <v>5.7214</v>
      </c>
      <c r="G202" s="176">
        <v>5.7192999999999996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0.21399999999999864</v>
      </c>
      <c r="P202" s="193">
        <f>IF(E202="","",((MINA(E202,F202,G202,H202,I202))-N202)/((C202+C203)/2))</f>
        <v>0.19299999999999429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5.7214</v>
      </c>
      <c r="S202" s="185">
        <f t="shared" ref="S202" si="514">IF(E202="","",MINA(E202:I203))</f>
        <v>5.7192999999999996</v>
      </c>
      <c r="T202" s="185">
        <f t="shared" ref="T202" si="515">IF(E202="","",(R202-S202))</f>
        <v>2.1000000000004349E-3</v>
      </c>
      <c r="U202" s="185">
        <f t="shared" ref="U202" si="516">IF(E202="","",ROUND(AVERAGEA(E202:I203),4))</f>
        <v>5.7203999999999997</v>
      </c>
      <c r="V202" s="185">
        <f t="shared" ref="V202" si="517">IF(E202="","",ROUND(SQRT(COUNTA(E202:I203)/(COUNTA(E202:I203)-1))*STDEVPA(E202:I203),4))</f>
        <v>1.1000000000000001E-3</v>
      </c>
      <c r="W202" s="184">
        <f t="shared" ref="W202" si="518">IF(E202="","",ROUND((((B202+C202)-(B202-C203))/(6*V202)),4))</f>
        <v>30.303000000000001</v>
      </c>
      <c r="X202" s="184">
        <f t="shared" ref="X202" si="519">IF(E202="","",ROUND((1-(ABS((((B202+C202)+(B202-C203))/2)-U202)/((C202+C203)/2)))*W202,4))</f>
        <v>24.121200000000002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5.7206000000000001</v>
      </c>
      <c r="AB202" s="92">
        <v>5.7214</v>
      </c>
      <c r="AC202">
        <v>5.7192999999999996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7.9359999999999999</v>
      </c>
      <c r="F204" s="176">
        <v>7.9398999999999997</v>
      </c>
      <c r="G204" s="176">
        <v>7.9390000000000001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0.3989999999999938</v>
      </c>
      <c r="P204" s="193">
        <f>IF(E204="","",((MINA(E204,F204,G204,H204,I204))-N204)/((C204+C205)/2))</f>
        <v>0.35999999999999588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7.9398999999999997</v>
      </c>
      <c r="S204" s="185">
        <f t="shared" ref="S204" si="527">IF(E204="","",MINA(E204:I205))</f>
        <v>7.9359999999999999</v>
      </c>
      <c r="T204" s="185">
        <f t="shared" ref="T204" si="528">IF(E204="","",(R204-S204))</f>
        <v>3.8999999999997925E-3</v>
      </c>
      <c r="U204" s="185">
        <f t="shared" ref="U204" si="529">IF(E204="","",ROUND(AVERAGEA(E204:I205),4))</f>
        <v>7.9382999999999999</v>
      </c>
      <c r="V204" s="185">
        <f t="shared" ref="V204" si="530">IF(E204="","",ROUND(SQRT(COUNTA(E204:I205)/(COUNTA(E204:I205)-1))*STDEVPA(E204:I205),4))</f>
        <v>2E-3</v>
      </c>
      <c r="W204" s="184">
        <f t="shared" ref="W204" si="531">IF(E204="","",ROUND((((B204+C204)-(B204-C205))/(6*V204)),4))</f>
        <v>16.666699999999999</v>
      </c>
      <c r="X204" s="184">
        <f t="shared" ref="X204" si="532">IF(E204="","",ROUND((1-(ABS((((B204+C204)+(B204-C205))/2)-U204)/((C204+C205)/2)))*W204,4))</f>
        <v>10.2834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7.9359999999999999</v>
      </c>
      <c r="AB204" s="92">
        <v>7.9398999999999997</v>
      </c>
      <c r="AC204">
        <v>7.9390000000000001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7.9256000000000002</v>
      </c>
      <c r="F206" s="176">
        <v>7.9276999999999997</v>
      </c>
      <c r="G206" s="176">
        <v>7.9290000000000003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0.28999999999999915</v>
      </c>
      <c r="P206" s="193">
        <f>IF(E206="","",((MINA(E206,F206,G206,H206,I206))-N206)/((C206+C207)/2))</f>
        <v>0.25599999999999845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7.9290000000000003</v>
      </c>
      <c r="S206" s="185">
        <f t="shared" ref="S206" si="540">IF(E206="","",MINA(E206:I207))</f>
        <v>7.9256000000000002</v>
      </c>
      <c r="T206" s="185">
        <f t="shared" ref="T206" si="541">IF(E206="","",(R206-S206))</f>
        <v>3.4000000000000696E-3</v>
      </c>
      <c r="U206" s="185">
        <f t="shared" ref="U206" si="542">IF(E206="","",ROUND(AVERAGEA(E206:I207),4))</f>
        <v>7.9273999999999996</v>
      </c>
      <c r="V206" s="185">
        <f t="shared" ref="V206" si="543">IF(E206="","",ROUND(SQRT(COUNTA(E206:I207)/(COUNTA(E206:I207)-1))*STDEVPA(E206:I207),4))</f>
        <v>1.6999999999999999E-3</v>
      </c>
      <c r="W206" s="184">
        <f t="shared" ref="W206" si="544">IF(E206="","",ROUND((((B206+C206)-(B206-C207))/(6*V206)),4))</f>
        <v>19.607800000000001</v>
      </c>
      <c r="X206" s="184">
        <f t="shared" ref="X206" si="545">IF(E206="","",ROUND((1-(ABS((((B206+C206)+(B206-C207))/2)-U206)/((C206+C207)/2)))*W206,4))</f>
        <v>14.235300000000001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7.9256000000000002</v>
      </c>
      <c r="AB206" s="92">
        <v>7.9276999999999997</v>
      </c>
      <c r="AC206">
        <v>7.9290000000000003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3.1118999999999999</v>
      </c>
      <c r="F208" s="176">
        <v>3.1036000000000001</v>
      </c>
      <c r="G208" s="176">
        <v>3.1112000000000002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0.118999999999998</v>
      </c>
      <c r="P208" s="193">
        <f>IF(E208="","",((MINA(E208,F208,G208,H208,I208))-N208)/((C208+C209)/2))</f>
        <v>3.6000000000000476E-2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3.1118999999999999</v>
      </c>
      <c r="S208" s="185">
        <f t="shared" ref="S208" si="553">IF(E208="","",MINA(E208:I209))</f>
        <v>3.1036000000000001</v>
      </c>
      <c r="T208" s="185">
        <f t="shared" ref="T208" si="554">IF(E208="","",(R208-S208))</f>
        <v>8.299999999999752E-3</v>
      </c>
      <c r="U208" s="185">
        <f t="shared" ref="U208" si="555">IF(E208="","",ROUND(AVERAGEA(E208:I209),4))</f>
        <v>3.1089000000000002</v>
      </c>
      <c r="V208" s="185">
        <f t="shared" ref="V208" si="556">IF(E208="","",ROUND(SQRT(COUNTA(E208:I209)/(COUNTA(E208:I209)-1))*STDEVPA(E208:I209),4))</f>
        <v>4.5999999999999999E-3</v>
      </c>
      <c r="W208" s="184">
        <f t="shared" ref="W208" si="557">IF(E208="","",ROUND((((B208+C208)-(B208-C209))/(6*V208)),4))</f>
        <v>7.2464000000000004</v>
      </c>
      <c r="X208" s="184">
        <f t="shared" ref="X208" si="558">IF(E208="","",ROUND((1-(ABS((((B208+C208)+(B208-C209))/2)-U208)/((C208+C209)/2)))*W208,4))</f>
        <v>6.6014999999999997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3.1118999999999999</v>
      </c>
      <c r="AB208" s="92">
        <v>3.1036000000000001</v>
      </c>
      <c r="AC208">
        <v>3.1112000000000002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3.1118999999999999</v>
      </c>
      <c r="F210" s="176">
        <v>3.1099000000000001</v>
      </c>
      <c r="G210" s="176">
        <v>3.1131000000000002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0.13100000000000112</v>
      </c>
      <c r="P210" s="193">
        <f>IF(E210="","",((MINA(E210,F210,G210,H210,I210))-N210)/((C210+C211)/2))</f>
        <v>9.9000000000000199E-2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3.1131000000000002</v>
      </c>
      <c r="S210" s="185">
        <f t="shared" ref="S210" si="566">IF(E210="","",MINA(E210:I211))</f>
        <v>3.1099000000000001</v>
      </c>
      <c r="T210" s="185">
        <f t="shared" ref="T210" si="567">IF(E210="","",(R210-S210))</f>
        <v>3.2000000000000917E-3</v>
      </c>
      <c r="U210" s="185">
        <f t="shared" ref="U210" si="568">IF(E210="","",ROUND(AVERAGEA(E210:I211),4))</f>
        <v>3.1116000000000001</v>
      </c>
      <c r="V210" s="185">
        <f t="shared" ref="V210" si="569">IF(E210="","",ROUND(SQRT(COUNTA(E210:I211)/(COUNTA(E210:I211)-1))*STDEVPA(E210:I211),4))</f>
        <v>1.6000000000000001E-3</v>
      </c>
      <c r="W210" s="184">
        <f t="shared" ref="W210" si="570">IF(E210="","",ROUND((((B210+C210)-(B210-C211))/(6*V210)),4))</f>
        <v>20.833300000000001</v>
      </c>
      <c r="X210" s="184">
        <f t="shared" ref="X210" si="571">IF(E210="","",ROUND((1-(ABS((((B210+C210)+(B210-C211))/2)-U210)/((C210+C211)/2)))*W210,4))</f>
        <v>18.416599999999999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3.1118999999999999</v>
      </c>
      <c r="AB210" s="92">
        <v>3.1099000000000001</v>
      </c>
      <c r="AC210">
        <v>3.1131000000000002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7.7130999999999998</v>
      </c>
      <c r="F212" s="176">
        <v>7.7119999999999997</v>
      </c>
      <c r="G212" s="176">
        <v>7.7107999999999999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0.13099999999999667</v>
      </c>
      <c r="P212" s="193">
        <f>IF(E212="","",((MINA(E212,F212,G212,H212,I212))-N212)/((C212+C213)/2))</f>
        <v>0.10799999999999699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7.7130999999999998</v>
      </c>
      <c r="S212" s="185">
        <f t="shared" ref="S212" si="579">IF(E212="","",MINA(E212:I213))</f>
        <v>7.7107999999999999</v>
      </c>
      <c r="T212" s="185">
        <f t="shared" ref="T212" si="580">IF(E212="","",(R212-S212))</f>
        <v>2.2999999999999687E-3</v>
      </c>
      <c r="U212" s="185">
        <f t="shared" ref="U212" si="581">IF(E212="","",ROUND(AVERAGEA(E212:I213),4))</f>
        <v>7.7119999999999997</v>
      </c>
      <c r="V212" s="185">
        <f t="shared" ref="V212" si="582">IF(E212="","",ROUND(SQRT(COUNTA(E212:I213)/(COUNTA(E212:I213)-1))*STDEVPA(E212:I213),4))</f>
        <v>1.1999999999999999E-3</v>
      </c>
      <c r="W212" s="184">
        <f t="shared" ref="W212" si="583">IF(E212="","",ROUND((((B212+C212)-(B212-C213))/(6*V212)),4))</f>
        <v>27.777799999999999</v>
      </c>
      <c r="X212" s="184">
        <f t="shared" ref="X212" si="584">IF(E212="","",ROUND((1-(ABS((((B212+C212)+(B212-C213))/2)-U212)/((C212+C213)/2)))*W212,4))</f>
        <v>24.444500000000001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7.7130999999999998</v>
      </c>
      <c r="AB212" s="92">
        <v>7.7119999999999997</v>
      </c>
      <c r="AC212">
        <v>7.7107999999999999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7.7058999999999997</v>
      </c>
      <c r="F214" s="176">
        <v>7.7061999999999999</v>
      </c>
      <c r="G214" s="176">
        <v>7.7055999999999996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6.1999999999997613E-2</v>
      </c>
      <c r="P214" s="193">
        <f>IF(E214="","",((MINA(E214,F214,G214,H214,I214))-N214)/((C214+C215)/2))</f>
        <v>5.5999999999993832E-2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7.7061999999999999</v>
      </c>
      <c r="S214" s="185">
        <f t="shared" ref="S214" si="592">IF(E214="","",MINA(E214:I215))</f>
        <v>7.7055999999999996</v>
      </c>
      <c r="T214" s="185">
        <f t="shared" ref="T214" si="593">IF(E214="","",(R214-S214))</f>
        <v>6.0000000000037801E-4</v>
      </c>
      <c r="U214" s="185">
        <f t="shared" ref="U214" si="594">IF(E214="","",ROUND(AVERAGEA(E214:I215),4))</f>
        <v>7.7058999999999997</v>
      </c>
      <c r="V214" s="185">
        <f t="shared" ref="V214" si="595">IF(E214="","",ROUND(SQRT(COUNTA(E214:I215)/(COUNTA(E214:I215)-1))*STDEVPA(E214:I215),4))</f>
        <v>2.9999999999999997E-4</v>
      </c>
      <c r="W214" s="184">
        <f t="shared" ref="W214" si="596">IF(E214="","",ROUND((((B214+C214)-(B214-C215))/(6*V214)),4))</f>
        <v>111.11109999999999</v>
      </c>
      <c r="X214" s="184">
        <f t="shared" ref="X214" si="597">IF(E214="","",ROUND((1-(ABS((((B214+C214)+(B214-C215))/2)-U214)/((C214+C215)/2)))*W214,4))</f>
        <v>104.55549999999999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7.7058999999999997</v>
      </c>
      <c r="AB214" s="92">
        <v>7.7061999999999999</v>
      </c>
      <c r="AC214">
        <v>7.7055999999999996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3.1000999999999999</v>
      </c>
      <c r="F216" s="176">
        <v>3.0935000000000001</v>
      </c>
      <c r="G216" s="176">
        <v>3.0950000000000002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9.9999999999766942E-4</v>
      </c>
      <c r="P216" s="193">
        <f>IF(E216="","",((MINA(E216,F216,G216,H216,I216))-N216)/((C216+C217)/2))</f>
        <v>-6.4999999999999503E-2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3.1000999999999999</v>
      </c>
      <c r="S216" s="185">
        <f t="shared" ref="S216" si="605">IF(E216="","",MINA(E216:I217))</f>
        <v>3.0935000000000001</v>
      </c>
      <c r="T216" s="185">
        <f t="shared" ref="T216" si="606">IF(E216="","",(R216-S216))</f>
        <v>6.5999999999997172E-3</v>
      </c>
      <c r="U216" s="185">
        <f t="shared" ref="U216" si="607">IF(E216="","",ROUND(AVERAGEA(E216:I217),4))</f>
        <v>3.0962000000000001</v>
      </c>
      <c r="V216" s="185">
        <f t="shared" ref="V216" si="608">IF(E216="","",ROUND(SQRT(COUNTA(E216:I217)/(COUNTA(E216:I217)-1))*STDEVPA(E216:I217),4))</f>
        <v>3.5000000000000001E-3</v>
      </c>
      <c r="W216" s="184">
        <f t="shared" ref="W216" si="609">IF(E216="","",ROUND((((B216+C216)-(B216-C217))/(6*V216)),4))</f>
        <v>9.5237999999999996</v>
      </c>
      <c r="X216" s="184">
        <f t="shared" ref="X216" si="610">IF(E216="","",ROUND((1-(ABS((((B216+C216)+(B216-C217))/2)-U216)/((C216+C217)/2)))*W216,4))</f>
        <v>9.1618999999999993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3.1000999999999999</v>
      </c>
      <c r="AB216" s="92">
        <v>3.0935000000000001</v>
      </c>
      <c r="AC216">
        <v>3.0950000000000002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3.0941000000000001</v>
      </c>
      <c r="F218" s="176">
        <v>3.0985999999999998</v>
      </c>
      <c r="G218" s="176">
        <v>3.0950000000000002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-1.4000000000002899E-2</v>
      </c>
      <c r="P218" s="193">
        <f>IF(E218="","",((MINA(E218,F218,G218,H218,I218))-N218)/((C218+C219)/2))</f>
        <v>-5.9000000000000163E-2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3.0985999999999998</v>
      </c>
      <c r="S218" s="185">
        <f t="shared" ref="S218" si="618">IF(E218="","",MINA(E218:I219))</f>
        <v>3.0941000000000001</v>
      </c>
      <c r="T218" s="185">
        <f t="shared" ref="T218" si="619">IF(E218="","",(R218-S218))</f>
        <v>4.4999999999997264E-3</v>
      </c>
      <c r="U218" s="185">
        <f t="shared" ref="U218" si="620">IF(E218="","",ROUND(AVERAGEA(E218:I219),4))</f>
        <v>3.0958999999999999</v>
      </c>
      <c r="V218" s="185">
        <f t="shared" ref="V218" si="621">IF(E218="","",ROUND(SQRT(COUNTA(E218:I219)/(COUNTA(E218:I219)-1))*STDEVPA(E218:I219),4))</f>
        <v>2.3999999999999998E-3</v>
      </c>
      <c r="W218" s="184">
        <f t="shared" ref="W218" si="622">IF(E218="","",ROUND((((B218+C218)-(B218-C219))/(6*V218)),4))</f>
        <v>13.8889</v>
      </c>
      <c r="X218" s="184">
        <f t="shared" ref="X218" si="623">IF(E218="","",ROUND((1-(ABS((((B218+C218)+(B218-C219))/2)-U218)/((C218+C219)/2)))*W218,4))</f>
        <v>13.3195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3.0941000000000001</v>
      </c>
      <c r="AB218" s="92">
        <v>3.0985999999999998</v>
      </c>
      <c r="AC218">
        <v>3.0950000000000002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1.55E-2</v>
      </c>
      <c r="F220" s="176">
        <v>1.7899999999999999E-2</v>
      </c>
      <c r="G220" s="176">
        <v>1.61E-2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-0.28400000000000009</v>
      </c>
      <c r="P220" s="193">
        <f>IF(E220="","",((MINA(E220,F220,G220,H220,I220))-N220)/((C220+C221)/2))</f>
        <v>-0.38000000000000006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1.7899999999999999E-2</v>
      </c>
      <c r="S220" s="185">
        <f t="shared" ref="S220" si="631">IF(E220="","",MINA(E220:I221))</f>
        <v>1.55E-2</v>
      </c>
      <c r="T220" s="185">
        <f t="shared" ref="T220" si="632">IF(E220="","",(R220-S220))</f>
        <v>2.3999999999999994E-3</v>
      </c>
      <c r="U220" s="185">
        <f t="shared" ref="U220" si="633">IF(E220="","",ROUND(AVERAGEA(E220:I221),4))</f>
        <v>1.6500000000000001E-2</v>
      </c>
      <c r="V220" s="185">
        <f t="shared" ref="V220" si="634">IF(E220="","",ROUND(SQRT(COUNTA(E220:I221)/(COUNTA(E220:I221)-1))*STDEVPA(E220:I221),4))</f>
        <v>1.1999999999999999E-3</v>
      </c>
      <c r="W220" s="184">
        <f>IF(E220="","",ROUND((((B220+C220)-(U220))/(3*V220)),4))</f>
        <v>9.3056000000000001</v>
      </c>
      <c r="X220" s="184">
        <f>IF(E220="","",ROUND((((B220+C220)-(U220))/(3*V220)),4))</f>
        <v>9.3056000000000001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1.55E-2</v>
      </c>
      <c r="AB220" s="92">
        <v>1.7899999999999999E-2</v>
      </c>
      <c r="AC220">
        <v>1.61E-2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1.9E-2</v>
      </c>
      <c r="F222" s="176">
        <v>1.8700000000000001E-2</v>
      </c>
      <c r="G222" s="176">
        <v>2.12E-2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-0.15200000000000005</v>
      </c>
      <c r="P222" s="193">
        <f>IF(E222="","",((MINA(E222,F222,G222,H222,I222))-N222)/((C222+C223)/2))</f>
        <v>-0.252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2.12E-2</v>
      </c>
      <c r="S222" s="185">
        <f t="shared" ref="S222" si="642">IF(E222="","",MINA(E222:I223))</f>
        <v>1.8700000000000001E-2</v>
      </c>
      <c r="T222" s="185">
        <f t="shared" ref="T222" si="643">IF(E222="","",(R222-S222))</f>
        <v>2.4999999999999988E-3</v>
      </c>
      <c r="U222" s="185">
        <f t="shared" ref="U222" si="644">IF(E222="","",ROUND(AVERAGEA(E222:I223),4))</f>
        <v>1.9599999999999999E-2</v>
      </c>
      <c r="V222" s="185">
        <f t="shared" ref="V222" si="645">IF(E222="","",ROUND(SQRT(COUNTA(E222:I223)/(COUNTA(E222:I223)-1))*STDEVPA(E222:I223),4))</f>
        <v>1.4E-3</v>
      </c>
      <c r="W222" s="184">
        <f>IF(E222="","",ROUND((((B222+C222)-(U222))/(3*V222)),4))</f>
        <v>7.2381000000000002</v>
      </c>
      <c r="X222" s="184">
        <f>IF(E222="","",ROUND((((B222+C222)-(U222))/(3*V222)),4))</f>
        <v>7.2381000000000002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1.9E-2</v>
      </c>
      <c r="AB222" s="92">
        <v>1.8700000000000001E-2</v>
      </c>
      <c r="AC222">
        <v>2.12E-2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0.1321</v>
      </c>
      <c r="AB224" s="92">
        <v>0.13089999999999999</v>
      </c>
      <c r="AC224" s="29">
        <v>0.15140000000000001</v>
      </c>
      <c r="AD224" s="29">
        <v>0.14399999999999999</v>
      </c>
      <c r="AE224" s="29">
        <v>0.14099999999999999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9.2899999999999996E-2</v>
      </c>
      <c r="AB226">
        <v>9.4E-2</v>
      </c>
      <c r="AC226">
        <v>0.10539999999999999</v>
      </c>
      <c r="AD226">
        <v>0.1</v>
      </c>
      <c r="AE226">
        <v>0.10299999999999999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24120501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24120501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12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14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11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10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14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13" t="s">
        <v>53</v>
      </c>
      <c r="P272" s="113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3.3956</v>
      </c>
      <c r="F273" s="176">
        <v>3.3961999999999999</v>
      </c>
      <c r="G273" s="176">
        <v>3.3963000000000001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-3.6999999999998145E-2</v>
      </c>
      <c r="P273" s="193">
        <f>IF(E273="","",((MINA(E273,F273,G273,H273,I273))-N273)/((C273+C274)/2))</f>
        <v>-4.3999999999999595E-2</v>
      </c>
      <c r="Q273" s="185" t="str">
        <f>IF(E273="","",IF(OR((O273&gt;50%),(P273&lt;-50%)),"Measure More","OK"))</f>
        <v>OK</v>
      </c>
      <c r="R273" s="185">
        <f>IF(E273="","",MAXA(E273:I274))</f>
        <v>3.3963000000000001</v>
      </c>
      <c r="S273" s="185">
        <f>IF(E273="","",MINA(E273:I274))</f>
        <v>3.3956</v>
      </c>
      <c r="T273" s="185">
        <f>IF(E273="","",(R273-S273))</f>
        <v>7.0000000000014495E-4</v>
      </c>
      <c r="U273" s="185">
        <f>IF(E273="","",ROUND(AVERAGEA(E273:I274),4))</f>
        <v>3.3959999999999999</v>
      </c>
      <c r="V273" s="185">
        <f>IF(E273="","",ROUND(SQRT(COUNTA(E273:I274)/(COUNTA(E273:I274)-1))*STDEVPA(E273:I274),4))</f>
        <v>4.0000000000000002E-4</v>
      </c>
      <c r="W273" s="184">
        <f>IF(E273="","",ROUND((((B273+C273)-(B273-C274))/(6*V273)),4))</f>
        <v>83.333299999999994</v>
      </c>
      <c r="X273" s="184">
        <f>IF(E273="","",ROUND((1-(ABS((((B273+C273)+(B273-C274))/2)-U273)/((C273+C274)/2)))*W273,4))</f>
        <v>80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3.3956</v>
      </c>
      <c r="AB273">
        <v>3.3961999999999999</v>
      </c>
      <c r="AC273">
        <v>3.3963000000000001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3.4062000000000001</v>
      </c>
      <c r="F275" s="176">
        <v>3.4064000000000001</v>
      </c>
      <c r="G275" s="176">
        <v>3.4041000000000001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6.4000000000001833E-2</v>
      </c>
      <c r="P275" s="193">
        <f t="shared" ref="P275" si="652">IF(E275="","",((MINA(E275,F275,G275,H275,I275))-N275)/((C275+C276)/2))</f>
        <v>4.1000000000002146E-2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3.4064000000000001</v>
      </c>
      <c r="S275" s="185">
        <f t="shared" ref="S275" si="655">IF(E275="","",MINA(E275:I276))</f>
        <v>3.4041000000000001</v>
      </c>
      <c r="T275" s="185">
        <f t="shared" ref="T275" si="656">IF(E275="","",(R275-S275))</f>
        <v>2.2999999999999687E-3</v>
      </c>
      <c r="U275" s="185">
        <f t="shared" ref="U275" si="657">IF(E275="","",ROUND(AVERAGEA(E275:I276),4))</f>
        <v>3.4056000000000002</v>
      </c>
      <c r="V275" s="185">
        <f t="shared" ref="V275" si="658">IF(E275="","",ROUND(SQRT(COUNTA(E275:I276)/(COUNTA(E275:I276)-1))*STDEVPA(E275:I276),4))</f>
        <v>1.2999999999999999E-3</v>
      </c>
      <c r="W275" s="184">
        <f t="shared" ref="W275" si="659">IF(E275="","",ROUND((((B275+C275)-(B275-C276))/(6*V275)),4))</f>
        <v>25.640999999999998</v>
      </c>
      <c r="X275" s="184">
        <f t="shared" ref="X275" si="660">IF(E275="","",ROUND((1-(ABS((((B275+C275)+(B275-C276))/2)-U275)/((C275+C276)/2)))*W275,4))</f>
        <v>24.205100000000002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3.4062000000000001</v>
      </c>
      <c r="AB275">
        <v>3.4064000000000001</v>
      </c>
      <c r="AC275">
        <v>3.4041000000000001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1.5892999999999999</v>
      </c>
      <c r="F277" s="176">
        <v>1.5916999999999999</v>
      </c>
      <c r="G277" s="176">
        <v>1.5924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-7.6000000000000512E-2</v>
      </c>
      <c r="P277" s="193">
        <f t="shared" ref="P277" si="669">IF(E277="","",((MINA(E277,F277,G277,H277,I277))-N277)/((C277+C278)/2))</f>
        <v>-0.10700000000000154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1.5924</v>
      </c>
      <c r="S277" s="185">
        <f t="shared" ref="S277" si="672">IF(E277="","",MINA(E277:I278))</f>
        <v>1.5892999999999999</v>
      </c>
      <c r="T277" s="185">
        <f t="shared" ref="T277" si="673">IF(E277="","",(R277-S277))</f>
        <v>3.1000000000001027E-3</v>
      </c>
      <c r="U277" s="185">
        <f t="shared" ref="U277" si="674">IF(E277="","",ROUND(AVERAGEA(E277:I278),4))</f>
        <v>1.5911</v>
      </c>
      <c r="V277" s="185">
        <f t="shared" ref="V277" si="675">IF(E277="","",ROUND(SQRT(COUNTA(E277:I278)/(COUNTA(E277:I278)-1))*STDEVPA(E277:I278),4))</f>
        <v>1.6000000000000001E-3</v>
      </c>
      <c r="W277" s="184">
        <f t="shared" ref="W277" si="676">IF(E277="","",ROUND((((B277+C277)-(B277-C278))/(6*V277)),4))</f>
        <v>20.833300000000001</v>
      </c>
      <c r="X277" s="184">
        <f t="shared" ref="X277" si="677">IF(E277="","",ROUND((1-(ABS((((B277+C277)+(B277-C278))/2)-U277)/((C277+C278)/2)))*W277,4))</f>
        <v>18.979099999999999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1.5892999999999999</v>
      </c>
      <c r="AB277">
        <v>1.5916999999999999</v>
      </c>
      <c r="AC277">
        <v>1.5924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1.5911</v>
      </c>
      <c r="F279" s="176">
        <v>1.59</v>
      </c>
      <c r="G279" s="176">
        <v>1.5891999999999999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-0.10800000000000143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1.5891999999999999</v>
      </c>
      <c r="T279" s="185">
        <f t="shared" ref="T279" si="690">IF(E279="","",(R279-S279))</f>
        <v>1.9000000000000128E-3</v>
      </c>
      <c r="U279" s="185">
        <f t="shared" ref="U279" si="691">IF(E279="","",ROUND(AVERAGEA(E279:I280),4))</f>
        <v>1.5901000000000001</v>
      </c>
      <c r="V279" s="185">
        <f t="shared" ref="V279" si="692">IF(E279="","",ROUND(SQRT(COUNTA(E279:I280)/(COUNTA(E279:I280)-1))*STDEVPA(E279:I280),4))</f>
        <v>1E-3</v>
      </c>
      <c r="W279" s="184">
        <f t="shared" ref="W279" si="693">IF(E279="","",ROUND((((B279+C279)-(B279-C280))/(6*V279)),4))</f>
        <v>33.333300000000001</v>
      </c>
      <c r="X279" s="184">
        <f t="shared" ref="X279" si="694">IF(E279="","",ROUND((1-(ABS((((B279+C279)+(B279-C280))/2)-U279)/((C279+C280)/2)))*W279,4))</f>
        <v>30.033300000000001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1.5911</v>
      </c>
      <c r="AB279">
        <v>1.59</v>
      </c>
      <c r="AC279">
        <v>1.5891999999999999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1.6015999999999999</v>
      </c>
      <c r="F281" s="176">
        <v>1.6023000000000001</v>
      </c>
      <c r="G281" s="176">
        <v>1.6020000000000001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2.2999999999999687E-2</v>
      </c>
      <c r="P281" s="193">
        <f t="shared" ref="P281" si="703">IF(E281="","",((MINA(E281,F281,G281,H281,I281))-N281)/((C281+C282)/2))</f>
        <v>1.5999999999998238E-2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1.6023000000000001</v>
      </c>
      <c r="S281" s="185">
        <f t="shared" ref="S281" si="706">IF(E281="","",MINA(E281:I282))</f>
        <v>1.6015999999999999</v>
      </c>
      <c r="T281" s="185">
        <f t="shared" ref="T281" si="707">IF(E281="","",(R281-S281))</f>
        <v>7.0000000000014495E-4</v>
      </c>
      <c r="U281" s="185">
        <f t="shared" ref="U281" si="708">IF(E281="","",ROUND(AVERAGEA(E281:I282),4))</f>
        <v>1.6020000000000001</v>
      </c>
      <c r="V281" s="185">
        <f t="shared" ref="V281" si="709">IF(E281="","",ROUND(SQRT(COUNTA(E281:I282)/(COUNTA(E281:I282)-1))*STDEVPA(E281:I282),4))</f>
        <v>4.0000000000000002E-4</v>
      </c>
      <c r="W281" s="184">
        <f t="shared" ref="W281" si="710">IF(E281="","",ROUND((((B281+C281)-(B281-C282))/(6*V281)),4))</f>
        <v>83.333299999999994</v>
      </c>
      <c r="X281" s="184">
        <f t="shared" ref="X281" si="711">IF(E281="","",ROUND((1-(ABS((((B281+C281)+(B281-C282))/2)-U281)/((C281+C282)/2)))*W281,4))</f>
        <v>81.666600000000003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1.6015999999999999</v>
      </c>
      <c r="AB281">
        <v>1.6023000000000001</v>
      </c>
      <c r="AC281">
        <v>1.6020000000000001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1.6022000000000001</v>
      </c>
      <c r="F283" s="176">
        <v>1.6032</v>
      </c>
      <c r="G283" s="176">
        <v>1.6019000000000001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3.1999999999998696E-2</v>
      </c>
      <c r="P283" s="193">
        <f t="shared" ref="P283" si="720">IF(E283="","",((MINA(E283,F283,G283,H283,I283))-N283)/((C283+C284)/2))</f>
        <v>1.9000000000000128E-2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1.6032</v>
      </c>
      <c r="S283" s="185">
        <f t="shared" ref="S283" si="723">IF(E283="","",MINA(E283:I284))</f>
        <v>1.6019000000000001</v>
      </c>
      <c r="T283" s="185">
        <f t="shared" ref="T283" si="724">IF(E283="","",(R283-S283))</f>
        <v>1.2999999999998568E-3</v>
      </c>
      <c r="U283" s="185">
        <f t="shared" ref="U283" si="725">IF(E283="","",ROUND(AVERAGEA(E283:I284),4))</f>
        <v>1.6024</v>
      </c>
      <c r="V283" s="185">
        <f t="shared" ref="V283" si="726">IF(E283="","",ROUND(SQRT(COUNTA(E283:I284)/(COUNTA(E283:I284)-1))*STDEVPA(E283:I284),4))</f>
        <v>6.9999999999999999E-4</v>
      </c>
      <c r="W283" s="184">
        <f t="shared" ref="W283" si="727">IF(E283="","",ROUND((((B283+C283)-(B283-C284))/(6*V283)),4))</f>
        <v>47.619</v>
      </c>
      <c r="X283" s="184">
        <f t="shared" ref="X283" si="728">IF(E283="","",ROUND((1-(ABS((((B283+C283)+(B283-C284))/2)-U283)/((C283+C284)/2)))*W283,4))</f>
        <v>46.476100000000002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1.6022000000000001</v>
      </c>
      <c r="AB283">
        <v>1.6032</v>
      </c>
      <c r="AC283">
        <v>1.6019000000000001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24.618200000000002</v>
      </c>
      <c r="F285" s="176">
        <v>24.6112</v>
      </c>
      <c r="G285" s="176">
        <v>24.600300000000001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9.100000000000108E-2</v>
      </c>
      <c r="P285" s="193">
        <f t="shared" ref="P285" si="737">IF(E285="","",((MINA(E285,F285,G285,H285,I285))-N285)/((C285+C286)/2))</f>
        <v>1.4999999999965041E-3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24.618200000000002</v>
      </c>
      <c r="S285" s="185">
        <f t="shared" ref="S285" si="740">IF(E285="","",MINA(E285:I286))</f>
        <v>24.600300000000001</v>
      </c>
      <c r="T285" s="185">
        <f t="shared" ref="T285" si="741">IF(E285="","",(R285-S285))</f>
        <v>1.7900000000000915E-2</v>
      </c>
      <c r="U285" s="185">
        <f t="shared" ref="U285" si="742">IF(E285="","",ROUND(AVERAGEA(E285:I286),4))</f>
        <v>24.6099</v>
      </c>
      <c r="V285" s="185">
        <f t="shared" ref="V285" si="743">IF(E285="","",ROUND(SQRT(COUNTA(E285:I286)/(COUNTA(E285:I286)-1))*STDEVPA(E285:I286),4))</f>
        <v>8.9999999999999993E-3</v>
      </c>
      <c r="W285" s="184">
        <f t="shared" ref="W285" si="744">IF(E285="","",ROUND((((B285+C285)-(B285-C286))/(6*V285)),4))</f>
        <v>7.4074</v>
      </c>
      <c r="X285" s="184">
        <f t="shared" ref="X285" si="745">IF(E285="","",ROUND((1-(ABS((((B285+C285)+(B285-C286))/2)-U285)/((C285+C286)/2)))*W285,4))</f>
        <v>7.0407000000000002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24.618200000000002</v>
      </c>
      <c r="AB285">
        <v>24.6112</v>
      </c>
      <c r="AC285">
        <v>24.600300000000001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4.8343999999999996</v>
      </c>
      <c r="F287" s="176">
        <v>4.8339999999999996</v>
      </c>
      <c r="G287" s="176">
        <v>4.8285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0.34399999999999764</v>
      </c>
      <c r="P287" s="193">
        <f t="shared" ref="P287" si="754">IF(E287="","",((MINA(E287,F287,G287,H287,I287))-N287)/((C287+C288)/2))</f>
        <v>0.28500000000000192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4.8343999999999996</v>
      </c>
      <c r="S287" s="185">
        <f t="shared" ref="S287" si="757">IF(E287="","",MINA(E287:I288))</f>
        <v>4.8285</v>
      </c>
      <c r="T287" s="185">
        <f t="shared" ref="T287" si="758">IF(E287="","",(R287-S287))</f>
        <v>5.8999999999995723E-3</v>
      </c>
      <c r="U287" s="185">
        <f t="shared" ref="U287" si="759">IF(E287="","",ROUND(AVERAGEA(E287:I288),4))</f>
        <v>4.8323</v>
      </c>
      <c r="V287" s="185">
        <f t="shared" ref="V287" si="760">IF(E287="","",ROUND(SQRT(COUNTA(E287:I288)/(COUNTA(E287:I288)-1))*STDEVPA(E287:I288),4))</f>
        <v>3.3E-3</v>
      </c>
      <c r="W287" s="184">
        <f t="shared" ref="W287" si="761">IF(E287="","",ROUND((((B287+C287)-(B287-C288))/(6*V287)),4))</f>
        <v>10.101000000000001</v>
      </c>
      <c r="X287" s="184">
        <f t="shared" ref="X287" si="762">IF(E287="","",ROUND((1-(ABS((((B287+C287)+(B287-C288))/2)-U287)/((C287+C288)/2)))*W287,4))</f>
        <v>6.8384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4.8343999999999996</v>
      </c>
      <c r="AB287">
        <v>4.8339999999999996</v>
      </c>
      <c r="AC287">
        <v>4.8285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4.8242000000000003</v>
      </c>
      <c r="F289" s="176">
        <v>4.8160999999999996</v>
      </c>
      <c r="G289" s="176">
        <v>4.8257000000000003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0.257000000000005</v>
      </c>
      <c r="P289" s="193">
        <f t="shared" ref="P289" si="771">IF(E289="","",((MINA(E289,F289,G289,H289,I289))-N289)/((C289+C290)/2))</f>
        <v>0.16099999999999781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4.8257000000000003</v>
      </c>
      <c r="S289" s="185">
        <f t="shared" ref="S289" si="774">IF(E289="","",MINA(E289:I290))</f>
        <v>4.8160999999999996</v>
      </c>
      <c r="T289" s="185">
        <f t="shared" ref="T289" si="775">IF(E289="","",(R289-S289))</f>
        <v>9.6000000000007191E-3</v>
      </c>
      <c r="U289" s="185">
        <f t="shared" ref="U289" si="776">IF(E289="","",ROUND(AVERAGEA(E289:I290),4))</f>
        <v>4.8220000000000001</v>
      </c>
      <c r="V289" s="185">
        <f t="shared" ref="V289" si="777">IF(E289="","",ROUND(SQRT(COUNTA(E289:I290)/(COUNTA(E289:I290)-1))*STDEVPA(E289:I290),4))</f>
        <v>5.1999999999999998E-3</v>
      </c>
      <c r="W289" s="184">
        <f t="shared" ref="W289" si="778">IF(E289="","",ROUND((((B289+C289)-(B289-C290))/(6*V289)),4))</f>
        <v>6.4103000000000003</v>
      </c>
      <c r="X289" s="184">
        <f t="shared" ref="X289" si="779">IF(E289="","",ROUND((1-(ABS((((B289+C289)+(B289-C290))/2)-U289)/((C289+C290)/2)))*W289,4))</f>
        <v>5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4.8242000000000003</v>
      </c>
      <c r="AB289">
        <v>4.8160999999999996</v>
      </c>
      <c r="AC289">
        <v>4.8257000000000003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16.086300000000001</v>
      </c>
      <c r="F291" s="176">
        <v>16.085799999999999</v>
      </c>
      <c r="G291" s="176">
        <v>16.112100000000002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0.12100000000000222</v>
      </c>
      <c r="P291" s="193">
        <f t="shared" ref="P291" si="788">IF(E291="","",((MINA(E291,F291,G291,H291,I291))-N291)/((C291+C292)/2))</f>
        <v>-0.14200000000002433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16.112100000000002</v>
      </c>
      <c r="S291" s="185">
        <f t="shared" ref="S291" si="791">IF(E291="","",MINA(E291:I292))</f>
        <v>16.085799999999999</v>
      </c>
      <c r="T291" s="185">
        <f t="shared" ref="T291" si="792">IF(E291="","",(R291-S291))</f>
        <v>2.6300000000002655E-2</v>
      </c>
      <c r="U291" s="185">
        <f t="shared" ref="U291" si="793">IF(E291="","",ROUND(AVERAGEA(E291:I292),4))</f>
        <v>16.0947</v>
      </c>
      <c r="V291" s="185">
        <f t="shared" ref="V291" si="794">IF(E291="","",ROUND(SQRT(COUNTA(E291:I292)/(COUNTA(E291:I292)-1))*STDEVPA(E291:I292),4))</f>
        <v>1.4999999999999999E-2</v>
      </c>
      <c r="W291" s="184">
        <f t="shared" ref="W291" si="795">IF(E291="","",ROUND((((B291+C291)-(B291-C292))/(6*V291)),4))</f>
        <v>2.2222</v>
      </c>
      <c r="X291" s="184">
        <f t="shared" ref="X291" si="796">IF(E291="","",ROUND((1-(ABS((((B291+C291)+(B291-C292))/2)-U291)/((C291+C292)/2)))*W291,4))</f>
        <v>2.1044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16.086300000000001</v>
      </c>
      <c r="AB291">
        <v>16.085799999999999</v>
      </c>
      <c r="AC291">
        <v>16.112100000000002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16.1005</v>
      </c>
      <c r="F293" s="176">
        <v>16.1022</v>
      </c>
      <c r="G293" s="176">
        <v>16.129300000000001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0.29299999999999216</v>
      </c>
      <c r="P293" s="193">
        <f t="shared" ref="P293" si="805">IF(E293="","",((MINA(E293,F293,G293,H293,I293))-N293)/((C293+C294)/2))</f>
        <v>4.9999999999883471E-3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16.129300000000001</v>
      </c>
      <c r="S293" s="185">
        <f t="shared" ref="S293" si="808">IF(E293="","",MINA(E293:I294))</f>
        <v>16.1005</v>
      </c>
      <c r="T293" s="185">
        <f t="shared" ref="T293" si="809">IF(E293="","",(R293-S293))</f>
        <v>2.8800000000000381E-2</v>
      </c>
      <c r="U293" s="185">
        <f t="shared" ref="U293" si="810">IF(E293="","",ROUND(AVERAGEA(E293:I294),4))</f>
        <v>16.110700000000001</v>
      </c>
      <c r="V293" s="185">
        <f t="shared" ref="V293" si="811">IF(E293="","",ROUND(SQRT(COUNTA(E293:I294)/(COUNTA(E293:I294)-1))*STDEVPA(E293:I294),4))</f>
        <v>1.6199999999999999E-2</v>
      </c>
      <c r="W293" s="184">
        <f t="shared" ref="W293" si="812">IF(E293="","",ROUND((((B293+C293)-(B293-C294))/(6*V293)),4))</f>
        <v>2.0575999999999999</v>
      </c>
      <c r="X293" s="184">
        <f t="shared" ref="X293" si="813">IF(E293="","",ROUND((1-(ABS((((B293+C293)+(B293-C294))/2)-U293)/((C293+C294)/2)))*W293,4))</f>
        <v>1.8373999999999999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16.1005</v>
      </c>
      <c r="AB293">
        <v>16.1022</v>
      </c>
      <c r="AC293">
        <v>16.129300000000001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6.5240999999999998</v>
      </c>
      <c r="F295" s="176">
        <v>6.5227000000000004</v>
      </c>
      <c r="G295" s="176">
        <v>6.5206999999999997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0.24099999999999788</v>
      </c>
      <c r="P295" s="193">
        <f t="shared" ref="P295" si="822">IF(E295="","",((MINA(E295,F295,G295,H295,I295))-N295)/((C295+C296)/2))</f>
        <v>0.20699999999999719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6.5240999999999998</v>
      </c>
      <c r="S295" s="185">
        <f t="shared" ref="S295" si="825">IF(E295="","",MINA(E295:I296))</f>
        <v>6.5206999999999997</v>
      </c>
      <c r="T295" s="185">
        <f t="shared" ref="T295" si="826">IF(E295="","",(R295-S295))</f>
        <v>3.4000000000000696E-3</v>
      </c>
      <c r="U295" s="185">
        <f t="shared" ref="U295" si="827">IF(E295="","",ROUND(AVERAGEA(E295:I296),4))</f>
        <v>6.5225</v>
      </c>
      <c r="V295" s="185">
        <f t="shared" ref="V295" si="828">IF(E295="","",ROUND(SQRT(COUNTA(E295:I296)/(COUNTA(E295:I296)-1))*STDEVPA(E295:I296),4))</f>
        <v>1.6999999999999999E-3</v>
      </c>
      <c r="W295" s="184">
        <f t="shared" ref="W295" si="829">IF(E295="","",ROUND((((B295+C295)-(B295-C296))/(6*V295)),4))</f>
        <v>19.607800000000001</v>
      </c>
      <c r="X295" s="184">
        <f t="shared" ref="X295" si="830">IF(E295="","",ROUND((1-(ABS((((B295+C295)+(B295-C296))/2)-U295)/((C295+C296)/2)))*W295,4))</f>
        <v>15.196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6.5240999999999998</v>
      </c>
      <c r="AB295">
        <v>6.5227000000000004</v>
      </c>
      <c r="AC295">
        <v>6.5206999999999997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6.5162000000000004</v>
      </c>
      <c r="F297" s="176">
        <v>6.5170000000000003</v>
      </c>
      <c r="G297" s="176">
        <v>6.5153999999999996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0.17000000000000348</v>
      </c>
      <c r="P297" s="193">
        <f t="shared" ref="P297" si="839">IF(E297="","",((MINA(E297,F297,G297,H297,I297))-N297)/((C297+C298)/2))</f>
        <v>0.15399999999999636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6.5170000000000003</v>
      </c>
      <c r="S297" s="185">
        <f t="shared" ref="S297" si="842">IF(E297="","",MINA(E297:I298))</f>
        <v>6.5153999999999996</v>
      </c>
      <c r="T297" s="185">
        <f t="shared" ref="T297" si="843">IF(E297="","",(R297-S297))</f>
        <v>1.600000000000712E-3</v>
      </c>
      <c r="U297" s="185">
        <f t="shared" ref="U297" si="844">IF(E297="","",ROUND(AVERAGEA(E297:I298),4))</f>
        <v>6.5162000000000004</v>
      </c>
      <c r="V297" s="185">
        <f t="shared" ref="V297" si="845">IF(E297="","",ROUND(SQRT(COUNTA(E297:I298)/(COUNTA(E297:I298)-1))*STDEVPA(E297:I298),4))</f>
        <v>8.0000000000000004E-4</v>
      </c>
      <c r="W297" s="184">
        <f t="shared" ref="W297" si="846">IF(E297="","",ROUND((((B297+C297)-(B297-C298))/(6*V297)),4))</f>
        <v>41.666699999999999</v>
      </c>
      <c r="X297" s="184">
        <f t="shared" ref="X297" si="847">IF(E297="","",ROUND((1-(ABS((((B297+C297)+(B297-C298))/2)-U297)/((C297+C298)/2)))*W297,4))</f>
        <v>34.916699999999999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6.5162000000000004</v>
      </c>
      <c r="AB297">
        <v>6.5170000000000003</v>
      </c>
      <c r="AC297">
        <v>6.5153999999999996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0.81</v>
      </c>
      <c r="F299" s="176">
        <v>0.81</v>
      </c>
      <c r="G299" s="176">
        <v>0.81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0.16666666666666682</v>
      </c>
      <c r="P299" s="193">
        <f t="shared" ref="P299" si="856">IF(E299="","",((MINA(E299,F299,G299,H299,I299))-N299)/((C299+C300)/2))</f>
        <v>0.16666666666666682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0.81</v>
      </c>
      <c r="S299" s="185">
        <f t="shared" ref="S299" si="859">IF(E299="","",MINA(E299:I300))</f>
        <v>0.81</v>
      </c>
      <c r="T299" s="185">
        <f t="shared" ref="T299" si="860">IF(E299="","",(R299-S299))</f>
        <v>0</v>
      </c>
      <c r="U299" s="185">
        <f t="shared" ref="U299" si="861">IF(E299="","",ROUND(AVERAGEA(E299:I300),4))</f>
        <v>0.81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0.81</v>
      </c>
      <c r="AB299">
        <v>0.81</v>
      </c>
      <c r="AC299">
        <v>0.81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0.81</v>
      </c>
      <c r="F301" s="176">
        <v>0.81</v>
      </c>
      <c r="G301" s="176">
        <v>0.81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0.16666666666666682</v>
      </c>
      <c r="P301" s="193">
        <f t="shared" ref="P301" si="873">IF(E301="","",((MINA(E301,F301,G301,H301,I301))-N301)/((C301+C302)/2))</f>
        <v>0.16666666666666682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0.81</v>
      </c>
      <c r="S301" s="185">
        <f t="shared" ref="S301" si="876">IF(E301="","",MINA(E301:I302))</f>
        <v>0.81</v>
      </c>
      <c r="T301" s="185">
        <f t="shared" ref="T301" si="877">IF(E301="","",(R301-S301))</f>
        <v>0</v>
      </c>
      <c r="U301" s="185">
        <f t="shared" ref="U301" si="878">IF(E301="","",ROUND(AVERAGEA(E301:I302),4))</f>
        <v>0.81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0.81</v>
      </c>
      <c r="AB301">
        <v>0.81</v>
      </c>
      <c r="AC301">
        <v>0.81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0.58799999999999997</v>
      </c>
      <c r="F303" s="176">
        <v>0.58799999999999997</v>
      </c>
      <c r="G303" s="176">
        <v>0.58699999999999997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0.20000000000000018</v>
      </c>
      <c r="P303" s="193">
        <f t="shared" ref="P303" si="890">IF(E303="","",((MINA(E303,F303,G303,H303,I303))-N303)/((C303+C304)/2))</f>
        <v>0.13333333333333347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0.58799999999999997</v>
      </c>
      <c r="S303" s="185">
        <f t="shared" ref="S303" si="893">IF(E303="","",MINA(E303:I304))</f>
        <v>0.58699999999999997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0.5877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9.8332999999999995</v>
      </c>
      <c r="X303" s="184">
        <f>IF(E303="","",ROUND((((U303)-(B303-C304))/(3*V303)),4))</f>
        <v>9.8332999999999995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0.58799999999999997</v>
      </c>
      <c r="AB303">
        <v>0.58799999999999997</v>
      </c>
      <c r="AC303">
        <v>0.58699999999999997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0.59299999999999997</v>
      </c>
      <c r="F305" s="176">
        <v>0.59299999999999997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0.53333333333333388</v>
      </c>
      <c r="P305" s="193">
        <f t="shared" ref="P305" si="903">IF(E305="","",((MINA(E305,F305,G305,H305,I305))-N305)/((C305+C306)/2))</f>
        <v>0.46666666666666712</v>
      </c>
      <c r="Q305" s="194" t="str">
        <f t="shared" ref="Q305" si="904">IF(E305="","",IF(OR((O305&gt;50%),(P305&lt;-50%)),"Measure More","OK"))</f>
        <v>Measure More</v>
      </c>
      <c r="R305" s="185">
        <f t="shared" ref="R305" si="905">IF(E305="","",MAXA(E305:I306))</f>
        <v>0.59299999999999997</v>
      </c>
      <c r="S305" s="185">
        <f t="shared" ref="S305" si="906">IF(E305="","",MINA(E305:I306))</f>
        <v>0.59199999999999997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0.5927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12.6111</v>
      </c>
      <c r="X305" s="184">
        <f>IF(E305="","",ROUND((((U305)-(B305-C306))/(3*V305)),4))</f>
        <v>12.6111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0.59299999999999997</v>
      </c>
      <c r="AB305">
        <v>0.59299999999999997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7.5765000000000002</v>
      </c>
      <c r="F307" s="176">
        <v>7.5765000000000002</v>
      </c>
      <c r="G307" s="176">
        <v>7.5727000000000002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0.38250000000000117</v>
      </c>
      <c r="P307" s="193">
        <f t="shared" ref="P307" si="916">IF(E307="","",((MINA(E307,F307,G307,H307,I307))-N307)/((C307+C308)/2))</f>
        <v>0.36350000000000104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7.5765000000000002</v>
      </c>
      <c r="S307" s="185">
        <f t="shared" ref="S307" si="919">IF(E307="","",MINA(E307:I308))</f>
        <v>7.5727000000000002</v>
      </c>
      <c r="T307" s="185">
        <f t="shared" ref="T307" si="920">IF(E307="","",(R307-S307))</f>
        <v>3.8000000000000256E-3</v>
      </c>
      <c r="U307" s="185">
        <f t="shared" ref="U307" si="921">IF(E307="","",ROUND(AVERAGEA(E307:I308),4))</f>
        <v>7.5751999999999997</v>
      </c>
      <c r="V307" s="185">
        <f t="shared" ref="V307" si="922">IF(E307="","",ROUND(SQRT(COUNTA(E307:I308)/(COUNTA(E307:I308)-1))*STDEVPA(E307:I308),4))</f>
        <v>2.2000000000000001E-3</v>
      </c>
      <c r="W307" s="184">
        <f t="shared" ref="W307" si="923">IF(E307="","",ROUND((((B307+C307)-(B307-C308))/(6*V307)),4))</f>
        <v>30.303000000000001</v>
      </c>
      <c r="X307" s="184">
        <f t="shared" ref="X307" si="924">IF(E307="","",ROUND((1-(ABS((((B307+C307)+(B307-C308))/2)-U307)/((C307+C308)/2)))*W307,4))</f>
        <v>18.909099999999999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7.5765000000000002</v>
      </c>
      <c r="AB307">
        <v>7.5765000000000002</v>
      </c>
      <c r="AC307">
        <v>7.5727000000000002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7.5650000000000004</v>
      </c>
      <c r="F309" s="176">
        <v>7.5746000000000002</v>
      </c>
      <c r="G309" s="176">
        <v>7.5709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0.37300000000000111</v>
      </c>
      <c r="P309" s="193">
        <f t="shared" ref="P309" si="931">IF(E309="","",((MINA(E309,F309,G309,H309,I309))-N309)/((C309+C310)/2))</f>
        <v>0.32500000000000195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7.5746000000000002</v>
      </c>
      <c r="S309" s="185">
        <f t="shared" ref="S309" si="934">IF(E309="","",MINA(E309:I310))</f>
        <v>7.5650000000000004</v>
      </c>
      <c r="T309" s="185">
        <f t="shared" ref="T309" si="935">IF(E309="","",(R309-S309))</f>
        <v>9.5999999999998309E-3</v>
      </c>
      <c r="U309" s="185">
        <f t="shared" ref="U309" si="936">IF(E309="","",ROUND(AVERAGEA(E309:I310),4))</f>
        <v>7.5701999999999998</v>
      </c>
      <c r="V309" s="185">
        <f t="shared" ref="V309" si="937">IF(E309="","",ROUND(SQRT(COUNTA(E309:I310)/(COUNTA(E309:I310)-1))*STDEVPA(E309:I310),4))</f>
        <v>4.7999999999999996E-3</v>
      </c>
      <c r="W309" s="184">
        <f t="shared" ref="W309" si="938">IF(E309="","",ROUND((((B309+C309)-(B309-C310))/(6*V309)),4))</f>
        <v>13.8889</v>
      </c>
      <c r="X309" s="184">
        <f t="shared" ref="X309" si="939">IF(E309="","",ROUND((1-(ABS((((B309+C309)+(B309-C310))/2)-U309)/((C309+C310)/2)))*W309,4))</f>
        <v>9.0138999999999996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7.5650000000000004</v>
      </c>
      <c r="AB309">
        <v>7.5746000000000002</v>
      </c>
      <c r="AC309">
        <v>7.5709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6.2104999999999997</v>
      </c>
      <c r="F311" s="176">
        <v>6.2123999999999997</v>
      </c>
      <c r="G311" s="176">
        <v>6.2114000000000003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0.24799999999999045</v>
      </c>
      <c r="P311" s="193">
        <f t="shared" ref="P311" si="946">IF(E311="","",((MINA(E311,F311,G311,H311,I311))-N311)/((C311+C312)/2))</f>
        <v>0.20999999999999019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6.2123999999999997</v>
      </c>
      <c r="S311" s="185">
        <f t="shared" ref="S311" si="949">IF(E311="","",MINA(E311:I312))</f>
        <v>6.2104999999999997</v>
      </c>
      <c r="T311" s="185">
        <f t="shared" ref="T311" si="950">IF(E311="","",(R311-S311))</f>
        <v>1.9000000000000128E-3</v>
      </c>
      <c r="U311" s="185">
        <f t="shared" ref="U311" si="951">IF(E311="","",ROUND(AVERAGEA(E311:I312),4))</f>
        <v>6.2114000000000003</v>
      </c>
      <c r="V311" s="185">
        <f t="shared" ref="V311" si="952">IF(E311="","",ROUND(SQRT(COUNTA(E311:I312)/(COUNTA(E311:I312)-1))*STDEVPA(E311:I312),4))</f>
        <v>1E-3</v>
      </c>
      <c r="W311" s="184">
        <f t="shared" ref="W311" si="953">IF(E311="","",ROUND((((B311+C311)-(B311-C312))/(6*V311)),4))</f>
        <v>16.666699999999999</v>
      </c>
      <c r="X311" s="184">
        <f t="shared" ref="X311" si="954">IF(E311="","",ROUND((1-(ABS((((B311+C311)+(B311-C312))/2)-U311)/((C311+C312)/2)))*W311,4))</f>
        <v>12.8667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6.2104999999999997</v>
      </c>
      <c r="AB311">
        <v>6.2123999999999997</v>
      </c>
      <c r="AC311">
        <v>6.2114000000000003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6.2236000000000002</v>
      </c>
      <c r="F313" s="176">
        <v>6.2239000000000004</v>
      </c>
      <c r="G313" s="176">
        <v>6.2222999999999997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0.47800000000000509</v>
      </c>
      <c r="P313" s="193">
        <f t="shared" ref="P313" si="961">IF(E313="","",((MINA(E313,F313,G313,H313,I313))-N313)/((C313+C314)/2))</f>
        <v>0.44599999999999085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6.2239000000000004</v>
      </c>
      <c r="S313" s="185">
        <f t="shared" ref="S313" si="964">IF(E313="","",MINA(E313:I314))</f>
        <v>6.2222999999999997</v>
      </c>
      <c r="T313" s="185">
        <f t="shared" ref="T313" si="965">IF(E313="","",(R313-S313))</f>
        <v>1.600000000000712E-3</v>
      </c>
      <c r="U313" s="185">
        <f t="shared" ref="U313" si="966">IF(E313="","",ROUND(AVERAGEA(E313:I314),4))</f>
        <v>6.2233000000000001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9.8888999999999996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6.2236000000000002</v>
      </c>
      <c r="AB313">
        <v>6.2239000000000004</v>
      </c>
      <c r="AC313">
        <v>6.2222999999999997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5.6932999999999998</v>
      </c>
      <c r="F315" s="176">
        <v>5.6894</v>
      </c>
      <c r="G315" s="176">
        <v>5.6976000000000004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-2.3999999999997357E-2</v>
      </c>
      <c r="P315" s="193">
        <f t="shared" ref="P315" si="976">IF(E315="","",((MINA(E315,F315,G315,H315,I315))-N315)/((C315+C316)/2))</f>
        <v>-0.10600000000000165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5.6976000000000004</v>
      </c>
      <c r="S315" s="185">
        <f t="shared" ref="S315" si="979">IF(E315="","",MINA(E315:I316))</f>
        <v>5.6894</v>
      </c>
      <c r="T315" s="185">
        <f t="shared" ref="T315" si="980">IF(E315="","",(R315-S315))</f>
        <v>8.2000000000004292E-3</v>
      </c>
      <c r="U315" s="185">
        <f t="shared" ref="U315" si="981">IF(E315="","",ROUND(AVERAGEA(E315:I316),4))</f>
        <v>5.6933999999999996</v>
      </c>
      <c r="V315" s="185">
        <f t="shared" ref="V315" si="982">IF(E315="","",ROUND(SQRT(COUNTA(E315:I316)/(COUNTA(E315:I316)-1))*STDEVPA(E315:I316),4))</f>
        <v>4.1000000000000003E-3</v>
      </c>
      <c r="W315" s="184">
        <f t="shared" ref="W315" si="983">IF(E315="","",ROUND((((B315+C315)-(B315-C316))/(6*V315)),4))</f>
        <v>8.1301000000000005</v>
      </c>
      <c r="X315" s="184">
        <f t="shared" ref="X315" si="984">IF(E315="","",ROUND((1-(ABS((((B315+C315)+(B315-C316))/2)-U315)/((C315+C316)/2)))*W315,4))</f>
        <v>7.5934999999999997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5.6932999999999998</v>
      </c>
      <c r="AB315">
        <v>5.6894</v>
      </c>
      <c r="AC315">
        <v>5.6976000000000004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5.7529000000000003</v>
      </c>
      <c r="F317" s="176">
        <v>5.7523999999999997</v>
      </c>
      <c r="G317" s="176">
        <v>5.7530000000000001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0.52999999999999936</v>
      </c>
      <c r="P317" s="193">
        <f t="shared" ref="P317" si="991">IF(E317="","",((MINA(E317,F317,G317,H317,I317))-N317)/((C317+C318)/2))</f>
        <v>0.52399999999999558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5.7530000000000001</v>
      </c>
      <c r="S317" s="185">
        <f t="shared" ref="S317" si="994">IF(E317="","",MINA(E317:I318))</f>
        <v>5.7523999999999997</v>
      </c>
      <c r="T317" s="185">
        <f t="shared" ref="T317" si="995">IF(E317="","",(R317-S317))</f>
        <v>6.0000000000037801E-4</v>
      </c>
      <c r="U317" s="185">
        <f t="shared" ref="U317" si="996">IF(E317="","",ROUND(AVERAGEA(E317:I318),4))</f>
        <v>5.7527999999999997</v>
      </c>
      <c r="V317" s="185">
        <f t="shared" ref="V317" si="997">IF(E317="","",ROUND(SQRT(COUNTA(E317:I318)/(COUNTA(E317:I318)-1))*STDEVPA(E317:I318),4))</f>
        <v>2.9999999999999997E-4</v>
      </c>
      <c r="W317" s="184">
        <f t="shared" ref="W317" si="998">IF(E317="","",ROUND((((B317+C317)-(B317-C318))/(6*V317)),4))</f>
        <v>111.11109999999999</v>
      </c>
      <c r="X317" s="184">
        <f t="shared" ref="X317" si="999">IF(E317="","",ROUND((1-(ABS((((B317+C317)+(B317-C318))/2)-U317)/((C317+C318)/2)))*W317,4))</f>
        <v>52.444400000000002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5.7529000000000003</v>
      </c>
      <c r="AB317">
        <v>5.7523999999999997</v>
      </c>
      <c r="AC317">
        <v>5.7530000000000001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7.9005999999999998</v>
      </c>
      <c r="F319" s="176">
        <v>7.9023000000000003</v>
      </c>
      <c r="G319" s="176">
        <v>7.9184999999999999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0.18499999999999517</v>
      </c>
      <c r="P319" s="193">
        <f t="shared" ref="P319" si="1006">IF(E319="","",((MINA(E319,F319,G319,H319,I319))-N319)/((C319+C320)/2))</f>
        <v>5.9999999999948983E-3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7.9184999999999999</v>
      </c>
      <c r="S319" s="185">
        <f t="shared" ref="S319" si="1009">IF(E319="","",MINA(E319:I320))</f>
        <v>7.9005999999999998</v>
      </c>
      <c r="T319" s="185">
        <f t="shared" ref="T319" si="1010">IF(E319="","",(R319-S319))</f>
        <v>1.7900000000000027E-2</v>
      </c>
      <c r="U319" s="185">
        <f t="shared" ref="U319" si="1011">IF(E319="","",ROUND(AVERAGEA(E319:I320),4))</f>
        <v>7.9070999999999998</v>
      </c>
      <c r="V319" s="185">
        <f t="shared" ref="V319" si="1012">IF(E319="","",ROUND(SQRT(COUNTA(E319:I320)/(COUNTA(E319:I320)-1))*STDEVPA(E319:I320),4))</f>
        <v>9.9000000000000008E-3</v>
      </c>
      <c r="W319" s="184">
        <f t="shared" ref="W319" si="1013">IF(E319="","",ROUND((((B319+C319)-(B319-C320))/(6*V319)),4))</f>
        <v>3.367</v>
      </c>
      <c r="X319" s="184">
        <f t="shared" ref="X319" si="1014">IF(E319="","",ROUND((1-(ABS((((B319+C319)+(B319-C320))/2)-U319)/((C319+C320)/2)))*W319,4))</f>
        <v>3.1278999999999999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7.9005999999999998</v>
      </c>
      <c r="AB319">
        <v>7.9023000000000003</v>
      </c>
      <c r="AC319">
        <v>7.9184999999999999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7.9134000000000002</v>
      </c>
      <c r="F321" s="176">
        <v>7.9166999999999996</v>
      </c>
      <c r="G321" s="176">
        <v>7.9314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0.3139999999999965</v>
      </c>
      <c r="P321" s="193">
        <f t="shared" ref="P321" si="1021">IF(E321="","",((MINA(E321,F321,G321,H321,I321))-N321)/((C321+C322)/2))</f>
        <v>0.13399999999999856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7.9314</v>
      </c>
      <c r="S321" s="185">
        <f t="shared" ref="S321" si="1024">IF(E321="","",MINA(E321:I322))</f>
        <v>7.9134000000000002</v>
      </c>
      <c r="T321" s="185">
        <f t="shared" ref="T321" si="1025">IF(E321="","",(R321-S321))</f>
        <v>1.7999999999999794E-2</v>
      </c>
      <c r="U321" s="185">
        <f t="shared" ref="U321" si="1026">IF(E321="","",ROUND(AVERAGEA(E321:I322),4))</f>
        <v>7.9204999999999997</v>
      </c>
      <c r="V321" s="185">
        <f t="shared" ref="V321" si="1027">IF(E321="","",ROUND(SQRT(COUNTA(E321:I322)/(COUNTA(E321:I322)-1))*STDEVPA(E321:I322),4))</f>
        <v>9.5999999999999992E-3</v>
      </c>
      <c r="W321" s="184">
        <f t="shared" ref="W321" si="1028">IF(E321="","",ROUND((((B321+C321)-(B321-C322))/(6*V321)),4))</f>
        <v>3.4722</v>
      </c>
      <c r="X321" s="184">
        <f t="shared" ref="X321" si="1029">IF(E321="","",ROUND((1-(ABS((((B321+C321)+(B321-C322))/2)-U321)/((C321+C322)/2)))*W321,4))</f>
        <v>2.7604000000000002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7.9134000000000002</v>
      </c>
      <c r="AB321">
        <v>7.9166999999999996</v>
      </c>
      <c r="AC321">
        <v>7.9314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3.0956999999999999</v>
      </c>
      <c r="F323" s="176">
        <v>3.0939000000000001</v>
      </c>
      <c r="G323" s="176">
        <v>3.0998000000000001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-1.9999999999997797E-3</v>
      </c>
      <c r="P323" s="193">
        <f t="shared" ref="P323" si="1036">IF(E323="","",((MINA(E323,F323,G323,H323,I323))-N323)/((C323+C324)/2))</f>
        <v>-6.0999999999999943E-2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3.0998000000000001</v>
      </c>
      <c r="S323" s="185">
        <f t="shared" ref="S323" si="1039">IF(E323="","",MINA(E323:I324))</f>
        <v>3.0939000000000001</v>
      </c>
      <c r="T323" s="185">
        <f t="shared" ref="T323" si="1040">IF(E323="","",(R323-S323))</f>
        <v>5.9000000000000163E-3</v>
      </c>
      <c r="U323" s="185">
        <f t="shared" ref="U323" si="1041">IF(E323="","",ROUND(AVERAGEA(E323:I324),4))</f>
        <v>3.0964999999999998</v>
      </c>
      <c r="V323" s="185">
        <f t="shared" ref="V323" si="1042">IF(E323="","",ROUND(SQRT(COUNTA(E323:I324)/(COUNTA(E323:I324)-1))*STDEVPA(E323:I324),4))</f>
        <v>3.0000000000000001E-3</v>
      </c>
      <c r="W323" s="184">
        <f t="shared" ref="W323" si="1043">IF(E323="","",ROUND((((B323+C323)-(B323-C324))/(6*V323)),4))</f>
        <v>11.1111</v>
      </c>
      <c r="X323" s="184">
        <f t="shared" ref="X323" si="1044">IF(E323="","",ROUND((1-(ABS((((B323+C323)+(B323-C324))/2)-U323)/((C323+C324)/2)))*W323,4))</f>
        <v>10.722200000000001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3.0956999999999999</v>
      </c>
      <c r="AB323">
        <v>3.0939000000000001</v>
      </c>
      <c r="AC323">
        <v>3.0998000000000001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3.1053999999999999</v>
      </c>
      <c r="F325" s="176">
        <v>3.1017000000000001</v>
      </c>
      <c r="G325" s="176">
        <v>3.1017999999999999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5.3999999999998494E-2</v>
      </c>
      <c r="P325" s="193">
        <f t="shared" ref="P325" si="1051">IF(E325="","",((MINA(E325,F325,G325,H325,I325))-N325)/((C325+C326)/2))</f>
        <v>1.7000000000000348E-2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3.1053999999999999</v>
      </c>
      <c r="S325" s="185">
        <f t="shared" ref="S325" si="1054">IF(E325="","",MINA(E325:I326))</f>
        <v>3.1017000000000001</v>
      </c>
      <c r="T325" s="185">
        <f t="shared" ref="T325" si="1055">IF(E325="","",(R325-S325))</f>
        <v>3.6999999999998145E-3</v>
      </c>
      <c r="U325" s="185">
        <f t="shared" ref="U325" si="1056">IF(E325="","",ROUND(AVERAGEA(E325:I326),4))</f>
        <v>3.1030000000000002</v>
      </c>
      <c r="V325" s="185">
        <f t="shared" ref="V325" si="1057">IF(E325="","",ROUND(SQRT(COUNTA(E325:I326)/(COUNTA(E325:I326)-1))*STDEVPA(E325:I326),4))</f>
        <v>2.0999999999999999E-3</v>
      </c>
      <c r="W325" s="184">
        <f t="shared" ref="W325" si="1058">IF(E325="","",ROUND((((B325+C325)-(B325-C326))/(6*V325)),4))</f>
        <v>15.872999999999999</v>
      </c>
      <c r="X325" s="184">
        <f t="shared" ref="X325" si="1059">IF(E325="","",ROUND((1-(ABS((((B325+C325)+(B325-C326))/2)-U325)/((C325+C326)/2)))*W325,4))</f>
        <v>15.396800000000001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3.1053999999999999</v>
      </c>
      <c r="AB325">
        <v>3.1017000000000001</v>
      </c>
      <c r="AC325">
        <v>3.1017999999999999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7.7206000000000001</v>
      </c>
      <c r="F327" s="176">
        <v>7.7195</v>
      </c>
      <c r="G327" s="176">
        <v>7.7206999999999999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0.20699999999999719</v>
      </c>
      <c r="P327" s="193">
        <f t="shared" ref="P327" si="1066">IF(E327="","",((MINA(E327,F327,G327,H327,I327))-N327)/((C327+C328)/2))</f>
        <v>0.19499999999999851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7.7206999999999999</v>
      </c>
      <c r="S327" s="185">
        <f t="shared" ref="S327" si="1069">IF(E327="","",MINA(E327:I328))</f>
        <v>7.7195</v>
      </c>
      <c r="T327" s="185">
        <f t="shared" ref="T327" si="1070">IF(E327="","",(R327-S327))</f>
        <v>1.1999999999998678E-3</v>
      </c>
      <c r="U327" s="185">
        <f t="shared" ref="U327" si="1071">IF(E327="","",ROUND(AVERAGEA(E327:I328),4))</f>
        <v>7.7202999999999999</v>
      </c>
      <c r="V327" s="185">
        <f t="shared" ref="V327" si="1072">IF(E327="","",ROUND(SQRT(COUNTA(E327:I328)/(COUNTA(E327:I328)-1))*STDEVPA(E327:I328),4))</f>
        <v>6.9999999999999999E-4</v>
      </c>
      <c r="W327" s="184">
        <f t="shared" ref="W327" si="1073">IF(E327="","",ROUND((((B327+C327)-(B327-C328))/(6*V327)),4))</f>
        <v>47.619</v>
      </c>
      <c r="X327" s="184">
        <f t="shared" ref="X327" si="1074">IF(E327="","",ROUND((1-(ABS((((B327+C327)+(B327-C328))/2)-U327)/((C327+C328)/2)))*W327,4))</f>
        <v>37.952300000000001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7.7206000000000001</v>
      </c>
      <c r="AB327">
        <v>7.7195</v>
      </c>
      <c r="AC327">
        <v>7.7206999999999999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</v>
      </c>
      <c r="F329" s="176">
        <v>7.7099000000000002</v>
      </c>
      <c r="G329" s="176">
        <v>7.7096999999999998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9.9999999999997868E-2</v>
      </c>
      <c r="P329" s="193">
        <f t="shared" ref="P329" si="1081">IF(E329="","",((MINA(E329,F329,G329,H329,I329))-N329)/((C329+C330)/2))</f>
        <v>9.6999999999995978E-2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</v>
      </c>
      <c r="S329" s="185">
        <f t="shared" ref="S329" si="1084">IF(E329="","",MINA(E329:I330))</f>
        <v>7.7096999999999998</v>
      </c>
      <c r="T329" s="185">
        <f t="shared" ref="T329" si="1085">IF(E329="","",(R329-S329))</f>
        <v>3.00000000000189E-4</v>
      </c>
      <c r="U329" s="185">
        <f t="shared" ref="U329" si="1086">IF(E329="","",ROUND(AVERAGEA(E329:I330),4))</f>
        <v>7.7099000000000002</v>
      </c>
      <c r="V329" s="185">
        <f t="shared" ref="V329" si="1087">IF(E329="","",ROUND(SQRT(COUNTA(E329:I330)/(COUNTA(E329:I330)-1))*STDEVPA(E329:I330),4))</f>
        <v>2.0000000000000001E-4</v>
      </c>
      <c r="W329" s="184">
        <f t="shared" ref="W329" si="1088">IF(E329="","",ROUND((((B329+C329)-(B329-C330))/(6*V329)),4))</f>
        <v>166.66669999999999</v>
      </c>
      <c r="X329" s="184">
        <f t="shared" ref="X329" si="1089">IF(E329="","",ROUND((1-(ABS((((B329+C329)+(B329-C330))/2)-U329)/((C329+C330)/2)))*W329,4))</f>
        <v>150.16669999999999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</v>
      </c>
      <c r="AB329">
        <v>7.7099000000000002</v>
      </c>
      <c r="AC329">
        <v>7.7096999999999998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3.1120999999999999</v>
      </c>
      <c r="F331" s="176">
        <v>3.1158999999999999</v>
      </c>
      <c r="G331" s="176">
        <v>3.1160999999999999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0.16099999999999781</v>
      </c>
      <c r="P331" s="193">
        <f t="shared" ref="P331" si="1096">IF(E331="","",((MINA(E331,F331,G331,H331,I331))-N331)/((C331+C332)/2))</f>
        <v>0.12099999999999778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3.1160999999999999</v>
      </c>
      <c r="S331" s="185">
        <f t="shared" ref="S331" si="1099">IF(E331="","",MINA(E331:I332))</f>
        <v>3.1120999999999999</v>
      </c>
      <c r="T331" s="185">
        <f t="shared" ref="T331" si="1100">IF(E331="","",(R331-S331))</f>
        <v>4.0000000000000036E-3</v>
      </c>
      <c r="U331" s="185">
        <f t="shared" ref="U331" si="1101">IF(E331="","",ROUND(AVERAGEA(E331:I332),4))</f>
        <v>3.1147</v>
      </c>
      <c r="V331" s="185">
        <f t="shared" ref="V331" si="1102">IF(E331="","",ROUND(SQRT(COUNTA(E331:I332)/(COUNTA(E331:I332)-1))*STDEVPA(E331:I332),4))</f>
        <v>2.3E-3</v>
      </c>
      <c r="W331" s="184">
        <f t="shared" ref="W331" si="1103">IF(E331="","",ROUND((((B331+C331)-(B331-C332))/(6*V331)),4))</f>
        <v>14.492800000000001</v>
      </c>
      <c r="X331" s="184">
        <f t="shared" ref="X331" si="1104">IF(E331="","",ROUND((1-(ABS((((B331+C331)+(B331-C332))/2)-U331)/((C331+C332)/2)))*W331,4))</f>
        <v>12.362399999999999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3.1120999999999999</v>
      </c>
      <c r="AB331">
        <v>3.1158999999999999</v>
      </c>
      <c r="AC331">
        <v>3.1160999999999999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3.1118000000000001</v>
      </c>
      <c r="F333" s="176">
        <v>3.11</v>
      </c>
      <c r="G333" s="176">
        <v>3.1097000000000001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0.11800000000000033</v>
      </c>
      <c r="P333" s="193">
        <f t="shared" ref="P333" si="1111">IF(E333="","",((MINA(E333,F333,G333,H333,I333))-N333)/((C333+C334)/2))</f>
        <v>9.7000000000000419E-2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3.1118000000000001</v>
      </c>
      <c r="S333" s="185">
        <f t="shared" ref="S333" si="1114">IF(E333="","",MINA(E333:I334))</f>
        <v>3.1097000000000001</v>
      </c>
      <c r="T333" s="185">
        <f t="shared" ref="T333" si="1115">IF(E333="","",(R333-S333))</f>
        <v>2.0999999999999908E-3</v>
      </c>
      <c r="U333" s="185">
        <f t="shared" ref="U333" si="1116">IF(E333="","",ROUND(AVERAGEA(E333:I334),4))</f>
        <v>3.1105</v>
      </c>
      <c r="V333" s="185">
        <f t="shared" ref="V333" si="1117">IF(E333="","",ROUND(SQRT(COUNTA(E333:I334)/(COUNTA(E333:I334)-1))*STDEVPA(E333:I334),4))</f>
        <v>1.1000000000000001E-3</v>
      </c>
      <c r="W333" s="184">
        <f t="shared" ref="W333" si="1118">IF(E333="","",ROUND((((B333+C333)-(B333-C334))/(6*V333)),4))</f>
        <v>30.303000000000001</v>
      </c>
      <c r="X333" s="184">
        <f t="shared" ref="X333" si="1119">IF(E333="","",ROUND((1-(ABS((((B333+C333)+(B333-C334))/2)-U333)/((C333+C334)/2)))*W333,4))</f>
        <v>27.121200000000002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3.1118000000000001</v>
      </c>
      <c r="AB333">
        <v>3.11</v>
      </c>
      <c r="AC333">
        <v>3.1097000000000001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1.83E-2</v>
      </c>
      <c r="F335" s="176">
        <v>1.9900000000000001E-2</v>
      </c>
      <c r="G335" s="176">
        <v>2.0799999999999999E-2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-0.16800000000000009</v>
      </c>
      <c r="P335" s="193">
        <f t="shared" ref="P335" si="1126">IF(E335="","",((MINA(E335,F335,G335,H335,I335))-N335)/((C335+C336)/2))</f>
        <v>-0.26800000000000002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2.0799999999999999E-2</v>
      </c>
      <c r="S335" s="185">
        <f t="shared" ref="S335" si="1129">IF(E335="","",MINA(E335:I336))</f>
        <v>1.83E-2</v>
      </c>
      <c r="T335" s="185">
        <f t="shared" ref="T335" si="1130">IF(E335="","",(R335-S335))</f>
        <v>2.4999999999999988E-3</v>
      </c>
      <c r="U335" s="185">
        <f t="shared" ref="U335" si="1131">IF(E335="","",ROUND(AVERAGEA(E335:I336),4))</f>
        <v>1.9699999999999999E-2</v>
      </c>
      <c r="V335" s="185">
        <f t="shared" ref="V335" si="1132">IF(E335="","",ROUND(SQRT(COUNTA(E335:I336)/(COUNTA(E335:I336)-1))*STDEVPA(E335:I336),4))</f>
        <v>1.2999999999999999E-3</v>
      </c>
      <c r="W335" s="184">
        <f>IF(E335="","",ROUND((((B335+C335)-(U335))/(3*V335)),4))</f>
        <v>7.7691999999999997</v>
      </c>
      <c r="X335" s="184">
        <f>IF(E335="","",ROUND((((B335+C335)-(U335))/(3*V335)),4))</f>
        <v>7.7691999999999997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1.83E-2</v>
      </c>
      <c r="AB335">
        <v>1.9900000000000001E-2</v>
      </c>
      <c r="AC335">
        <v>2.0799999999999999E-2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1.66E-2</v>
      </c>
      <c r="F337" s="176">
        <v>1.83E-2</v>
      </c>
      <c r="G337" s="176">
        <v>2.1000000000000001E-2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-0.16</v>
      </c>
      <c r="P337" s="193">
        <f t="shared" ref="P337" si="1139">IF(E337="","",((MINA(E337,F337,G337,H337,I337))-N337)/((C337+C338)/2))</f>
        <v>-0.33600000000000002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2.1000000000000001E-2</v>
      </c>
      <c r="S337" s="185">
        <f t="shared" ref="S337" si="1142">IF(E337="","",MINA(E337:I338))</f>
        <v>1.66E-2</v>
      </c>
      <c r="T337" s="185">
        <f t="shared" ref="T337" si="1143">IF(E337="","",(R337-S337))</f>
        <v>4.4000000000000011E-3</v>
      </c>
      <c r="U337" s="185">
        <f t="shared" ref="U337" si="1144">IF(E337="","",ROUND(AVERAGEA(E337:I338),4))</f>
        <v>1.8599999999999998E-2</v>
      </c>
      <c r="V337" s="185">
        <f t="shared" ref="V337" si="1145">IF(E337="","",ROUND(SQRT(COUNTA(E337:I338)/(COUNTA(E337:I338)-1))*STDEVPA(E337:I338),4))</f>
        <v>2.2000000000000001E-3</v>
      </c>
      <c r="W337" s="184">
        <f>IF(E337="","",ROUND((((B337+C337)-(U337))/(3*V337)),4))</f>
        <v>4.7576000000000001</v>
      </c>
      <c r="X337" s="184">
        <f>IF(E337="","",ROUND((((B337+C337)-(U337))/(3*V337)),4))</f>
        <v>4.7576000000000001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1.66E-2</v>
      </c>
      <c r="AB337">
        <v>1.83E-2</v>
      </c>
      <c r="AC337">
        <v>2.1000000000000001E-2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6.6100000000000006E-2</v>
      </c>
      <c r="AB339" s="29">
        <v>5.5100000000000003E-2</v>
      </c>
      <c r="AC339" s="29">
        <v>5.0799999999999998E-2</v>
      </c>
      <c r="AD339" s="29">
        <v>0.06</v>
      </c>
      <c r="AE339" s="29">
        <v>6.5000000000000002E-2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7.3499999999999996E-2</v>
      </c>
      <c r="AB341">
        <v>6.3500000000000001E-2</v>
      </c>
      <c r="AC341">
        <v>7.1499999999999994E-2</v>
      </c>
      <c r="AD341">
        <v>7.5999999999999998E-2</v>
      </c>
      <c r="AE341">
        <v>8.2000000000000003E-2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24120501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164" priority="11" stopIfTrue="1" operator="equal">
      <formula>"NG"</formula>
    </cfRule>
  </conditionalFormatting>
  <conditionalFormatting sqref="Y42:Z107 L42:L107">
    <cfRule type="containsText" dxfId="163" priority="10" stopIfTrue="1" operator="containsText" text="NG">
      <formula>NOT(ISERROR(SEARCH("NG",L42)))</formula>
    </cfRule>
  </conditionalFormatting>
  <conditionalFormatting sqref="Q42:Q107">
    <cfRule type="containsText" dxfId="162" priority="9" operator="containsText" text="Measure More">
      <formula>NOT(ISERROR(SEARCH("Measure More",Q42)))</formula>
    </cfRule>
  </conditionalFormatting>
  <conditionalFormatting sqref="E127">
    <cfRule type="cellIs" dxfId="161" priority="8" stopIfTrue="1" operator="equal">
      <formula>"NG"</formula>
    </cfRule>
  </conditionalFormatting>
  <conditionalFormatting sqref="Y158:Z223 L158:L223">
    <cfRule type="containsText" dxfId="160" priority="7" stopIfTrue="1" operator="containsText" text="NG">
      <formula>NOT(ISERROR(SEARCH("NG",L158)))</formula>
    </cfRule>
  </conditionalFormatting>
  <conditionalFormatting sqref="Q158:Q223">
    <cfRule type="containsText" dxfId="159" priority="6" operator="containsText" text="Measure More">
      <formula>NOT(ISERROR(SEARCH("Measure More",Q158)))</formula>
    </cfRule>
  </conditionalFormatting>
  <conditionalFormatting sqref="E242">
    <cfRule type="cellIs" dxfId="158" priority="5" stopIfTrue="1" operator="equal">
      <formula>"NG"</formula>
    </cfRule>
  </conditionalFormatting>
  <conditionalFormatting sqref="Y273:Z338 L273:L338">
    <cfRule type="containsText" dxfId="157" priority="4" stopIfTrue="1" operator="containsText" text="NG">
      <formula>NOT(ISERROR(SEARCH("NG",L273)))</formula>
    </cfRule>
  </conditionalFormatting>
  <conditionalFormatting sqref="Q273:Q338">
    <cfRule type="containsText" dxfId="156" priority="3" operator="containsText" text="Measure More">
      <formula>NOT(ISERROR(SEARCH("Measure More",Q273)))</formula>
    </cfRule>
  </conditionalFormatting>
  <conditionalFormatting sqref="D127">
    <cfRule type="cellIs" dxfId="155" priority="2" stopIfTrue="1" operator="equal">
      <formula>"NG"</formula>
    </cfRule>
  </conditionalFormatting>
  <conditionalFormatting sqref="D242">
    <cfRule type="cellIs" dxfId="154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1" sqref="H11:I11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195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24120501</v>
      </c>
      <c r="G8" s="222"/>
      <c r="H8" s="221" t="s">
        <v>195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4" t="str">
        <f>IF(SUM(M42:M107)&lt;&gt;33,"NG","OK")</f>
        <v>OK</v>
      </c>
      <c r="F11" s="207">
        <v>75680</v>
      </c>
      <c r="G11" s="208"/>
      <c r="H11" s="209">
        <v>2970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1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3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184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1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0" t="s">
        <v>53</v>
      </c>
      <c r="P41" s="160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3.3980000000000001</v>
      </c>
      <c r="F42" s="176">
        <v>3.3972000000000002</v>
      </c>
      <c r="G42" s="176">
        <v>3.3956</v>
      </c>
      <c r="H42" s="176">
        <v>3.3961999999999999</v>
      </c>
      <c r="I42" s="176">
        <v>3.3963000000000001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-1.9999999999997797E-2</v>
      </c>
      <c r="P42" s="193">
        <f>IF(E42="","",((MINA(E42,F42,G42,H42,I42))-N42)/((C42+C43)/2))</f>
        <v>-4.3999999999999595E-2</v>
      </c>
      <c r="Q42" s="185" t="str">
        <f>IF(E42="","",IF(OR((O42&gt;50%),(P42&lt;-50%)),"Measure More","OK"))</f>
        <v>OK</v>
      </c>
      <c r="R42" s="185">
        <f>IF(E42="","",MAXA(E42:I43))</f>
        <v>3.3980000000000001</v>
      </c>
      <c r="S42" s="185">
        <f>IF(E42="","",MINA(E42:I43))</f>
        <v>3.3956</v>
      </c>
      <c r="T42" s="185">
        <f>IF(E42="","",(R42-S42))</f>
        <v>2.4000000000001798E-3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8.9999999999999998E-4</v>
      </c>
      <c r="W42" s="184">
        <f>IF(E42="","",ROUND((((B42+C42)-(B42-C43))/(6*V42)),4))</f>
        <v>37.036999999999999</v>
      </c>
      <c r="X42" s="184">
        <f>IF(E42="","",ROUND((1-(ABS((((B42+C42)+(B42-C43))/2)-U42)/((C42+C43)/2)))*W42,4))</f>
        <v>35.814799999999998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</v>
      </c>
      <c r="F44" s="176">
        <v>3.4003999999999999</v>
      </c>
      <c r="G44" s="176">
        <v>3.4062000000000001</v>
      </c>
      <c r="H44" s="176">
        <v>3.4064000000000001</v>
      </c>
      <c r="I44" s="176">
        <v>3.4041000000000001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6.4000000000001833E-2</v>
      </c>
      <c r="P44" s="193">
        <f>IF(E44="","",((MINA(E44,F44,G44,H44,I44))-N44)/((C44+C45)/2))</f>
        <v>0</v>
      </c>
      <c r="Q44" s="185" t="str">
        <f t="shared" ref="Q44" si="1">IF(E44="","",IF(OR((O44&gt;50%),(P44&lt;-50%)),"Measure More","OK"))</f>
        <v>OK</v>
      </c>
      <c r="R44" s="185">
        <f>IF(E44="","",MAXA(E44:I45))</f>
        <v>3.4064000000000001</v>
      </c>
      <c r="S44" s="185">
        <f>IF(E44="","",MINA(E44:I45))</f>
        <v>3.4</v>
      </c>
      <c r="T44" s="185">
        <f t="shared" ref="T44" si="2">IF(E44="","",(R44-S44))</f>
        <v>6.4000000000001833E-3</v>
      </c>
      <c r="U44" s="185">
        <f>IF(E44="","",ROUND(AVERAGEA(E44:I45),4))</f>
        <v>3.4034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10.3871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1.5935999999999999</v>
      </c>
      <c r="F46" s="176">
        <v>1.5943000000000001</v>
      </c>
      <c r="G46" s="176">
        <v>1.5892999999999999</v>
      </c>
      <c r="H46" s="176">
        <v>1.5916999999999999</v>
      </c>
      <c r="I46" s="176">
        <v>1.5924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-5.7000000000000384E-2</v>
      </c>
      <c r="P46" s="193">
        <f>IF(E46="","",((MINA(E46,F46,G46,H46,I46))-N46)/((C46+C47)/2))</f>
        <v>-0.10700000000000154</v>
      </c>
      <c r="Q46" s="185" t="str">
        <f t="shared" ref="Q46" si="9">IF(E46="","",IF(OR((O46&gt;50%),(P46&lt;-50%)),"Measure More","OK"))</f>
        <v>OK</v>
      </c>
      <c r="R46" s="185">
        <f>IF(E46="","",MAXA(E46:I47))</f>
        <v>1.5943000000000001</v>
      </c>
      <c r="S46" s="185">
        <f>IF(E46="","",MINA(E46:I47))</f>
        <v>1.5892999999999999</v>
      </c>
      <c r="T46" s="185">
        <f t="shared" ref="T46" si="10">IF(E46="","",(R46-S46))</f>
        <v>5.0000000000001155E-3</v>
      </c>
      <c r="U46" s="185">
        <f>IF(E46="","",ROUND(AVERAGEA(E46:I47),4))</f>
        <v>1.5923</v>
      </c>
      <c r="V46" s="185">
        <f>IF(E46="","",ROUND(SQRT(COUNTA(E46:I47)/(COUNTA(E46:I47)-1))*STDEVPA(E46:I47),4))</f>
        <v>1.9E-3</v>
      </c>
      <c r="W46" s="184">
        <f t="shared" ref="W46" si="11">IF(E46="","",ROUND((((B46+C46)-(B46-C47))/(6*V46)),4))</f>
        <v>17.543900000000001</v>
      </c>
      <c r="X46" s="184">
        <f t="shared" ref="X46" si="12">IF(E46="","",ROUND((1-(ABS((((B46+C46)+(B46-C47))/2)-U46)/((C46+C47)/2)))*W46,4))</f>
        <v>16.193000000000001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1.5920000000000001</v>
      </c>
      <c r="F48" s="176">
        <v>1.5915999999999999</v>
      </c>
      <c r="G48" s="176">
        <v>1.5911</v>
      </c>
      <c r="H48" s="176">
        <v>1.59</v>
      </c>
      <c r="I48" s="176">
        <v>1.5891999999999999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-8.0000000000000071E-2</v>
      </c>
      <c r="P48" s="193">
        <f>IF(E48="","",((MINA(E48,F48,G48,H48,I48))-N48)/((C48+C49)/2))</f>
        <v>-0.10800000000000143</v>
      </c>
      <c r="Q48" s="185" t="str">
        <f t="shared" ref="Q48" si="17">IF(E48="","",IF(OR((O48&gt;50%),(P48&lt;-50%)),"Measure More","OK"))</f>
        <v>OK</v>
      </c>
      <c r="R48" s="185">
        <f>IF(E48="","",MAXA(E48:I49))</f>
        <v>1.5920000000000001</v>
      </c>
      <c r="S48" s="185">
        <f>IF(E48="","",MINA(E48:I49))</f>
        <v>1.5891999999999999</v>
      </c>
      <c r="T48" s="185">
        <f t="shared" ref="T48" si="18">IF(E48="","",(R48-S48))</f>
        <v>2.8000000000001357E-3</v>
      </c>
      <c r="U48" s="185">
        <f>IF(E48="","",ROUND(AVERAGEA(E48:I49),4))</f>
        <v>1.5908</v>
      </c>
      <c r="V48" s="185">
        <f>IF(E48="","",ROUND(SQRT(COUNTA(E48:I49)/(COUNTA(E48:I49)-1))*STDEVPA(E48:I49),4))</f>
        <v>1.1999999999999999E-3</v>
      </c>
      <c r="W48" s="184">
        <f t="shared" ref="W48" si="19">IF(E48="","",ROUND((((B48+C48)-(B48-C49))/(6*V48)),4))</f>
        <v>27.777799999999999</v>
      </c>
      <c r="X48" s="184">
        <f t="shared" ref="X48" si="20">IF(E48="","",ROUND((1-(ABS((((B48+C48)+(B48-C49))/2)-U48)/((C48+C49)/2)))*W48,4))</f>
        <v>25.222200000000001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1.5973999999999999</v>
      </c>
      <c r="F50" s="176">
        <v>1.5972</v>
      </c>
      <c r="G50" s="176">
        <v>1.6015999999999999</v>
      </c>
      <c r="H50" s="176">
        <v>1.6023000000000001</v>
      </c>
      <c r="I50" s="176">
        <v>1.6020000000000001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2.2999999999999687E-2</v>
      </c>
      <c r="P50" s="193">
        <f>IF(E50="","",((MINA(E50,F50,G50,H50,I50))-N50)/((C50+C51)/2))</f>
        <v>-2.8000000000001357E-2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1.6023000000000001</v>
      </c>
      <c r="S50" s="185">
        <f>IF(E50="","",MINA(E50:I51))</f>
        <v>1.5972</v>
      </c>
      <c r="T50" s="185">
        <f t="shared" ref="T50" si="26">IF(E50="","",(R50-S50))</f>
        <v>5.1000000000001044E-3</v>
      </c>
      <c r="U50" s="185">
        <f>IF(E50="","",ROUND(AVERAGEA(E50:I51),4))</f>
        <v>1.6001000000000001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12.807700000000001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1.5976999999999999</v>
      </c>
      <c r="F52" s="176">
        <v>1.5981000000000001</v>
      </c>
      <c r="G52" s="176">
        <v>1.6022000000000001</v>
      </c>
      <c r="H52" s="176">
        <v>1.6032</v>
      </c>
      <c r="I52" s="176">
        <v>1.6019000000000001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3.1999999999998696E-2</v>
      </c>
      <c r="P52" s="193">
        <f>IF(E52="","",((MINA(E52,F52,G52,H52,I52))-N52)/((C52+C53)/2))</f>
        <v>-2.3000000000001908E-2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1.6032</v>
      </c>
      <c r="S52" s="185">
        <f>IF(E52="","",MINA(E52:I53))</f>
        <v>1.5976999999999999</v>
      </c>
      <c r="T52" s="185">
        <f t="shared" ref="T52" si="34">IF(E52="","",(R52-S52))</f>
        <v>5.5000000000000604E-3</v>
      </c>
      <c r="U52" s="185">
        <f>IF(E52="","",ROUND(AVERAGEA(E52:I53),4))</f>
        <v>1.6006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13.253299999999999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24.5777</v>
      </c>
      <c r="F54" s="176">
        <v>24.587</v>
      </c>
      <c r="G54" s="176">
        <v>24.618200000000002</v>
      </c>
      <c r="H54" s="176">
        <v>24.6112</v>
      </c>
      <c r="I54" s="176">
        <v>24.600300000000001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9.100000000000108E-2</v>
      </c>
      <c r="P54" s="193">
        <f>IF(E54="","",((MINA(E54,F54,G54,H54,I54))-N54)/((C54+C55)/2))</f>
        <v>-0.11150000000000659</v>
      </c>
      <c r="Q54" s="185" t="str">
        <f t="shared" ref="Q54" si="41">IF(E54="","",IF(OR((O54&gt;50%),(P54&lt;-50%)),"Measure More","OK"))</f>
        <v>OK</v>
      </c>
      <c r="R54" s="185">
        <f>IF(E54="","",MAXA(E54:I55))</f>
        <v>24.618200000000002</v>
      </c>
      <c r="S54" s="185">
        <f>IF(E54="","",MINA(E54:I55))</f>
        <v>24.5777</v>
      </c>
      <c r="T54" s="185">
        <f t="shared" ref="T54" si="42">IF(E54="","",(R54-S54))</f>
        <v>4.0500000000001535E-2</v>
      </c>
      <c r="U54" s="185">
        <f>IF(E54="","",ROUND(AVERAGEA(E54:I55),4))</f>
        <v>24.5989</v>
      </c>
      <c r="V54" s="185">
        <f>IF(E54="","",ROUND(SQRT(COUNTA(E54:I55)/(COUNTA(E54:I55)-1))*STDEVPA(E54:I55),4))</f>
        <v>1.67E-2</v>
      </c>
      <c r="W54" s="184">
        <f t="shared" ref="W54" si="43">IF(E54="","",ROUND((((B54+C54)-(B54-C55))/(6*V54)),4))</f>
        <v>3.992</v>
      </c>
      <c r="X54" s="184">
        <f t="shared" ref="X54" si="44">IF(E54="","",ROUND((1-(ABS((((B54+C54)+(B54-C55))/2)-U54)/((C54+C55)/2)))*W54,4))</f>
        <v>3.97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4.8385999999999996</v>
      </c>
      <c r="F56" s="176">
        <v>4.8360000000000003</v>
      </c>
      <c r="G56" s="176">
        <v>4.8343999999999996</v>
      </c>
      <c r="H56" s="176">
        <v>4.8339999999999996</v>
      </c>
      <c r="I56" s="176">
        <v>4.8285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0.38599999999999746</v>
      </c>
      <c r="P56" s="193">
        <f>IF(E56="","",((MINA(E56,F56,G56,H56,I56))-N56)/((C56+C57)/2))</f>
        <v>0.28500000000000192</v>
      </c>
      <c r="Q56" s="185" t="str">
        <f t="shared" ref="Q56" si="49">IF(E56="","",IF(OR((O56&gt;50%),(P56&lt;-50%)),"Measure More","OK"))</f>
        <v>OK</v>
      </c>
      <c r="R56" s="185">
        <f>IF(E56="","",MAXA(E56:I57))</f>
        <v>4.8385999999999996</v>
      </c>
      <c r="S56" s="185">
        <f>IF(E56="","",MINA(E56:I57))</f>
        <v>4.8285</v>
      </c>
      <c r="T56" s="185">
        <f t="shared" ref="T56" si="50">IF(E56="","",(R56-S56))</f>
        <v>1.0099999999999554E-2</v>
      </c>
      <c r="U56" s="185">
        <f>IF(E56="","",ROUND(AVERAGEA(E56:I57),4))</f>
        <v>4.8342999999999998</v>
      </c>
      <c r="V56" s="185">
        <f>IF(E56="","",ROUND(SQRT(COUNTA(E56:I57)/(COUNTA(E56:I57)-1))*STDEVPA(E56:I57),4))</f>
        <v>3.7000000000000002E-3</v>
      </c>
      <c r="W56" s="184">
        <f t="shared" ref="W56" si="51">IF(E56="","",ROUND((((B56+C56)-(B56-C57))/(6*V56)),4))</f>
        <v>9.0090000000000003</v>
      </c>
      <c r="X56" s="184">
        <f t="shared" ref="X56" si="52">IF(E56="","",ROUND((1-(ABS((((B56+C56)+(B56-C57))/2)-U56)/((C56+C57)/2)))*W56,4))</f>
        <v>5.9188999999999998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4.8464999999999998</v>
      </c>
      <c r="F58" s="176">
        <v>4.8358999999999996</v>
      </c>
      <c r="G58" s="176">
        <v>4.8242000000000003</v>
      </c>
      <c r="H58" s="176">
        <v>4.8160999999999996</v>
      </c>
      <c r="I58" s="176">
        <v>4.8257000000000003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0.46499999999999986</v>
      </c>
      <c r="P58" s="193">
        <f>IF(E58="","",((MINA(E58,F58,G58,H58,I58))-N58)/((C58+C59)/2))</f>
        <v>0.16099999999999781</v>
      </c>
      <c r="Q58" s="185" t="str">
        <f t="shared" ref="Q58" si="57">IF(E58="","",IF(OR((O58&gt;50%),(P58&lt;-50%)),"Measure More","OK"))</f>
        <v>OK</v>
      </c>
      <c r="R58" s="185">
        <f>IF(E58="","",MAXA(E58:I59))</f>
        <v>4.8464999999999998</v>
      </c>
      <c r="S58" s="185">
        <f>IF(E58="","",MINA(E58:I59))</f>
        <v>4.8160999999999996</v>
      </c>
      <c r="T58" s="185">
        <f t="shared" ref="T58" si="58">IF(E58="","",(R58-S58))</f>
        <v>3.0400000000000205E-2</v>
      </c>
      <c r="U58" s="185">
        <f>IF(E58="","",ROUND(AVERAGEA(E58:I59),4))</f>
        <v>4.8296999999999999</v>
      </c>
      <c r="V58" s="185">
        <f>IF(E58="","",ROUND(SQRT(COUNTA(E58:I59)/(COUNTA(E58:I59)-1))*STDEVPA(E58:I59),4))</f>
        <v>1.17E-2</v>
      </c>
      <c r="W58" s="184">
        <f t="shared" ref="W58" si="59">IF(E58="","",ROUND((((B58+C58)-(B58-C59))/(6*V58)),4))</f>
        <v>2.8490000000000002</v>
      </c>
      <c r="X58" s="184">
        <f t="shared" ref="X58" si="60">IF(E58="","",ROUND((1-(ABS((((B58+C58)+(B58-C59))/2)-U58)/((C58+C59)/2)))*W58,4))</f>
        <v>2.0028000000000001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16.118600000000001</v>
      </c>
      <c r="F60" s="176">
        <v>16.122499999999999</v>
      </c>
      <c r="G60" s="176">
        <v>16.086300000000001</v>
      </c>
      <c r="H60" s="176">
        <v>16.085799999999999</v>
      </c>
      <c r="I60" s="176">
        <v>16.112100000000002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0.224999999999973</v>
      </c>
      <c r="P60" s="193">
        <f>IF(E60="","",((MINA(E60,F60,G60,H60,I60))-N60)/((C60+C61)/2))</f>
        <v>-0.14200000000002433</v>
      </c>
      <c r="Q60" s="194" t="str">
        <f t="shared" ref="Q60" si="65">IF(E60="","",IF(OR((O60&gt;50%),(P60&lt;-50%)),"Measure More","OK"))</f>
        <v>OK</v>
      </c>
      <c r="R60" s="185">
        <f>IF(E60="","",MAXA(E60:I61))</f>
        <v>16.122499999999999</v>
      </c>
      <c r="S60" s="185">
        <f>IF(E60="","",MINA(E60:I61))</f>
        <v>16.085799999999999</v>
      </c>
      <c r="T60" s="185">
        <f t="shared" ref="T60" si="66">IF(E60="","",(R60-S60))</f>
        <v>3.6699999999999733E-2</v>
      </c>
      <c r="U60" s="185">
        <f>IF(E60="","",ROUND(AVERAGEA(E60:I61),4))</f>
        <v>16.1051</v>
      </c>
      <c r="V60" s="185">
        <f>IF(E60="","",ROUND(SQRT(COUNTA(E60:I61)/(COUNTA(E60:I61)-1))*STDEVPA(E60:I61),4))</f>
        <v>1.77E-2</v>
      </c>
      <c r="W60" s="184">
        <f t="shared" ref="W60" si="67">IF(E60="","",ROUND((((B60+C60)-(B60-C61))/(6*V60)),4))</f>
        <v>1.8832</v>
      </c>
      <c r="X60" s="184">
        <f t="shared" ref="X60" si="68">IF(E60="","",ROUND((1-(ABS((((B60+C60)+(B60-C61))/2)-U60)/((C60+C61)/2)))*W60,4))</f>
        <v>1.7871999999999999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16.117000000000001</v>
      </c>
      <c r="F62" s="176">
        <v>16.1173</v>
      </c>
      <c r="G62" s="176">
        <v>16.1005</v>
      </c>
      <c r="H62" s="176">
        <v>16.1022</v>
      </c>
      <c r="I62" s="176">
        <v>16.129300000000001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0.29299999999999216</v>
      </c>
      <c r="P62" s="193">
        <f>IF(E62="","",((MINA(E62,F62,G62,H62,I62))-N62)/((C62+C63)/2))</f>
        <v>4.9999999999883471E-3</v>
      </c>
      <c r="Q62" s="194" t="str">
        <f t="shared" ref="Q62" si="73">IF(E62="","",IF(OR((O62&gt;50%),(P62&lt;-50%)),"Measure More","OK"))</f>
        <v>OK</v>
      </c>
      <c r="R62" s="185">
        <f>IF(E62="","",MAXA(E62:I63))</f>
        <v>16.129300000000001</v>
      </c>
      <c r="S62" s="185">
        <f>IF(E62="","",MINA(E62:I63))</f>
        <v>16.1005</v>
      </c>
      <c r="T62" s="185">
        <f t="shared" ref="T62" si="74">IF(E62="","",(R62-S62))</f>
        <v>2.8800000000000381E-2</v>
      </c>
      <c r="U62" s="185">
        <f>IF(E62="","",ROUND(AVERAGEA(E62:I63),4))</f>
        <v>16.113299999999999</v>
      </c>
      <c r="V62" s="185">
        <f>IF(E62="","",ROUND(SQRT(COUNTA(E62:I63)/(COUNTA(E62:I63)-1))*STDEVPA(E62:I63),4))</f>
        <v>1.2E-2</v>
      </c>
      <c r="W62" s="184">
        <f t="shared" ref="W62" si="75">IF(E62="","",ROUND((((B62+C62)-(B62-C63))/(6*V62)),4))</f>
        <v>2.7778</v>
      </c>
      <c r="X62" s="184">
        <f t="shared" ref="X62" si="76">IF(E62="","",ROUND((1-(ABS((((B62+C62)+(B62-C63))/2)-U62)/((C62+C63)/2)))*W62,4))</f>
        <v>2.4083999999999999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6.5293999999999999</v>
      </c>
      <c r="F64" s="176">
        <v>6.5293999999999999</v>
      </c>
      <c r="G64" s="176">
        <v>6.5240999999999998</v>
      </c>
      <c r="H64" s="176">
        <v>6.5227000000000004</v>
      </c>
      <c r="I64" s="176">
        <v>6.5206999999999997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0.29399999999999871</v>
      </c>
      <c r="P64" s="193">
        <f>IF(E64="","",((MINA(E64,F64,G64,H64,I64))-N64)/((C64+C65)/2))</f>
        <v>0.20699999999999719</v>
      </c>
      <c r="Q64" s="185" t="str">
        <f t="shared" ref="Q64" si="81">IF(E64="","",IF(OR((O64&gt;50%),(P64&lt;-50%)),"Measure More","OK"))</f>
        <v>OK</v>
      </c>
      <c r="R64" s="185">
        <f>IF(E64="","",MAXA(E64:I65))</f>
        <v>6.5293999999999999</v>
      </c>
      <c r="S64" s="185">
        <f>IF(E64="","",MINA(E64:I65))</f>
        <v>6.5206999999999997</v>
      </c>
      <c r="T64" s="185">
        <f t="shared" ref="T64" si="82">IF(E64="","",(R64-S64))</f>
        <v>8.7000000000001521E-3</v>
      </c>
      <c r="U64" s="185">
        <f>IF(E64="","",ROUND(AVERAGEA(E64:I65),4))</f>
        <v>6.5252999999999997</v>
      </c>
      <c r="V64" s="185">
        <f>IF(E64="","",ROUND(SQRT(COUNTA(E64:I65)/(COUNTA(E64:I65)-1))*STDEVPA(E64:I65),4))</f>
        <v>4.0000000000000001E-3</v>
      </c>
      <c r="W64" s="184">
        <f t="shared" ref="W64" si="83">IF(E64="","",ROUND((((B64+C64)-(B64-C65))/(6*V64)),4))</f>
        <v>8.3332999999999995</v>
      </c>
      <c r="X64" s="184">
        <f t="shared" ref="X64" si="84">IF(E64="","",ROUND((1-(ABS((((B64+C64)+(B64-C65))/2)-U64)/((C64+C65)/2)))*W64,4))</f>
        <v>6.2249999999999996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6.5075000000000003</v>
      </c>
      <c r="F66" s="176">
        <v>6.5075000000000003</v>
      </c>
      <c r="G66" s="176">
        <v>6.5162000000000004</v>
      </c>
      <c r="H66" s="176">
        <v>6.5170000000000003</v>
      </c>
      <c r="I66" s="176">
        <v>6.5153999999999996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0.17000000000000348</v>
      </c>
      <c r="P66" s="193">
        <f>IF(E66="","",((MINA(E66,F66,G66,H66,I66))-N66)/((C66+C67)/2))</f>
        <v>7.5000000000002842E-2</v>
      </c>
      <c r="Q66" s="185" t="str">
        <f t="shared" ref="Q66" si="89">IF(E66="","",IF(OR((O66&gt;50%),(P66&lt;-50%)),"Measure More","OK"))</f>
        <v>OK</v>
      </c>
      <c r="R66" s="185">
        <f>IF(E66="","",MAXA(E66:I67))</f>
        <v>6.5170000000000003</v>
      </c>
      <c r="S66" s="185">
        <f>IF(E66="","",MINA(E66:I67))</f>
        <v>6.5075000000000003</v>
      </c>
      <c r="T66" s="185">
        <f t="shared" ref="T66" si="90">IF(E66="","",(R66-S66))</f>
        <v>9.5000000000000639E-3</v>
      </c>
      <c r="U66" s="185">
        <f>IF(E66="","",ROUND(AVERAGEA(E66:I67),4))</f>
        <v>6.5126999999999997</v>
      </c>
      <c r="V66" s="185">
        <f>IF(E66="","",ROUND(SQRT(COUNTA(E66:I67)/(COUNTA(E66:I67)-1))*STDEVPA(E66:I67),4))</f>
        <v>4.7999999999999996E-3</v>
      </c>
      <c r="W66" s="184">
        <f t="shared" ref="W66" si="91">IF(E66="","",ROUND((((B66+C66)-(B66-C67))/(6*V66)),4))</f>
        <v>6.9443999999999999</v>
      </c>
      <c r="X66" s="184">
        <f t="shared" ref="X66" si="92">IF(E66="","",ROUND((1-(ABS((((B66+C66)+(B66-C67))/2)-U66)/((C66+C67)/2)))*W66,4))</f>
        <v>6.0625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0.80900000000000005</v>
      </c>
      <c r="F68" s="176">
        <v>0.80900000000000005</v>
      </c>
      <c r="G68" s="176">
        <v>0.81</v>
      </c>
      <c r="H68" s="176">
        <v>0.81</v>
      </c>
      <c r="I68" s="176">
        <v>0.81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0.16666666666666682</v>
      </c>
      <c r="P68" s="193">
        <f>IF(E68="","",((MINA(E68,F68,G68,H68,I68))-N68)/((C68+C69)/2))</f>
        <v>0.15000000000000013</v>
      </c>
      <c r="Q68" s="185" t="str">
        <f t="shared" ref="Q68" si="97">IF(E68="","",IF(OR((O68&gt;50%),(P68&lt;-50%)),"Measure More","OK"))</f>
        <v>OK</v>
      </c>
      <c r="R68" s="185">
        <f>IF(E68="","",MAXA(E68:I69))</f>
        <v>0.81</v>
      </c>
      <c r="S68" s="185">
        <f>IF(E68="","",MINA(E68:I69))</f>
        <v>0.80900000000000005</v>
      </c>
      <c r="T68" s="185">
        <f t="shared" ref="T68" si="98">IF(E68="","",(R68-S68))</f>
        <v>1.0000000000000009E-3</v>
      </c>
      <c r="U68" s="185">
        <f>IF(E68="","",ROUND(AVERAGEA(E68:I69),4))</f>
        <v>0.80959999999999999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33.6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0.80900000000000005</v>
      </c>
      <c r="F70" s="176">
        <v>0.80800000000000005</v>
      </c>
      <c r="G70" s="176">
        <v>0.81</v>
      </c>
      <c r="H70" s="176">
        <v>0.81</v>
      </c>
      <c r="I70" s="176">
        <v>0.81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0.16666666666666682</v>
      </c>
      <c r="P70" s="193">
        <f>IF(E70="","",((MINA(E70,F70,G70,H70,I70))-N70)/((C70+C71)/2))</f>
        <v>0.13333333333333347</v>
      </c>
      <c r="Q70" s="185" t="str">
        <f t="shared" ref="Q70" si="105">IF(E70="","",IF(OR((O70&gt;50%),(P70&lt;-50%)),"Measure More","OK"))</f>
        <v>OK</v>
      </c>
      <c r="R70" s="185">
        <f>IF(E70="","",MAXA(E70:I71))</f>
        <v>0.81</v>
      </c>
      <c r="S70" s="185">
        <f>IF(E70="","",MINA(E70:I71))</f>
        <v>0.80800000000000005</v>
      </c>
      <c r="T70" s="185">
        <f t="shared" ref="T70" si="106">IF(E70="","",(R70-S70))</f>
        <v>2.0000000000000018E-3</v>
      </c>
      <c r="U70" s="185">
        <f>IF(E70="","",ROUND(AVERAGEA(E70:I71),4))</f>
        <v>0.80940000000000001</v>
      </c>
      <c r="V70" s="185">
        <f>IF(E70="","",ROUND(SQRT(COUNTA(E70:I71)/(COUNTA(E70:I71)-1))*STDEVPA(E70:I71),4))</f>
        <v>8.9999999999999998E-4</v>
      </c>
      <c r="W70" s="184">
        <f t="shared" ref="W70" si="107">IF(E70="","",ROUND((((B70+C70)-(B70-C71))/(6*V70)),4))</f>
        <v>22.222200000000001</v>
      </c>
      <c r="X70" s="184">
        <f t="shared" ref="X70" si="108">IF(E70="","",ROUND((1-(ABS((((B70+C70)+(B70-C71))/2)-U70)/((C70+C71)/2)))*W70,4))</f>
        <v>18.7407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0.58499999999999996</v>
      </c>
      <c r="F72" s="176">
        <v>0.58399999999999996</v>
      </c>
      <c r="G72" s="176">
        <v>0.58799999999999997</v>
      </c>
      <c r="H72" s="176">
        <v>0.58799999999999997</v>
      </c>
      <c r="I72" s="176">
        <v>0.58699999999999997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0.20000000000000018</v>
      </c>
      <c r="P72" s="193">
        <f>IF(E72="","",((MINA(E72,F72,G72,H72,I72))-N72)/((C72+C73)/2))</f>
        <v>-6.6666666666666735E-2</v>
      </c>
      <c r="Q72" s="194" t="str">
        <f t="shared" ref="Q72" si="113">IF(E72="","",IF(OR((O72&gt;50%),(P72&lt;-50%)),"Measure More","OK"))</f>
        <v>OK</v>
      </c>
      <c r="R72" s="185">
        <f>IF(E72="","",MAXA(E72:I73))</f>
        <v>0.58799999999999997</v>
      </c>
      <c r="S72" s="185">
        <f>IF(E72="","",MINA(E72:I73))</f>
        <v>0.58399999999999996</v>
      </c>
      <c r="T72" s="185">
        <f t="shared" ref="T72" si="114">IF(E72="","",(R72-S72))</f>
        <v>4.0000000000000036E-3</v>
      </c>
      <c r="U72" s="185">
        <f>IF(E72="","",ROUND(AVERAGEA(E72:I73),4))</f>
        <v>0.58640000000000003</v>
      </c>
      <c r="V72" s="185">
        <f>IF(E72="","",ROUND(SQRT(COUNTA(E72:I73)/(COUNTA(E72:I73)-1))*STDEVPA(E72:I73),4))</f>
        <v>1.8E-3</v>
      </c>
      <c r="W72" s="184">
        <f>IF(E72="","",ROUND((((U72)-(B72-C73))/(3*V72)),4))</f>
        <v>3.0369999999999999</v>
      </c>
      <c r="X72" s="184">
        <f>IF(E72="","",ROUND((((U72)-(B72-C73))/(3*V72)),4))</f>
        <v>3.0369999999999999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</v>
      </c>
      <c r="F74" s="176">
        <v>0.59</v>
      </c>
      <c r="G74" s="176">
        <v>0.59299999999999997</v>
      </c>
      <c r="H74" s="176">
        <v>0.59299999999999997</v>
      </c>
      <c r="I74" s="176">
        <v>0.59199999999999997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0.53333333333333388</v>
      </c>
      <c r="P74" s="193">
        <f>IF(E74="","",((MINA(E74,F74,G74,H74,I74))-N74)/((C74+C75)/2))</f>
        <v>0.33333333333333365</v>
      </c>
      <c r="Q74" s="194" t="str">
        <f t="shared" ref="Q74" si="117">IF(E74="","",IF(OR((O74&gt;50%),(P74&lt;-50%)),"Measure More","OK"))</f>
        <v>Measure More</v>
      </c>
      <c r="R74" s="185">
        <f>IF(E74="","",MAXA(E74:I75))</f>
        <v>0.59299999999999997</v>
      </c>
      <c r="S74" s="185">
        <f>IF(E74="","",MINA(E74:I75))</f>
        <v>0.59</v>
      </c>
      <c r="T74" s="185">
        <f t="shared" ref="T74" si="118">IF(E74="","",(R74-S74))</f>
        <v>3.0000000000000027E-3</v>
      </c>
      <c r="U74" s="185">
        <f>IF(E74="","",ROUND(AVERAGEA(E74:I75),4))</f>
        <v>0.59160000000000001</v>
      </c>
      <c r="V74" s="185">
        <f>IF(E74="","",ROUND(SQRT(COUNTA(E74:I75)/(COUNTA(E74:I75)-1))*STDEVPA(E74:I75),4))</f>
        <v>1.5E-3</v>
      </c>
      <c r="W74" s="184">
        <f>IF(E74="","",ROUND((((U74)-(B74-C75))/(3*V74)),4))</f>
        <v>4.8</v>
      </c>
      <c r="X74" s="184">
        <f>IF(E74="","",ROUND((((U74)-(B74-C75))/(3*V74)),4))</f>
        <v>4.8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7.5784000000000002</v>
      </c>
      <c r="F76" s="176">
        <v>7.5651999999999999</v>
      </c>
      <c r="G76" s="176">
        <v>7.5765000000000002</v>
      </c>
      <c r="H76" s="176">
        <v>7.5765000000000002</v>
      </c>
      <c r="I76" s="176">
        <v>7.5727000000000002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0.39200000000000124</v>
      </c>
      <c r="P76" s="193">
        <f>IF(E76="","",((MINA(E76,F76,G76,H76,I76))-N76)/((C76+C77)/2))</f>
        <v>0.32599999999999962</v>
      </c>
      <c r="Q76" s="185" t="str">
        <f t="shared" ref="Q76" si="121">IF(E76="","",IF(OR((O76&gt;50%),(P76&lt;-50%)),"Measure More","OK"))</f>
        <v>OK</v>
      </c>
      <c r="R76" s="185">
        <f>IF(E76="","",MAXA(E76:I77))</f>
        <v>7.5784000000000002</v>
      </c>
      <c r="S76" s="185">
        <f>IF(E76="","",MINA(E76:I77))</f>
        <v>7.5651999999999999</v>
      </c>
      <c r="T76" s="185">
        <f t="shared" ref="T76" si="122">IF(E76="","",(R76-S76))</f>
        <v>1.3200000000000323E-2</v>
      </c>
      <c r="U76" s="185">
        <f>IF(E76="","",ROUND(AVERAGEA(E76:I77),4))</f>
        <v>7.5739000000000001</v>
      </c>
      <c r="V76" s="185">
        <f>IF(E76="","",ROUND(SQRT(COUNTA(E76:I77)/(COUNTA(E76:I77)-1))*STDEVPA(E76:I77),4))</f>
        <v>5.3E-3</v>
      </c>
      <c r="W76" s="184">
        <f t="shared" ref="W76" si="123">IF(E76="","",ROUND((((B76+C76)-(B76-C77))/(6*V76)),4))</f>
        <v>12.5786</v>
      </c>
      <c r="X76" s="184">
        <f t="shared" ref="X76" si="124">IF(E76="","",ROUND((1-(ABS((((B76+C76)+(B76-C77))/2)-U76)/((C76+C77)/2)))*W76,4))</f>
        <v>7.9307999999999996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7.5673000000000004</v>
      </c>
      <c r="F78" s="176">
        <v>7.5397999999999996</v>
      </c>
      <c r="G78" s="176">
        <v>7.5650000000000004</v>
      </c>
      <c r="H78" s="176">
        <v>7.5746000000000002</v>
      </c>
      <c r="I78" s="176">
        <v>7.5709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0.37300000000000111</v>
      </c>
      <c r="P78" s="193">
        <f>IF(E78="","",((MINA(E78,F78,G78,H78,I78))-N78)/((C78+C79)/2))</f>
        <v>0.19899999999999807</v>
      </c>
      <c r="Q78" s="185" t="str">
        <f t="shared" ref="Q78" si="127">IF(E78="","",IF(OR((O78&gt;50%),(P78&lt;-50%)),"Measure More","OK"))</f>
        <v>OK</v>
      </c>
      <c r="R78" s="185">
        <f>IF(E78="","",MAXA(E78:I79))</f>
        <v>7.5746000000000002</v>
      </c>
      <c r="S78" s="185">
        <f>IF(E78="","",MINA(E78:I79))</f>
        <v>7.5397999999999996</v>
      </c>
      <c r="T78" s="185">
        <f t="shared" ref="T78" si="128">IF(E78="","",(R78-S78))</f>
        <v>3.4800000000000608E-2</v>
      </c>
      <c r="U78" s="185">
        <f>IF(E78="","",ROUND(AVERAGEA(E78:I79),4))</f>
        <v>7.5635000000000003</v>
      </c>
      <c r="V78" s="185">
        <f>IF(E78="","",ROUND(SQRT(COUNTA(E78:I79)/(COUNTA(E78:I79)-1))*STDEVPA(E78:I79),4))</f>
        <v>1.38E-2</v>
      </c>
      <c r="W78" s="184">
        <f t="shared" ref="W78" si="129">IF(E78="","",ROUND((((B78+C78)-(B78-C79))/(6*V78)),4))</f>
        <v>4.8308999999999997</v>
      </c>
      <c r="X78" s="184">
        <f t="shared" ref="X78" si="130">IF(E78="","",ROUND((1-(ABS((((B78+C78)+(B78-C79))/2)-U78)/((C78+C79)/2)))*W78,4))</f>
        <v>3.2970999999999999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6.2146999999999997</v>
      </c>
      <c r="F80" s="176">
        <v>6.2141999999999999</v>
      </c>
      <c r="G80" s="176">
        <v>6.2104999999999997</v>
      </c>
      <c r="H80" s="176">
        <v>6.2123999999999997</v>
      </c>
      <c r="I80" s="176">
        <v>6.2114000000000003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0.29399999999998983</v>
      </c>
      <c r="P80" s="193">
        <f>IF(E80="","",((MINA(E80,F80,G80,H80,I80))-N80)/((C80+C81)/2))</f>
        <v>0.20999999999999019</v>
      </c>
      <c r="Q80" s="185" t="str">
        <f t="shared" ref="Q80" si="133">IF(E80="","",IF(OR((O80&gt;50%),(P80&lt;-50%)),"Measure More","OK"))</f>
        <v>OK</v>
      </c>
      <c r="R80" s="185">
        <f>IF(E80="","",MAXA(E80:I81))</f>
        <v>6.2146999999999997</v>
      </c>
      <c r="S80" s="185">
        <f>IF(E80="","",MINA(E80:I81))</f>
        <v>6.2104999999999997</v>
      </c>
      <c r="T80" s="185">
        <f t="shared" ref="T80" si="134">IF(E80="","",(R80-S80))</f>
        <v>4.1999999999999815E-3</v>
      </c>
      <c r="U80" s="185">
        <f>IF(E80="","",ROUND(AVERAGEA(E80:I81),4))</f>
        <v>6.2126000000000001</v>
      </c>
      <c r="V80" s="185">
        <f>IF(E80="","",ROUND(SQRT(COUNTA(E80:I81)/(COUNTA(E80:I81)-1))*STDEVPA(E80:I81),4))</f>
        <v>1.8E-3</v>
      </c>
      <c r="W80" s="184">
        <f t="shared" ref="W80" si="135">IF(E80="","",ROUND((((B80+C80)-(B80-C81))/(6*V80)),4))</f>
        <v>9.2592999999999996</v>
      </c>
      <c r="X80" s="184">
        <f t="shared" ref="X80" si="136">IF(E80="","",ROUND((1-(ABS((((B80+C80)+(B80-C81))/2)-U80)/((C80+C81)/2)))*W80,4))</f>
        <v>6.9260000000000002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6.2194000000000003</v>
      </c>
      <c r="F82" s="176">
        <v>6.2215999999999996</v>
      </c>
      <c r="G82" s="176">
        <v>6.2236000000000002</v>
      </c>
      <c r="H82" s="176">
        <v>6.2239000000000004</v>
      </c>
      <c r="I82" s="176">
        <v>6.2222999999999997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0.47800000000000509</v>
      </c>
      <c r="P82" s="193">
        <f>IF(E82="","",((MINA(E82,F82,G82,H82,I82))-N82)/((C82+C83)/2))</f>
        <v>0.38800000000000168</v>
      </c>
      <c r="Q82" s="185" t="str">
        <f t="shared" ref="Q82" si="139">IF(E82="","",IF(OR((O82&gt;50%),(P82&lt;-50%)),"Measure More","OK"))</f>
        <v>OK</v>
      </c>
      <c r="R82" s="185">
        <f>IF(E82="","",MAXA(E82:I83))</f>
        <v>6.2239000000000004</v>
      </c>
      <c r="S82" s="185">
        <f>IF(E82="","",MINA(E82:I83))</f>
        <v>6.2194000000000003</v>
      </c>
      <c r="T82" s="185">
        <f t="shared" ref="T82" si="140">IF(E82="","",(R82-S82))</f>
        <v>4.5000000000001705E-3</v>
      </c>
      <c r="U82" s="185">
        <f>IF(E82="","",ROUND(AVERAGEA(E82:I83),4))</f>
        <v>6.2222</v>
      </c>
      <c r="V82" s="185">
        <f>IF(E82="","",ROUND(SQRT(COUNTA(E82:I83)/(COUNTA(E82:I83)-1))*STDEVPA(E82:I83),4))</f>
        <v>1.8E-3</v>
      </c>
      <c r="W82" s="184">
        <f t="shared" ref="W82" si="141">IF(E82="","",ROUND((((B82+C82)-(B82-C83))/(6*V82)),4))</f>
        <v>9.2592999999999996</v>
      </c>
      <c r="X82" s="184">
        <f t="shared" ref="X82" si="142">IF(E82="","",ROUND((1-(ABS((((B82+C82)+(B82-C83))/2)-U82)/((C82+C83)/2)))*W82,4))</f>
        <v>5.1482000000000001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5.7538</v>
      </c>
      <c r="F84" s="176">
        <v>5.7550999999999997</v>
      </c>
      <c r="G84" s="176">
        <v>5.6932999999999998</v>
      </c>
      <c r="H84" s="176">
        <v>5.6894</v>
      </c>
      <c r="I84" s="176">
        <v>5.6976000000000004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0.55099999999999483</v>
      </c>
      <c r="P84" s="193">
        <f>IF(E84="","",((MINA(E84,F84,G84,H84,I84))-N84)/((C84+C85)/2))</f>
        <v>-0.10600000000000165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5.7550999999999997</v>
      </c>
      <c r="S84" s="185">
        <f>IF(E84="","",MINA(E84:I85))</f>
        <v>5.6894</v>
      </c>
      <c r="T84" s="185">
        <f t="shared" ref="T84" si="146">IF(E84="","",(R84-S84))</f>
        <v>6.5699999999999648E-2</v>
      </c>
      <c r="U84" s="185">
        <f>IF(E84="","",ROUND(AVERAGEA(E84:I85),4))</f>
        <v>5.7178000000000004</v>
      </c>
      <c r="V84" s="185">
        <f>IF(E84="","",ROUND(SQRT(COUNTA(E84:I85)/(COUNTA(E84:I85)-1))*STDEVPA(E84:I85),4))</f>
        <v>3.3500000000000002E-2</v>
      </c>
      <c r="W84" s="184">
        <f t="shared" ref="W84" si="147">IF(E84="","",ROUND((((B84+C84)-(B84-C85))/(6*V84)),4))</f>
        <v>0.995</v>
      </c>
      <c r="X84" s="184">
        <f t="shared" ref="X84" si="148">IF(E84="","",ROUND((1-(ABS((((B84+C84)+(B84-C85))/2)-U84)/((C84+C85)/2)))*W84,4))</f>
        <v>0.81789999999999996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5.7206000000000001</v>
      </c>
      <c r="F86" s="176">
        <v>5.7214</v>
      </c>
      <c r="G86" s="176">
        <v>5.7529000000000003</v>
      </c>
      <c r="H86" s="176">
        <v>5.7523999999999997</v>
      </c>
      <c r="I86" s="176">
        <v>5.7530000000000001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0.52999999999999936</v>
      </c>
      <c r="P86" s="193">
        <f>IF(E86="","",((MINA(E86,F86,G86,H86,I86))-N86)/((C86+C87)/2))</f>
        <v>0.20599999999999952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5.7530000000000001</v>
      </c>
      <c r="S86" s="185">
        <f>IF(E86="","",MINA(E86:I87))</f>
        <v>5.7206000000000001</v>
      </c>
      <c r="T86" s="185">
        <f t="shared" ref="T86" si="152">IF(E86="","",(R86-S86))</f>
        <v>3.2399999999999984E-2</v>
      </c>
      <c r="U86" s="185">
        <f>IF(E86="","",ROUND(AVERAGEA(E86:I87),4))</f>
        <v>5.7401</v>
      </c>
      <c r="V86" s="185">
        <f>IF(E86="","",ROUND(SQRT(COUNTA(E86:I87)/(COUNTA(E86:I87)-1))*STDEVPA(E86:I87),4))</f>
        <v>1.7399999999999999E-2</v>
      </c>
      <c r="W86" s="184">
        <f t="shared" ref="W86" si="153">IF(E86="","",ROUND((((B86+C86)-(B86-C87))/(6*V86)),4))</f>
        <v>1.9157</v>
      </c>
      <c r="X86" s="184">
        <f t="shared" ref="X86" si="154">IF(E86="","",ROUND((1-(ABS((((B86+C86)+(B86-C87))/2)-U86)/((C86+C87)/2)))*W86,4))</f>
        <v>1.1475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7.9359999999999999</v>
      </c>
      <c r="F88" s="176">
        <v>7.9398999999999997</v>
      </c>
      <c r="G88" s="176">
        <v>7.9005999999999998</v>
      </c>
      <c r="H88" s="176">
        <v>7.9023000000000003</v>
      </c>
      <c r="I88" s="176">
        <v>7.9184999999999999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0.3989999999999938</v>
      </c>
      <c r="P88" s="193">
        <f>IF(E88="","",((MINA(E88,F88,G88,H88,I88))-N88)/((C88+C89)/2))</f>
        <v>5.9999999999948983E-3</v>
      </c>
      <c r="Q88" s="194" t="str">
        <f t="shared" ref="Q88" si="157">IF(E88="","",IF(OR((O88&gt;50%),(P88&lt;-50%)),"Measure More","OK"))</f>
        <v>OK</v>
      </c>
      <c r="R88" s="185">
        <f>IF(E88="","",MAXA(E88:I89))</f>
        <v>7.9398999999999997</v>
      </c>
      <c r="S88" s="185">
        <f>IF(E88="","",MINA(E88:I89))</f>
        <v>7.9005999999999998</v>
      </c>
      <c r="T88" s="185">
        <f t="shared" ref="T88" si="158">IF(E88="","",(R88-S88))</f>
        <v>3.9299999999999891E-2</v>
      </c>
      <c r="U88" s="185">
        <f>IF(E88="","",ROUND(AVERAGEA(E88:I89),4))</f>
        <v>7.9195000000000002</v>
      </c>
      <c r="V88" s="185">
        <f>IF(E88="","",ROUND(SQRT(COUNTA(E88:I89)/(COUNTA(E88:I89)-1))*STDEVPA(E88:I89),4))</f>
        <v>1.83E-2</v>
      </c>
      <c r="W88" s="184">
        <f t="shared" ref="W88" si="159">IF(E88="","",ROUND((((B88+C88)-(B88-C89))/(6*V88)),4))</f>
        <v>1.8214999999999999</v>
      </c>
      <c r="X88" s="184">
        <f t="shared" ref="X88" si="160">IF(E88="","",ROUND((1-(ABS((((B88+C88)+(B88-C89))/2)-U88)/((C88+C89)/2)))*W88,4))</f>
        <v>1.4662999999999999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7.9256000000000002</v>
      </c>
      <c r="F90" s="176">
        <v>7.9276999999999997</v>
      </c>
      <c r="G90" s="176">
        <v>7.9134000000000002</v>
      </c>
      <c r="H90" s="176">
        <v>7.9166999999999996</v>
      </c>
      <c r="I90" s="176">
        <v>7.9314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0.3139999999999965</v>
      </c>
      <c r="P90" s="193">
        <f>IF(E90="","",((MINA(E90,F90,G90,H90,I90))-N90)/((C90+C91)/2))</f>
        <v>0.13399999999999856</v>
      </c>
      <c r="Q90" s="194" t="str">
        <f t="shared" ref="Q90" si="163">IF(E90="","",IF(OR((O90&gt;50%),(P90&lt;-50%)),"Measure More","OK"))</f>
        <v>OK</v>
      </c>
      <c r="R90" s="185">
        <f>IF(E90="","",MAXA(E90:I91))</f>
        <v>7.9314</v>
      </c>
      <c r="S90" s="185">
        <f>IF(E90="","",MINA(E90:I91))</f>
        <v>7.9134000000000002</v>
      </c>
      <c r="T90" s="185">
        <f t="shared" ref="T90" si="164">IF(E90="","",(R90-S90))</f>
        <v>1.7999999999999794E-2</v>
      </c>
      <c r="U90" s="185">
        <f>IF(E90="","",ROUND(AVERAGEA(E90:I91),4))</f>
        <v>7.923</v>
      </c>
      <c r="V90" s="185">
        <f>IF(E90="","",ROUND(SQRT(COUNTA(E90:I91)/(COUNTA(E90:I91)-1))*STDEVPA(E90:I91),4))</f>
        <v>7.6E-3</v>
      </c>
      <c r="W90" s="184">
        <f t="shared" ref="W90" si="165">IF(E90="","",ROUND((((B90+C90)-(B90-C91))/(6*V90)),4))</f>
        <v>4.3860000000000001</v>
      </c>
      <c r="X90" s="184">
        <f t="shared" ref="X90" si="166">IF(E90="","",ROUND((1-(ABS((((B90+C90)+(B90-C91))/2)-U90)/((C90+C91)/2)))*W90,4))</f>
        <v>3.3772000000000002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3.1118999999999999</v>
      </c>
      <c r="F92" s="176">
        <v>3.1036000000000001</v>
      </c>
      <c r="G92" s="176">
        <v>3.0956999999999999</v>
      </c>
      <c r="H92" s="176">
        <v>3.0939000000000001</v>
      </c>
      <c r="I92" s="176">
        <v>3.0998000000000001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0.118999999999998</v>
      </c>
      <c r="P92" s="193">
        <f>IF(E92="","",((MINA(E92,F92,G92,H92,I92))-N92)/((C92+C93)/2))</f>
        <v>-6.0999999999999943E-2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3.1118999999999999</v>
      </c>
      <c r="S92" s="185">
        <f>IF(E92="","",MINA(E92:I93))</f>
        <v>3.0939000000000001</v>
      </c>
      <c r="T92" s="185">
        <f t="shared" ref="T92" si="170">IF(E92="","",(R92-S92))</f>
        <v>1.7999999999999794E-2</v>
      </c>
      <c r="U92" s="185">
        <f>IF(E92="","",ROUND(AVERAGEA(E92:I93),4))</f>
        <v>3.101</v>
      </c>
      <c r="V92" s="185">
        <f>IF(E92="","",ROUND(SQRT(COUNTA(E92:I93)/(COUNTA(E92:I93)-1))*STDEVPA(E92:I93),4))</f>
        <v>7.1999999999999998E-3</v>
      </c>
      <c r="W92" s="184">
        <f t="shared" ref="W92" si="171">IF(E92="","",ROUND((((B92+C92)-(B92-C93))/(6*V92)),4))</f>
        <v>4.6295999999999999</v>
      </c>
      <c r="X92" s="184">
        <f t="shared" ref="X92" si="172">IF(E92="","",ROUND((1-(ABS((((B92+C92)+(B92-C93))/2)-U92)/((C92+C93)/2)))*W92,4))</f>
        <v>4.5833000000000004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3.1118999999999999</v>
      </c>
      <c r="F94" s="176">
        <v>3.1099000000000001</v>
      </c>
      <c r="G94" s="176">
        <v>3.1053999999999999</v>
      </c>
      <c r="H94" s="176">
        <v>3.1017000000000001</v>
      </c>
      <c r="I94" s="176">
        <v>3.1017999999999999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0.118999999999998</v>
      </c>
      <c r="P94" s="193">
        <f>IF(E94="","",((MINA(E94,F94,G94,H94,I94))-N94)/((C94+C95)/2))</f>
        <v>1.7000000000000348E-2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3.1118999999999999</v>
      </c>
      <c r="S94" s="185">
        <f>IF(E94="","",MINA(E94:I95))</f>
        <v>3.1017000000000001</v>
      </c>
      <c r="T94" s="185">
        <f t="shared" ref="T94" si="176">IF(E94="","",(R94-S94))</f>
        <v>1.0199999999999765E-2</v>
      </c>
      <c r="U94" s="185">
        <f>IF(E94="","",ROUND(AVERAGEA(E94:I95),4))</f>
        <v>3.1061000000000001</v>
      </c>
      <c r="V94" s="185">
        <f>IF(E94="","",ROUND(SQRT(COUNTA(E94:I95)/(COUNTA(E94:I95)-1))*STDEVPA(E94:I95),4))</f>
        <v>4.5999999999999999E-3</v>
      </c>
      <c r="W94" s="184">
        <f t="shared" ref="W94" si="177">IF(E94="","",ROUND((((B94+C94)-(B94-C95))/(6*V94)),4))</f>
        <v>7.2464000000000004</v>
      </c>
      <c r="X94" s="184">
        <f t="shared" ref="X94" si="178">IF(E94="","",ROUND((1-(ABS((((B94+C94)+(B94-C95))/2)-U94)/((C94+C95)/2)))*W94,4))</f>
        <v>6.8044000000000002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7.7130999999999998</v>
      </c>
      <c r="F96" s="176">
        <v>7.7119999999999997</v>
      </c>
      <c r="G96" s="176">
        <v>7.7206000000000001</v>
      </c>
      <c r="H96" s="176">
        <v>7.7195</v>
      </c>
      <c r="I96" s="176">
        <v>7.7206999999999999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0.20699999999999719</v>
      </c>
      <c r="P96" s="193">
        <f>IF(E96="","",((MINA(E96,F96,G96,H96,I96))-N96)/((C96+C97)/2))</f>
        <v>0.11999999999999567</v>
      </c>
      <c r="Q96" s="185" t="str">
        <f t="shared" ref="Q96" si="181">IF(E96="","",IF(OR((O96&gt;50%),(P96&lt;-50%)),"Measure More","OK"))</f>
        <v>OK</v>
      </c>
      <c r="R96" s="185">
        <f>IF(E96="","",MAXA(E96:I97))</f>
        <v>7.7206999999999999</v>
      </c>
      <c r="S96" s="185">
        <f>IF(E96="","",MINA(E96:I97))</f>
        <v>7.7119999999999997</v>
      </c>
      <c r="T96" s="185">
        <f t="shared" ref="T96" si="182">IF(E96="","",(R96-S96))</f>
        <v>8.7000000000001521E-3</v>
      </c>
      <c r="U96" s="185">
        <f>IF(E96="","",ROUND(AVERAGEA(E96:I97),4))</f>
        <v>7.7172000000000001</v>
      </c>
      <c r="V96" s="185">
        <f>IF(E96="","",ROUND(SQRT(COUNTA(E96:I97)/(COUNTA(E96:I97)-1))*STDEVPA(E96:I97),4))</f>
        <v>4.3E-3</v>
      </c>
      <c r="W96" s="184">
        <f t="shared" ref="W96" si="183">IF(E96="","",ROUND((((B96+C96)-(B96-C97))/(6*V96)),4))</f>
        <v>7.7519</v>
      </c>
      <c r="X96" s="184">
        <f t="shared" ref="X96" si="184">IF(E96="","",ROUND((1-(ABS((((B96+C96)+(B96-C97))/2)-U96)/((C96+C97)/2)))*W96,4))</f>
        <v>6.4185999999999996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7.7058999999999997</v>
      </c>
      <c r="F98" s="176">
        <v>7.7061999999999999</v>
      </c>
      <c r="G98" s="176">
        <v>7.71</v>
      </c>
      <c r="H98" s="176">
        <v>7.7099000000000002</v>
      </c>
      <c r="I98" s="176">
        <v>7.7096999999999998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9.9999999999997868E-2</v>
      </c>
      <c r="P98" s="193">
        <f>IF(E98="","",((MINA(E98,F98,G98,H98,I98))-N98)/((C98+C99)/2))</f>
        <v>5.8999999999995723E-2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</v>
      </c>
      <c r="S98" s="185">
        <f>IF(E98="","",MINA(E98:I99))</f>
        <v>7.7058999999999997</v>
      </c>
      <c r="T98" s="185">
        <f t="shared" ref="T98" si="188">IF(E98="","",(R98-S98))</f>
        <v>4.1000000000002146E-3</v>
      </c>
      <c r="U98" s="185">
        <f>IF(E98="","",ROUND(AVERAGEA(E98:I99),4))</f>
        <v>7.7083000000000004</v>
      </c>
      <c r="V98" s="185">
        <f>IF(E98="","",ROUND(SQRT(COUNTA(E98:I99)/(COUNTA(E98:I99)-1))*STDEVPA(E98:I99),4))</f>
        <v>2.0999999999999999E-3</v>
      </c>
      <c r="W98" s="184">
        <f t="shared" ref="W98" si="189">IF(E98="","",ROUND((((B98+C98)-(B98-C99))/(6*V98)),4))</f>
        <v>15.872999999999999</v>
      </c>
      <c r="X98" s="184">
        <f t="shared" ref="X98" si="190">IF(E98="","",ROUND((1-(ABS((((B98+C98)+(B98-C99))/2)-U98)/((C98+C99)/2)))*W98,4))</f>
        <v>14.5555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3.1000999999999999</v>
      </c>
      <c r="F100" s="176">
        <v>3.0935000000000001</v>
      </c>
      <c r="G100" s="176">
        <v>3.1120999999999999</v>
      </c>
      <c r="H100" s="176">
        <v>3.1158999999999999</v>
      </c>
      <c r="I100" s="176">
        <v>3.1160999999999999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0.16099999999999781</v>
      </c>
      <c r="P100" s="193">
        <f>IF(E100="","",((MINA(E100,F100,G100,H100,I100))-N100)/((C100+C101)/2))</f>
        <v>-6.4999999999999503E-2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3.1160999999999999</v>
      </c>
      <c r="S100" s="185">
        <f>IF(E100="","",MINA(E100:I101))</f>
        <v>3.0935000000000001</v>
      </c>
      <c r="T100" s="185">
        <f t="shared" ref="T100" si="194">IF(E100="","",(R100-S100))</f>
        <v>2.2599999999999731E-2</v>
      </c>
      <c r="U100" s="185">
        <f>IF(E100="","",ROUND(AVERAGEA(E100:I101),4))</f>
        <v>3.1074999999999999</v>
      </c>
      <c r="V100" s="185">
        <f>IF(E100="","",ROUND(SQRT(COUNTA(E100:I101)/(COUNTA(E100:I101)-1))*STDEVPA(E100:I101),4))</f>
        <v>1.0200000000000001E-2</v>
      </c>
      <c r="W100" s="184">
        <f t="shared" ref="W100" si="195">IF(E100="","",ROUND((((B100+C100)-(B100-C101))/(6*V100)),4))</f>
        <v>3.2679999999999998</v>
      </c>
      <c r="X100" s="184">
        <f t="shared" ref="X100" si="196">IF(E100="","",ROUND((1-(ABS((((B100+C100)+(B100-C101))/2)-U100)/((C100+C101)/2)))*W100,4))</f>
        <v>3.0228999999999999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3.0941000000000001</v>
      </c>
      <c r="F102" s="176">
        <v>3.0985999999999998</v>
      </c>
      <c r="G102" s="176">
        <v>3.1118000000000001</v>
      </c>
      <c r="H102" s="176">
        <v>3.11</v>
      </c>
      <c r="I102" s="176">
        <v>3.1097000000000001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0.11800000000000033</v>
      </c>
      <c r="P102" s="193">
        <f>IF(E102="","",((MINA(E102,F102,G102,H102,I102))-N102)/((C102+C103)/2))</f>
        <v>-5.9000000000000163E-2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3.1118000000000001</v>
      </c>
      <c r="S102" s="185">
        <f>IF(E102="","",MINA(E102:I103))</f>
        <v>3.0941000000000001</v>
      </c>
      <c r="T102" s="185">
        <f t="shared" ref="T102" si="200">IF(E102="","",(R102-S102))</f>
        <v>1.7700000000000049E-2</v>
      </c>
      <c r="U102" s="185">
        <f>IF(E102="","",ROUND(AVERAGEA(E102:I103),4))</f>
        <v>3.1048</v>
      </c>
      <c r="V102" s="185">
        <f>IF(E102="","",ROUND(SQRT(COUNTA(E102:I103)/(COUNTA(E102:I103)-1))*STDEVPA(E102:I103),4))</f>
        <v>8.0000000000000002E-3</v>
      </c>
      <c r="W102" s="184">
        <f t="shared" ref="W102" si="201">IF(E102="","",ROUND((((B102+C102)-(B102-C103))/(6*V102)),4))</f>
        <v>4.1666999999999996</v>
      </c>
      <c r="X102" s="184">
        <f t="shared" ref="X102" si="202">IF(E102="","",ROUND((1-(ABS((((B102+C102)+(B102-C103))/2)-U102)/((C102+C103)/2)))*W102,4))</f>
        <v>3.9666999999999999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1.55E-2</v>
      </c>
      <c r="F104" s="176">
        <v>1.7899999999999999E-2</v>
      </c>
      <c r="G104" s="176">
        <v>1.83E-2</v>
      </c>
      <c r="H104" s="176">
        <v>1.9900000000000001E-2</v>
      </c>
      <c r="I104" s="176">
        <v>2.0799999999999999E-2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-0.16800000000000009</v>
      </c>
      <c r="P104" s="193">
        <f>IF(E104="","",((MINA(E104,F104,G104,H104,I104))-N104)/((C104+C105)/2))</f>
        <v>-0.38000000000000006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2.0799999999999999E-2</v>
      </c>
      <c r="S104" s="185">
        <f>IF(E104="","",MINA(E104:I105))</f>
        <v>1.55E-2</v>
      </c>
      <c r="T104" s="185">
        <f t="shared" ref="T104" si="206">IF(E104="","",(R104-S104))</f>
        <v>5.2999999999999992E-3</v>
      </c>
      <c r="U104" s="185">
        <f>IF(E104="","",ROUND(AVERAGEA(E104:I105),4))</f>
        <v>1.8499999999999999E-2</v>
      </c>
      <c r="V104" s="185">
        <f>IF(E104="","",ROUND(SQRT(COUNTA(E104:I105)/(COUNTA(E104:I105)-1))*STDEVPA(E104:I105),4))</f>
        <v>2E-3</v>
      </c>
      <c r="W104" s="184">
        <f>IF(E104="","",ROUND((((B104+C104)-(U104))/(3*V104)),4))</f>
        <v>5.25</v>
      </c>
      <c r="X104" s="184">
        <f>IF(E104="","",ROUND((((B104+C104)-(U104))/(3*V104)),4))</f>
        <v>5.25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1.9E-2</v>
      </c>
      <c r="F106" s="176">
        <v>1.8700000000000001E-2</v>
      </c>
      <c r="G106" s="176">
        <v>1.66E-2</v>
      </c>
      <c r="H106" s="176">
        <v>1.83E-2</v>
      </c>
      <c r="I106" s="176">
        <v>2.1000000000000001E-2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-0.16</v>
      </c>
      <c r="P106" s="193">
        <f>IF(E106="","",((MINA(E106,F106,G106,H106,I106))-N106)/((C106+C107)/2))</f>
        <v>-0.33600000000000002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2.1000000000000001E-2</v>
      </c>
      <c r="S106" s="185">
        <f>IF(E106="","",MINA(E106:I107))</f>
        <v>1.66E-2</v>
      </c>
      <c r="T106" s="185">
        <f t="shared" ref="T106" si="210">IF(E106="","",(R106-S106))</f>
        <v>4.4000000000000011E-3</v>
      </c>
      <c r="U106" s="185">
        <f>IF(E106="","",ROUND(AVERAGEA(E106:I107),4))</f>
        <v>1.8700000000000001E-2</v>
      </c>
      <c r="V106" s="185">
        <f>IF(E106="","",ROUND(SQRT(COUNTA(E106:I107)/(COUNTA(E106:I107)-1))*STDEVPA(E106:I107),4))</f>
        <v>1.6000000000000001E-3</v>
      </c>
      <c r="W106" s="184">
        <f>IF(E106="","",ROUND((((B106+C106)-(U106))/(3*V106)),4))</f>
        <v>6.5208000000000004</v>
      </c>
      <c r="X106" s="184">
        <f>IF(E106="","",ROUND((((B106+C106)-(U106))/(3*V106)),4))</f>
        <v>6.5208000000000004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24120501</v>
      </c>
      <c r="D113" s="183"/>
      <c r="E113" s="15"/>
      <c r="F113" s="16" t="str">
        <f>H8</f>
        <v>K1217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24120501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4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1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6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61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0" t="s">
        <v>53</v>
      </c>
      <c r="P157" s="160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3.3980000000000001</v>
      </c>
      <c r="F158" s="176">
        <v>3.3972000000000002</v>
      </c>
      <c r="G158" s="176">
        <v>3.3967999999999998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-1.9999999999997797E-2</v>
      </c>
      <c r="P158" s="193">
        <f>IF(E158="","",((MINA(E158,F158,G158,H158,I158))-N158)/((C158+C159)/2))</f>
        <v>-3.2000000000000917E-2</v>
      </c>
      <c r="Q158" s="185" t="str">
        <f>IF(E158="","",IF(OR((O158&gt;50%),(P158&lt;-50%)),"Measure More","OK"))</f>
        <v>OK</v>
      </c>
      <c r="R158" s="185">
        <f>IF(E158="","",MAXA(E158:I159))</f>
        <v>3.3980000000000001</v>
      </c>
      <c r="S158" s="185">
        <f>IF(E158="","",MINA(E158:I159))</f>
        <v>3.3967999999999998</v>
      </c>
      <c r="T158" s="185">
        <f>IF(E158="","",(R158-S158))</f>
        <v>1.2000000000003119E-3</v>
      </c>
      <c r="U158" s="185">
        <f>IF(E158="","",ROUND(AVERAGEA(E158:I159),4))</f>
        <v>3.3973</v>
      </c>
      <c r="V158" s="185">
        <f>IF(E158="","",ROUND(SQRT(COUNTA(E158:I159)/(COUNTA(E158:I159)-1))*STDEVPA(E158:I159),4))</f>
        <v>5.9999999999999995E-4</v>
      </c>
      <c r="W158" s="184">
        <f>IF(E158="","",ROUND((((B158+C158)-(B158-C159))/(6*V158)),4))</f>
        <v>55.555599999999998</v>
      </c>
      <c r="X158" s="184">
        <f>IF(E158="","",ROUND((1-(ABS((((B158+C158)+(B158-C159))/2)-U158)/((C158+C159)/2)))*W158,4))</f>
        <v>54.055599999999998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3.3980000000000001</v>
      </c>
      <c r="AB158" s="92">
        <v>3.3972000000000002</v>
      </c>
      <c r="AC158">
        <v>3.3967999999999998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</v>
      </c>
      <c r="F160" s="176">
        <v>3.4003999999999999</v>
      </c>
      <c r="G160" s="176">
        <v>3.4003000000000001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3.9999999999995595E-3</v>
      </c>
      <c r="P160" s="193">
        <f>IF(E160="","",((MINA(E160,F160,G160,H160,I160))-N160)/((C160+C161)/2))</f>
        <v>0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3.4003999999999999</v>
      </c>
      <c r="S160" s="185">
        <f t="shared" ref="S160" si="217">IF(E160="","",MINA(E160:I161))</f>
        <v>3.4</v>
      </c>
      <c r="T160" s="185">
        <f t="shared" ref="T160" si="218">IF(E160="","",(R160-S160))</f>
        <v>3.9999999999995595E-4</v>
      </c>
      <c r="U160" s="185">
        <f t="shared" ref="U160" si="219">IF(E160="","",ROUND(AVERAGEA(E160:I161),4))</f>
        <v>3.4001999999999999</v>
      </c>
      <c r="V160" s="185">
        <f t="shared" ref="V160" si="220">IF(E160="","",ROUND(SQRT(COUNTA(E160:I161)/(COUNTA(E160:I161)-1))*STDEVPA(E160:I161),4))</f>
        <v>2.0000000000000001E-4</v>
      </c>
      <c r="W160" s="184">
        <f t="shared" ref="W160" si="221">IF(E160="","",ROUND((((B160+C160)-(B160-C161))/(6*V160)),4))</f>
        <v>166.66669999999999</v>
      </c>
      <c r="X160" s="184">
        <f t="shared" ref="X160" si="222">IF(E160="","",ROUND((1-(ABS((((B160+C160)+(B160-C161))/2)-U160)/((C160+C161)/2)))*W160,4))</f>
        <v>166.33340000000001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</v>
      </c>
      <c r="AB160" s="92">
        <v>3.4003999999999999</v>
      </c>
      <c r="AC160">
        <v>3.4003000000000001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1.5935999999999999</v>
      </c>
      <c r="F162" s="176">
        <v>1.5943000000000001</v>
      </c>
      <c r="G162" s="176">
        <v>1.5948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-6.4000000000001833E-2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1.5935999999999999</v>
      </c>
      <c r="T162" s="185">
        <f t="shared" ref="T162" si="233">IF(E162="","",(R162-S162))</f>
        <v>1.2000000000000899E-3</v>
      </c>
      <c r="U162" s="185">
        <f t="shared" ref="U162" si="234">IF(E162="","",ROUND(AVERAGEA(E162:I163),4))</f>
        <v>1.5942000000000001</v>
      </c>
      <c r="V162" s="185">
        <f t="shared" ref="V162" si="235">IF(E162="","",ROUND(SQRT(COUNTA(E162:I163)/(COUNTA(E162:I163)-1))*STDEVPA(E162:I163),4))</f>
        <v>5.9999999999999995E-4</v>
      </c>
      <c r="W162" s="184">
        <f t="shared" ref="W162" si="236">IF(E162="","",ROUND((((B162+C162)-(B162-C163))/(6*V162)),4))</f>
        <v>55.555599999999998</v>
      </c>
      <c r="X162" s="184">
        <f t="shared" ref="X162" si="237">IF(E162="","",ROUND((1-(ABS((((B162+C162)+(B162-C163))/2)-U162)/((C162+C163)/2)))*W162,4))</f>
        <v>52.333399999999997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1.5935999999999999</v>
      </c>
      <c r="AB162" s="92">
        <v>1.5943000000000001</v>
      </c>
      <c r="AC162">
        <v>1.5948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1.5920000000000001</v>
      </c>
      <c r="F164" s="176">
        <v>1.5915999999999999</v>
      </c>
      <c r="G164" s="176">
        <v>1.5911999999999999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-8.0000000000000071E-2</v>
      </c>
      <c r="P164" s="193">
        <f>IF(E164="","",((MINA(E164,F164,G164,H164,I164))-N164)/((C164+C165)/2))</f>
        <v>-8.800000000000141E-2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1.5920000000000001</v>
      </c>
      <c r="S164" s="185">
        <f t="shared" ref="S164" si="247">IF(E164="","",MINA(E164:I165))</f>
        <v>1.5911999999999999</v>
      </c>
      <c r="T164" s="185">
        <f t="shared" ref="T164" si="248">IF(E164="","",(R164-S164))</f>
        <v>8.0000000000013394E-4</v>
      </c>
      <c r="U164" s="185">
        <f t="shared" ref="U164" si="249">IF(E164="","",ROUND(AVERAGEA(E164:I165),4))</f>
        <v>1.5915999999999999</v>
      </c>
      <c r="V164" s="185">
        <f t="shared" ref="V164" si="250">IF(E164="","",ROUND(SQRT(COUNTA(E164:I165)/(COUNTA(E164:I165)-1))*STDEVPA(E164:I165),4))</f>
        <v>4.0000000000000002E-4</v>
      </c>
      <c r="W164" s="184">
        <f t="shared" ref="W164" si="251">IF(E164="","",ROUND((((B164+C164)-(B164-C165))/(6*V164)),4))</f>
        <v>83.333299999999994</v>
      </c>
      <c r="X164" s="184">
        <f t="shared" ref="X164" si="252">IF(E164="","",ROUND((1-(ABS((((B164+C164)+(B164-C165))/2)-U164)/((C164+C165)/2)))*W164,4))</f>
        <v>76.333299999999994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1.5920000000000001</v>
      </c>
      <c r="AB164" s="92">
        <v>1.5915999999999999</v>
      </c>
      <c r="AC164">
        <v>1.5911999999999999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1.5973999999999999</v>
      </c>
      <c r="F166" s="176">
        <v>1.5972</v>
      </c>
      <c r="G166" s="176">
        <v>1.5988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-1.2000000000000899E-2</v>
      </c>
      <c r="P166" s="193">
        <f>IF(E166="","",((MINA(E166,F166,G166,H166,I166))-N166)/((C166+C167)/2))</f>
        <v>-2.8000000000001357E-2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1.5988</v>
      </c>
      <c r="S166" s="185">
        <f t="shared" ref="S166" si="262">IF(E166="","",MINA(E166:I167))</f>
        <v>1.5972</v>
      </c>
      <c r="T166" s="185">
        <f t="shared" ref="T166" si="263">IF(E166="","",(R166-S166))</f>
        <v>1.6000000000000458E-3</v>
      </c>
      <c r="U166" s="185">
        <f t="shared" ref="U166" si="264">IF(E166="","",ROUND(AVERAGEA(E166:I167),4))</f>
        <v>1.5978000000000001</v>
      </c>
      <c r="V166" s="185">
        <f t="shared" ref="V166" si="265">IF(E166="","",ROUND(SQRT(COUNTA(E166:I167)/(COUNTA(E166:I167)-1))*STDEVPA(E166:I167),4))</f>
        <v>8.9999999999999998E-4</v>
      </c>
      <c r="W166" s="184">
        <f t="shared" ref="W166" si="266">IF(E166="","",ROUND((((B166+C166)-(B166-C167))/(6*V166)),4))</f>
        <v>37.036999999999999</v>
      </c>
      <c r="X166" s="184">
        <f t="shared" ref="X166" si="267">IF(E166="","",ROUND((1-(ABS((((B166+C166)+(B166-C167))/2)-U166)/((C166+C167)/2)))*W166,4))</f>
        <v>36.222200000000001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1.5973999999999999</v>
      </c>
      <c r="AB166" s="92">
        <v>1.5972</v>
      </c>
      <c r="AC166">
        <v>1.5988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1.5976999999999999</v>
      </c>
      <c r="F168" s="176">
        <v>1.5981000000000001</v>
      </c>
      <c r="G168" s="176">
        <v>1.5984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-1.6000000000000458E-2</v>
      </c>
      <c r="P168" s="193">
        <f>IF(E168="","",((MINA(E168,F168,G168,H168,I168))-N168)/((C168+C169)/2))</f>
        <v>-2.3000000000001908E-2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1.5984</v>
      </c>
      <c r="S168" s="185">
        <f t="shared" ref="S168" si="277">IF(E168="","",MINA(E168:I169))</f>
        <v>1.5976999999999999</v>
      </c>
      <c r="T168" s="185">
        <f t="shared" ref="T168" si="278">IF(E168="","",(R168-S168))</f>
        <v>7.0000000000014495E-4</v>
      </c>
      <c r="U168" s="185">
        <f t="shared" ref="U168" si="279">IF(E168="","",ROUND(AVERAGEA(E168:I169),4))</f>
        <v>1.5981000000000001</v>
      </c>
      <c r="V168" s="185">
        <f t="shared" ref="V168" si="280">IF(E168="","",ROUND(SQRT(COUNTA(E168:I169)/(COUNTA(E168:I169)-1))*STDEVPA(E168:I169),4))</f>
        <v>4.0000000000000002E-4</v>
      </c>
      <c r="W168" s="184">
        <f t="shared" ref="W168" si="281">IF(E168="","",ROUND((((B168+C168)-(B168-C169))/(6*V168)),4))</f>
        <v>83.333299999999994</v>
      </c>
      <c r="X168" s="184">
        <f t="shared" ref="X168" si="282">IF(E168="","",ROUND((1-(ABS((((B168+C168)+(B168-C169))/2)-U168)/((C168+C169)/2)))*W168,4))</f>
        <v>81.75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1.5976999999999999</v>
      </c>
      <c r="AB168" s="92">
        <v>1.5981000000000001</v>
      </c>
      <c r="AC168">
        <v>1.5984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24.5777</v>
      </c>
      <c r="F170" s="176">
        <v>24.587</v>
      </c>
      <c r="G170" s="176">
        <v>24.601199999999999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5.9999999999860165E-3</v>
      </c>
      <c r="P170" s="193">
        <f>IF(E170="","",((MINA(E170,F170,G170,H170,I170))-N170)/((C170+C171)/2))</f>
        <v>-0.11150000000000659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24.601199999999999</v>
      </c>
      <c r="S170" s="185">
        <f t="shared" ref="S170" si="292">IF(E170="","",MINA(E170:I171))</f>
        <v>24.5777</v>
      </c>
      <c r="T170" s="185">
        <f t="shared" ref="T170" si="293">IF(E170="","",(R170-S170))</f>
        <v>2.3499999999998522E-2</v>
      </c>
      <c r="U170" s="185">
        <f t="shared" ref="U170" si="294">IF(E170="","",ROUND(AVERAGEA(E170:I171),4))</f>
        <v>24.5886</v>
      </c>
      <c r="V170" s="185">
        <f t="shared" ref="V170" si="295">IF(E170="","",ROUND(SQRT(COUNTA(E170:I171)/(COUNTA(E170:I171)-1))*STDEVPA(E170:I171),4))</f>
        <v>1.18E-2</v>
      </c>
      <c r="W170" s="184">
        <f t="shared" ref="W170" si="296">IF(E170="","",ROUND((((B170+C170)-(B170-C171))/(6*V170)),4))</f>
        <v>5.6497000000000002</v>
      </c>
      <c r="X170" s="184">
        <f t="shared" ref="X170" si="297">IF(E170="","",ROUND((1-(ABS((((B170+C170)+(B170-C171))/2)-U170)/((C170+C171)/2)))*W170,4))</f>
        <v>5.3277000000000001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24.5777</v>
      </c>
      <c r="AB170" s="92">
        <v>24.587</v>
      </c>
      <c r="AC170">
        <v>24.601199999999999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4.8385999999999996</v>
      </c>
      <c r="F172" s="176">
        <v>4.8360000000000003</v>
      </c>
      <c r="G172" s="176">
        <v>4.8349000000000002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0.38599999999999746</v>
      </c>
      <c r="P172" s="193">
        <f>IF(E172="","",((MINA(E172,F172,G172,H172,I172))-N172)/((C172+C173)/2))</f>
        <v>0.34900000000000375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4.8385999999999996</v>
      </c>
      <c r="S172" s="185">
        <f t="shared" ref="S172" si="307">IF(E172="","",MINA(E172:I173))</f>
        <v>4.8349000000000002</v>
      </c>
      <c r="T172" s="185">
        <f t="shared" ref="T172" si="308">IF(E172="","",(R172-S172))</f>
        <v>3.6999999999993705E-3</v>
      </c>
      <c r="U172" s="185">
        <f t="shared" ref="U172" si="309">IF(E172="","",ROUND(AVERAGEA(E172:I173),4))</f>
        <v>4.8365</v>
      </c>
      <c r="V172" s="185">
        <f t="shared" ref="V172" si="310">IF(E172="","",ROUND(SQRT(COUNTA(E172:I173)/(COUNTA(E172:I173)-1))*STDEVPA(E172:I173),4))</f>
        <v>1.9E-3</v>
      </c>
      <c r="W172" s="184">
        <f t="shared" ref="W172" si="311">IF(E172="","",ROUND((((B172+C172)-(B172-C173))/(6*V172)),4))</f>
        <v>17.543900000000001</v>
      </c>
      <c r="X172" s="184">
        <f t="shared" ref="X172" si="312">IF(E172="","",ROUND((1-(ABS((((B172+C172)+(B172-C173))/2)-U172)/((C172+C173)/2)))*W172,4))</f>
        <v>11.1404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4.8385999999999996</v>
      </c>
      <c r="AB172" s="92">
        <v>4.8360000000000003</v>
      </c>
      <c r="AC172">
        <v>4.8349000000000002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4.8464999999999998</v>
      </c>
      <c r="F174" s="176">
        <v>4.8358999999999996</v>
      </c>
      <c r="G174" s="176">
        <v>4.8459000000000003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0.46499999999999986</v>
      </c>
      <c r="P174" s="193">
        <f>IF(E174="","",((MINA(E174,F174,G174,H174,I174))-N174)/((C174+C175)/2))</f>
        <v>0.35899999999999821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4.8464999999999998</v>
      </c>
      <c r="S174" s="185">
        <f t="shared" ref="S174" si="322">IF(E174="","",MINA(E174:I175))</f>
        <v>4.8358999999999996</v>
      </c>
      <c r="T174" s="185">
        <f t="shared" ref="T174" si="323">IF(E174="","",(R174-S174))</f>
        <v>1.0600000000000165E-2</v>
      </c>
      <c r="U174" s="185">
        <f t="shared" ref="U174" si="324">IF(E174="","",ROUND(AVERAGEA(E174:I175),4))</f>
        <v>4.8428000000000004</v>
      </c>
      <c r="V174" s="185">
        <f t="shared" ref="V174" si="325">IF(E174="","",ROUND(SQRT(COUNTA(E174:I175)/(COUNTA(E174:I175)-1))*STDEVPA(E174:I175),4))</f>
        <v>6.0000000000000001E-3</v>
      </c>
      <c r="W174" s="184">
        <f t="shared" ref="W174" si="326">IF(E174="","",ROUND((((B174+C174)-(B174-C175))/(6*V174)),4))</f>
        <v>5.5556000000000001</v>
      </c>
      <c r="X174" s="184">
        <f t="shared" ref="X174" si="327">IF(E174="","",ROUND((1-(ABS((((B174+C174)+(B174-C175))/2)-U174)/((C174+C175)/2)))*W174,4))</f>
        <v>3.1778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4.8464999999999998</v>
      </c>
      <c r="AB174" s="92">
        <v>4.8358999999999996</v>
      </c>
      <c r="AC174">
        <v>4.8459000000000003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16.118600000000001</v>
      </c>
      <c r="F176" s="176">
        <v>16.122499999999999</v>
      </c>
      <c r="G176" s="176">
        <v>16.1235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0.23499999999998522</v>
      </c>
      <c r="P176" s="193">
        <f>IF(E176="","",((MINA(E176,F176,G176,H176,I176))-N176)/((C176+C177)/2))</f>
        <v>0.18599999999999284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16.1235</v>
      </c>
      <c r="S176" s="185">
        <f t="shared" ref="S176" si="337">IF(E176="","",MINA(E176:I177))</f>
        <v>16.118600000000001</v>
      </c>
      <c r="T176" s="185">
        <f t="shared" ref="T176" si="338">IF(E176="","",(R176-S176))</f>
        <v>4.8999999999992383E-3</v>
      </c>
      <c r="U176" s="185">
        <f t="shared" ref="U176" si="339">IF(E176="","",ROUND(AVERAGEA(E176:I177),4))</f>
        <v>16.121500000000001</v>
      </c>
      <c r="V176" s="185">
        <f t="shared" ref="V176" si="340">IF(E176="","",ROUND(SQRT(COUNTA(E176:I177)/(COUNTA(E176:I177)-1))*STDEVPA(E176:I177),4))</f>
        <v>2.5999999999999999E-3</v>
      </c>
      <c r="W176" s="184">
        <f t="shared" ref="W176" si="341">IF(E176="","",ROUND((((B176+C176)-(B176-C177))/(6*V176)),4))</f>
        <v>12.820499999999999</v>
      </c>
      <c r="X176" s="184">
        <f t="shared" ref="X176" si="342">IF(E176="","",ROUND((1-(ABS((((B176+C176)+(B176-C177))/2)-U176)/((C176+C177)/2)))*W176,4))</f>
        <v>10.0641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16.118600000000001</v>
      </c>
      <c r="AB176" s="92">
        <v>16.122499999999999</v>
      </c>
      <c r="AC176">
        <v>16.1235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16.117000000000001</v>
      </c>
      <c r="F178" s="176">
        <v>16.1173</v>
      </c>
      <c r="G178" s="176">
        <v>16.119399999999999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0.19399999999997419</v>
      </c>
      <c r="P178" s="193">
        <f>IF(E178="","",((MINA(E178,F178,G178,H178,I178))-N178)/((C178+C179)/2))</f>
        <v>0.1699999999999946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16.119399999999999</v>
      </c>
      <c r="S178" s="185">
        <f t="shared" ref="S178" si="352">IF(E178="","",MINA(E178:I179))</f>
        <v>16.117000000000001</v>
      </c>
      <c r="T178" s="185">
        <f t="shared" ref="T178" si="353">IF(E178="","",(R178-S178))</f>
        <v>2.3999999999979593E-3</v>
      </c>
      <c r="U178" s="185">
        <f t="shared" ref="U178" si="354">IF(E178="","",ROUND(AVERAGEA(E178:I179),4))</f>
        <v>16.117899999999999</v>
      </c>
      <c r="V178" s="185">
        <f t="shared" ref="V178" si="355">IF(E178="","",ROUND(SQRT(COUNTA(E178:I179)/(COUNTA(E178:I179)-1))*STDEVPA(E178:I179),4))</f>
        <v>1.2999999999999999E-3</v>
      </c>
      <c r="W178" s="184">
        <f t="shared" ref="W178" si="356">IF(E178="","",ROUND((((B178+C178)-(B178-C179))/(6*V178)),4))</f>
        <v>25.640999999999998</v>
      </c>
      <c r="X178" s="184">
        <f t="shared" ref="X178" si="357">IF(E178="","",ROUND((1-(ABS((((B178+C178)+(B178-C179))/2)-U178)/((C178+C179)/2)))*W178,4))</f>
        <v>21.051300000000001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16.117000000000001</v>
      </c>
      <c r="AB178" s="92">
        <v>16.1173</v>
      </c>
      <c r="AC178">
        <v>16.119399999999999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6.5293999999999999</v>
      </c>
      <c r="F180" s="176">
        <v>6.5293999999999999</v>
      </c>
      <c r="G180" s="176">
        <v>6.5282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0.29399999999999871</v>
      </c>
      <c r="P180" s="193">
        <f>IF(E180="","",((MINA(E180,F180,G180,H180,I180))-N180)/((C180+C181)/2))</f>
        <v>0.28200000000000003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6.5293999999999999</v>
      </c>
      <c r="S180" s="185">
        <f t="shared" ref="S180" si="367">IF(E180="","",MINA(E180:I181))</f>
        <v>6.5282</v>
      </c>
      <c r="T180" s="185">
        <f t="shared" ref="T180" si="368">IF(E180="","",(R180-S180))</f>
        <v>1.1999999999998678E-3</v>
      </c>
      <c r="U180" s="185">
        <f t="shared" ref="U180" si="369">IF(E180="","",ROUND(AVERAGEA(E180:I181),4))</f>
        <v>6.5289999999999999</v>
      </c>
      <c r="V180" s="185">
        <f t="shared" ref="V180" si="370">IF(E180="","",ROUND(SQRT(COUNTA(E180:I181)/(COUNTA(E180:I181)-1))*STDEVPA(E180:I181),4))</f>
        <v>6.9999999999999999E-4</v>
      </c>
      <c r="W180" s="184">
        <f t="shared" ref="W180" si="371">IF(E180="","",ROUND((((B180+C180)-(B180-C181))/(6*V180)),4))</f>
        <v>47.619</v>
      </c>
      <c r="X180" s="184">
        <f t="shared" ref="X180" si="372">IF(E180="","",ROUND((1-(ABS((((B180+C180)+(B180-C181))/2)-U180)/((C180+C181)/2)))*W180,4))</f>
        <v>33.8095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6.5293999999999999</v>
      </c>
      <c r="AB180" s="92">
        <v>6.5293999999999999</v>
      </c>
      <c r="AC180">
        <v>6.5282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6.5075000000000003</v>
      </c>
      <c r="F182" s="176">
        <v>6.5075000000000003</v>
      </c>
      <c r="G182" s="176">
        <v>6.5061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7.5000000000002842E-2</v>
      </c>
      <c r="P182" s="193">
        <f>IF(E182="","",((MINA(E182,F182,G182,H182,I182))-N182)/((C182+C183)/2))</f>
        <v>6.0999999999999943E-2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6.5075000000000003</v>
      </c>
      <c r="S182" s="185">
        <f t="shared" ref="S182" si="382">IF(E182="","",MINA(E182:I183))</f>
        <v>6.5061</v>
      </c>
      <c r="T182" s="185">
        <f t="shared" ref="T182" si="383">IF(E182="","",(R182-S182))</f>
        <v>1.4000000000002899E-3</v>
      </c>
      <c r="U182" s="185">
        <f t="shared" ref="U182" si="384">IF(E182="","",ROUND(AVERAGEA(E182:I183),4))</f>
        <v>6.5069999999999997</v>
      </c>
      <c r="V182" s="185">
        <f t="shared" ref="V182" si="385">IF(E182="","",ROUND(SQRT(COUNTA(E182:I183)/(COUNTA(E182:I183)-1))*STDEVPA(E182:I183),4))</f>
        <v>8.0000000000000004E-4</v>
      </c>
      <c r="W182" s="184">
        <f t="shared" ref="W182" si="386">IF(E182="","",ROUND((((B182+C182)-(B182-C183))/(6*V182)),4))</f>
        <v>41.666699999999999</v>
      </c>
      <c r="X182" s="184">
        <f t="shared" ref="X182" si="387">IF(E182="","",ROUND((1-(ABS((((B182+C182)+(B182-C183))/2)-U182)/((C182+C183)/2)))*W182,4))</f>
        <v>38.75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6.5075000000000003</v>
      </c>
      <c r="AB182" s="92">
        <v>6.5075000000000003</v>
      </c>
      <c r="AC182">
        <v>6.5061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0.80900000000000005</v>
      </c>
      <c r="F184" s="176">
        <v>0.80900000000000005</v>
      </c>
      <c r="G184" s="176">
        <v>0.80900000000000005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0.15000000000000013</v>
      </c>
      <c r="P184" s="193">
        <f>IF(E184="","",((MINA(E184,F184,G184,H184,I184))-N184)/((C184+C185)/2))</f>
        <v>0.15000000000000013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0.80900000000000005</v>
      </c>
      <c r="S184" s="185">
        <f t="shared" ref="S184" si="397">IF(E184="","",MINA(E184:I185))</f>
        <v>0.80900000000000005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0.80900000000000005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0.80900000000000005</v>
      </c>
      <c r="AB184" s="92">
        <v>0.80900000000000005</v>
      </c>
      <c r="AC184">
        <v>0.80900000000000005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0.80900000000000005</v>
      </c>
      <c r="F186" s="176">
        <v>0.80800000000000005</v>
      </c>
      <c r="G186" s="176">
        <v>0.80800000000000005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0.15000000000000013</v>
      </c>
      <c r="P186" s="193">
        <f>IF(E186="","",((MINA(E186,F186,G186,H186,I186))-N186)/((C186+C187)/2))</f>
        <v>0.13333333333333347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0.80900000000000005</v>
      </c>
      <c r="S186" s="185">
        <f t="shared" ref="S186" si="412">IF(E186="","",MINA(E186:I187))</f>
        <v>0.80800000000000005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0.80830000000000002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28.722200000000001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0.80900000000000005</v>
      </c>
      <c r="AB186" s="92">
        <v>0.80800000000000005</v>
      </c>
      <c r="AC186">
        <v>0.80800000000000005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0.58499999999999996</v>
      </c>
      <c r="F188" s="176">
        <v>0.58399999999999996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0.5847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8.1667000000000005</v>
      </c>
      <c r="X188" s="184">
        <f>IF(E188="","",ROUND((((U188)-(B188-C189))/(3*V188)),4))</f>
        <v>8.1667000000000005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0.58499999999999996</v>
      </c>
      <c r="AB188" s="92">
        <v>0.58399999999999996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</v>
      </c>
      <c r="F190" s="176">
        <v>0.59</v>
      </c>
      <c r="G190" s="176">
        <v>0.59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0.33333333333333365</v>
      </c>
      <c r="P190" s="193">
        <f>IF(E190="","",((MINA(E190,F190,G190,H190,I190))-N190)/((C190+C191)/2))</f>
        <v>0.33333333333333365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</v>
      </c>
      <c r="S190" s="185">
        <f t="shared" ref="S190" si="438">IF(E190="","",MINA(E190:I191))</f>
        <v>0.59</v>
      </c>
      <c r="T190" s="185">
        <f t="shared" ref="T190" si="439">IF(E190="","",(R190-S190))</f>
        <v>0</v>
      </c>
      <c r="U190" s="185">
        <f t="shared" ref="U190" si="440">IF(E190="","",ROUND(AVERAGEA(E190:I191),4))</f>
        <v>0.59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0.59</v>
      </c>
      <c r="AB190" s="92">
        <v>0.59</v>
      </c>
      <c r="AC190">
        <v>0.59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7.5784000000000002</v>
      </c>
      <c r="F192" s="176">
        <v>7.5651999999999999</v>
      </c>
      <c r="G192" s="176">
        <v>7.5763999999999996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0.39200000000000124</v>
      </c>
      <c r="P192" s="193">
        <f>IF(E192="","",((MINA(E192,F192,G192,H192,I192))-N192)/((C192+C193)/2))</f>
        <v>0.32599999999999962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7.5784000000000002</v>
      </c>
      <c r="S192" s="185">
        <f t="shared" ref="S192" si="449">IF(E192="","",MINA(E192:I193))</f>
        <v>7.5651999999999999</v>
      </c>
      <c r="T192" s="185">
        <f t="shared" ref="T192" si="450">IF(E192="","",(R192-S192))</f>
        <v>1.3200000000000323E-2</v>
      </c>
      <c r="U192" s="185">
        <f t="shared" ref="U192" si="451">IF(E192="","",ROUND(AVERAGEA(E192:I193),4))</f>
        <v>7.5732999999999997</v>
      </c>
      <c r="V192" s="185">
        <f t="shared" ref="V192" si="452">IF(E192="","",ROUND(SQRT(COUNTA(E192:I193)/(COUNTA(E192:I193)-1))*STDEVPA(E192:I193),4))</f>
        <v>7.1000000000000004E-3</v>
      </c>
      <c r="W192" s="184">
        <f t="shared" ref="W192" si="453">IF(E192="","",ROUND((((B192+C192)-(B192-C193))/(6*V192)),4))</f>
        <v>9.3896999999999995</v>
      </c>
      <c r="X192" s="184">
        <f t="shared" ref="X192" si="454">IF(E192="","",ROUND((1-(ABS((((B192+C192)+(B192-C193))/2)-U192)/((C192+C193)/2)))*W192,4))</f>
        <v>5.9484000000000004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7.5784000000000002</v>
      </c>
      <c r="AB192" s="92">
        <v>7.5651999999999999</v>
      </c>
      <c r="AC192">
        <v>7.5763999999999996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7.5673000000000004</v>
      </c>
      <c r="F194" s="176">
        <v>7.5397999999999996</v>
      </c>
      <c r="G194" s="176">
        <v>7.5552999999999999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0.3365000000000018</v>
      </c>
      <c r="P194" s="193">
        <f>IF(E194="","",((MINA(E194,F194,G194,H194,I194))-N194)/((C194+C195)/2))</f>
        <v>0.19899999999999807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7.5673000000000004</v>
      </c>
      <c r="S194" s="185">
        <f t="shared" ref="S194" si="462">IF(E194="","",MINA(E194:I195))</f>
        <v>7.5397999999999996</v>
      </c>
      <c r="T194" s="185">
        <f t="shared" ref="T194" si="463">IF(E194="","",(R194-S194))</f>
        <v>2.7500000000000746E-2</v>
      </c>
      <c r="U194" s="185">
        <f t="shared" ref="U194" si="464">IF(E194="","",ROUND(AVERAGEA(E194:I195),4))</f>
        <v>7.5541</v>
      </c>
      <c r="V194" s="185">
        <f t="shared" ref="V194" si="465">IF(E194="","",ROUND(SQRT(COUNTA(E194:I195)/(COUNTA(E194:I195)-1))*STDEVPA(E194:I195),4))</f>
        <v>1.38E-2</v>
      </c>
      <c r="W194" s="184">
        <f t="shared" ref="W194" si="466">IF(E194="","",ROUND((((B194+C194)-(B194-C195))/(6*V194)),4))</f>
        <v>4.8308999999999997</v>
      </c>
      <c r="X194" s="184">
        <f t="shared" ref="X194" si="467">IF(E194="","",ROUND((1-(ABS((((B194+C194)+(B194-C195))/2)-U194)/((C194+C195)/2)))*W194,4))</f>
        <v>3.5240999999999998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7.5673000000000004</v>
      </c>
      <c r="AB194" s="92">
        <v>7.5397999999999996</v>
      </c>
      <c r="AC194">
        <v>7.5552999999999999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6.2146999999999997</v>
      </c>
      <c r="F196" s="176">
        <v>6.2141999999999999</v>
      </c>
      <c r="G196" s="176">
        <v>6.2149000000000001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0.29799999999999827</v>
      </c>
      <c r="P196" s="193">
        <f>IF(E196="","",((MINA(E196,F196,G196,H196,I196))-N196)/((C196+C197)/2))</f>
        <v>0.28399999999999537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6.2149000000000001</v>
      </c>
      <c r="S196" s="185">
        <f t="shared" ref="S196" si="475">IF(E196="","",MINA(E196:I197))</f>
        <v>6.2141999999999999</v>
      </c>
      <c r="T196" s="185">
        <f t="shared" ref="T196" si="476">IF(E196="","",(R196-S196))</f>
        <v>7.0000000000014495E-4</v>
      </c>
      <c r="U196" s="185">
        <f t="shared" ref="U196" si="477">IF(E196="","",ROUND(AVERAGEA(E196:I197),4))</f>
        <v>6.2145999999999999</v>
      </c>
      <c r="V196" s="185">
        <f t="shared" ref="V196" si="478">IF(E196="","",ROUND(SQRT(COUNTA(E196:I197)/(COUNTA(E196:I197)-1))*STDEVPA(E196:I197),4))</f>
        <v>4.0000000000000002E-4</v>
      </c>
      <c r="W196" s="184">
        <f t="shared" ref="W196" si="479">IF(E196="","",ROUND((((B196+C196)-(B196-C197))/(6*V196)),4))</f>
        <v>41.666699999999999</v>
      </c>
      <c r="X196" s="184">
        <f t="shared" ref="X196" si="480">IF(E196="","",ROUND((1-(ABS((((B196+C196)+(B196-C197))/2)-U196)/((C196+C197)/2)))*W196,4))</f>
        <v>29.5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6.2146999999999997</v>
      </c>
      <c r="AB196" s="92">
        <v>6.2141999999999999</v>
      </c>
      <c r="AC196">
        <v>6.2149000000000001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6.2194000000000003</v>
      </c>
      <c r="F198" s="176">
        <v>6.2215999999999996</v>
      </c>
      <c r="G198" s="176">
        <v>6.2202000000000002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0.43199999999998795</v>
      </c>
      <c r="P198" s="193">
        <f>IF(E198="","",((MINA(E198,F198,G198,H198,I198))-N198)/((C198+C199)/2))</f>
        <v>0.38800000000000168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6.2215999999999996</v>
      </c>
      <c r="S198" s="185">
        <f t="shared" ref="S198" si="488">IF(E198="","",MINA(E198:I199))</f>
        <v>6.2194000000000003</v>
      </c>
      <c r="T198" s="185">
        <f t="shared" ref="T198" si="489">IF(E198="","",(R198-S198))</f>
        <v>2.1999999999993136E-3</v>
      </c>
      <c r="U198" s="185">
        <f t="shared" ref="U198" si="490">IF(E198="","",ROUND(AVERAGEA(E198:I199),4))</f>
        <v>6.2203999999999997</v>
      </c>
      <c r="V198" s="185">
        <f t="shared" ref="V198" si="491">IF(E198="","",ROUND(SQRT(COUNTA(E198:I199)/(COUNTA(E198:I199)-1))*STDEVPA(E198:I199),4))</f>
        <v>1.1000000000000001E-3</v>
      </c>
      <c r="W198" s="184">
        <f t="shared" ref="W198" si="492">IF(E198="","",ROUND((((B198+C198)-(B198-C199))/(6*V198)),4))</f>
        <v>15.1515</v>
      </c>
      <c r="X198" s="184">
        <f t="shared" ref="X198" si="493">IF(E198="","",ROUND((1-(ABS((((B198+C198)+(B198-C199))/2)-U198)/((C198+C199)/2)))*W198,4))</f>
        <v>8.9696999999999996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6.2194000000000003</v>
      </c>
      <c r="AB198" s="92">
        <v>6.2215999999999996</v>
      </c>
      <c r="AC198">
        <v>6.2202000000000002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5.7538</v>
      </c>
      <c r="F200" s="176">
        <v>5.7550999999999997</v>
      </c>
      <c r="G200" s="176">
        <v>5.7492999999999999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0.55099999999999483</v>
      </c>
      <c r="P200" s="193">
        <f>IF(E200="","",((MINA(E200,F200,G200,H200,I200))-N200)/((C200+C201)/2))</f>
        <v>0.49299999999999677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5.7550999999999997</v>
      </c>
      <c r="S200" s="185">
        <f t="shared" ref="S200" si="501">IF(E200="","",MINA(E200:I201))</f>
        <v>5.7492999999999999</v>
      </c>
      <c r="T200" s="185">
        <f t="shared" ref="T200" si="502">IF(E200="","",(R200-S200))</f>
        <v>5.7999999999998053E-3</v>
      </c>
      <c r="U200" s="185">
        <f t="shared" ref="U200" si="503">IF(E200="","",ROUND(AVERAGEA(E200:I201),4))</f>
        <v>5.7526999999999999</v>
      </c>
      <c r="V200" s="185">
        <f t="shared" ref="V200" si="504">IF(E200="","",ROUND(SQRT(COUNTA(E200:I201)/(COUNTA(E200:I201)-1))*STDEVPA(E200:I201),4))</f>
        <v>3.0000000000000001E-3</v>
      </c>
      <c r="W200" s="184">
        <f t="shared" ref="W200" si="505">IF(E200="","",ROUND((((B200+C200)-(B200-C201))/(6*V200)),4))</f>
        <v>11.1111</v>
      </c>
      <c r="X200" s="184">
        <f t="shared" ref="X200" si="506">IF(E200="","",ROUND((1-(ABS((((B200+C200)+(B200-C201))/2)-U200)/((C200+C201)/2)))*W200,4))</f>
        <v>5.2556000000000003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5.7538</v>
      </c>
      <c r="AB200" s="92">
        <v>5.7550999999999997</v>
      </c>
      <c r="AC200">
        <v>5.7492999999999999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5.7206000000000001</v>
      </c>
      <c r="F202" s="176">
        <v>5.7214</v>
      </c>
      <c r="G202" s="176">
        <v>5.7192999999999996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0.21399999999999864</v>
      </c>
      <c r="P202" s="193">
        <f>IF(E202="","",((MINA(E202,F202,G202,H202,I202))-N202)/((C202+C203)/2))</f>
        <v>0.19299999999999429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5.7214</v>
      </c>
      <c r="S202" s="185">
        <f t="shared" ref="S202" si="514">IF(E202="","",MINA(E202:I203))</f>
        <v>5.7192999999999996</v>
      </c>
      <c r="T202" s="185">
        <f t="shared" ref="T202" si="515">IF(E202="","",(R202-S202))</f>
        <v>2.1000000000004349E-3</v>
      </c>
      <c r="U202" s="185">
        <f t="shared" ref="U202" si="516">IF(E202="","",ROUND(AVERAGEA(E202:I203),4))</f>
        <v>5.7203999999999997</v>
      </c>
      <c r="V202" s="185">
        <f t="shared" ref="V202" si="517">IF(E202="","",ROUND(SQRT(COUNTA(E202:I203)/(COUNTA(E202:I203)-1))*STDEVPA(E202:I203),4))</f>
        <v>1.1000000000000001E-3</v>
      </c>
      <c r="W202" s="184">
        <f t="shared" ref="W202" si="518">IF(E202="","",ROUND((((B202+C202)-(B202-C203))/(6*V202)),4))</f>
        <v>30.303000000000001</v>
      </c>
      <c r="X202" s="184">
        <f t="shared" ref="X202" si="519">IF(E202="","",ROUND((1-(ABS((((B202+C202)+(B202-C203))/2)-U202)/((C202+C203)/2)))*W202,4))</f>
        <v>24.121200000000002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5.7206000000000001</v>
      </c>
      <c r="AB202" s="92">
        <v>5.7214</v>
      </c>
      <c r="AC202">
        <v>5.7192999999999996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7.9359999999999999</v>
      </c>
      <c r="F204" s="176">
        <v>7.9398999999999997</v>
      </c>
      <c r="G204" s="176">
        <v>7.9390000000000001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0.3989999999999938</v>
      </c>
      <c r="P204" s="193">
        <f>IF(E204="","",((MINA(E204,F204,G204,H204,I204))-N204)/((C204+C205)/2))</f>
        <v>0.35999999999999588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7.9398999999999997</v>
      </c>
      <c r="S204" s="185">
        <f t="shared" ref="S204" si="527">IF(E204="","",MINA(E204:I205))</f>
        <v>7.9359999999999999</v>
      </c>
      <c r="T204" s="185">
        <f t="shared" ref="T204" si="528">IF(E204="","",(R204-S204))</f>
        <v>3.8999999999997925E-3</v>
      </c>
      <c r="U204" s="185">
        <f t="shared" ref="U204" si="529">IF(E204="","",ROUND(AVERAGEA(E204:I205),4))</f>
        <v>7.9382999999999999</v>
      </c>
      <c r="V204" s="185">
        <f t="shared" ref="V204" si="530">IF(E204="","",ROUND(SQRT(COUNTA(E204:I205)/(COUNTA(E204:I205)-1))*STDEVPA(E204:I205),4))</f>
        <v>2E-3</v>
      </c>
      <c r="W204" s="184">
        <f t="shared" ref="W204" si="531">IF(E204="","",ROUND((((B204+C204)-(B204-C205))/(6*V204)),4))</f>
        <v>16.666699999999999</v>
      </c>
      <c r="X204" s="184">
        <f t="shared" ref="X204" si="532">IF(E204="","",ROUND((1-(ABS((((B204+C204)+(B204-C205))/2)-U204)/((C204+C205)/2)))*W204,4))</f>
        <v>10.2834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7.9359999999999999</v>
      </c>
      <c r="AB204" s="92">
        <v>7.9398999999999997</v>
      </c>
      <c r="AC204">
        <v>7.9390000000000001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7.9256000000000002</v>
      </c>
      <c r="F206" s="176">
        <v>7.9276999999999997</v>
      </c>
      <c r="G206" s="176">
        <v>7.9290000000000003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0.28999999999999915</v>
      </c>
      <c r="P206" s="193">
        <f>IF(E206="","",((MINA(E206,F206,G206,H206,I206))-N206)/((C206+C207)/2))</f>
        <v>0.25599999999999845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7.9290000000000003</v>
      </c>
      <c r="S206" s="185">
        <f t="shared" ref="S206" si="540">IF(E206="","",MINA(E206:I207))</f>
        <v>7.9256000000000002</v>
      </c>
      <c r="T206" s="185">
        <f t="shared" ref="T206" si="541">IF(E206="","",(R206-S206))</f>
        <v>3.4000000000000696E-3</v>
      </c>
      <c r="U206" s="185">
        <f t="shared" ref="U206" si="542">IF(E206="","",ROUND(AVERAGEA(E206:I207),4))</f>
        <v>7.9273999999999996</v>
      </c>
      <c r="V206" s="185">
        <f t="shared" ref="V206" si="543">IF(E206="","",ROUND(SQRT(COUNTA(E206:I207)/(COUNTA(E206:I207)-1))*STDEVPA(E206:I207),4))</f>
        <v>1.6999999999999999E-3</v>
      </c>
      <c r="W206" s="184">
        <f t="shared" ref="W206" si="544">IF(E206="","",ROUND((((B206+C206)-(B206-C207))/(6*V206)),4))</f>
        <v>19.607800000000001</v>
      </c>
      <c r="X206" s="184">
        <f t="shared" ref="X206" si="545">IF(E206="","",ROUND((1-(ABS((((B206+C206)+(B206-C207))/2)-U206)/((C206+C207)/2)))*W206,4))</f>
        <v>14.235300000000001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7.9256000000000002</v>
      </c>
      <c r="AB206" s="92">
        <v>7.9276999999999997</v>
      </c>
      <c r="AC206">
        <v>7.9290000000000003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3.1118999999999999</v>
      </c>
      <c r="F208" s="176">
        <v>3.1036000000000001</v>
      </c>
      <c r="G208" s="176">
        <v>3.1112000000000002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0.118999999999998</v>
      </c>
      <c r="P208" s="193">
        <f>IF(E208="","",((MINA(E208,F208,G208,H208,I208))-N208)/((C208+C209)/2))</f>
        <v>3.6000000000000476E-2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3.1118999999999999</v>
      </c>
      <c r="S208" s="185">
        <f t="shared" ref="S208" si="553">IF(E208="","",MINA(E208:I209))</f>
        <v>3.1036000000000001</v>
      </c>
      <c r="T208" s="185">
        <f t="shared" ref="T208" si="554">IF(E208="","",(R208-S208))</f>
        <v>8.299999999999752E-3</v>
      </c>
      <c r="U208" s="185">
        <f t="shared" ref="U208" si="555">IF(E208="","",ROUND(AVERAGEA(E208:I209),4))</f>
        <v>3.1089000000000002</v>
      </c>
      <c r="V208" s="185">
        <f t="shared" ref="V208" si="556">IF(E208="","",ROUND(SQRT(COUNTA(E208:I209)/(COUNTA(E208:I209)-1))*STDEVPA(E208:I209),4))</f>
        <v>4.5999999999999999E-3</v>
      </c>
      <c r="W208" s="184">
        <f t="shared" ref="W208" si="557">IF(E208="","",ROUND((((B208+C208)-(B208-C209))/(6*V208)),4))</f>
        <v>7.2464000000000004</v>
      </c>
      <c r="X208" s="184">
        <f t="shared" ref="X208" si="558">IF(E208="","",ROUND((1-(ABS((((B208+C208)+(B208-C209))/2)-U208)/((C208+C209)/2)))*W208,4))</f>
        <v>6.6014999999999997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3.1118999999999999</v>
      </c>
      <c r="AB208" s="92">
        <v>3.1036000000000001</v>
      </c>
      <c r="AC208">
        <v>3.1112000000000002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3.1118999999999999</v>
      </c>
      <c r="F210" s="176">
        <v>3.1099000000000001</v>
      </c>
      <c r="G210" s="176">
        <v>3.1131000000000002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0.13100000000000112</v>
      </c>
      <c r="P210" s="193">
        <f>IF(E210="","",((MINA(E210,F210,G210,H210,I210))-N210)/((C210+C211)/2))</f>
        <v>9.9000000000000199E-2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3.1131000000000002</v>
      </c>
      <c r="S210" s="185">
        <f t="shared" ref="S210" si="566">IF(E210="","",MINA(E210:I211))</f>
        <v>3.1099000000000001</v>
      </c>
      <c r="T210" s="185">
        <f t="shared" ref="T210" si="567">IF(E210="","",(R210-S210))</f>
        <v>3.2000000000000917E-3</v>
      </c>
      <c r="U210" s="185">
        <f t="shared" ref="U210" si="568">IF(E210="","",ROUND(AVERAGEA(E210:I211),4))</f>
        <v>3.1116000000000001</v>
      </c>
      <c r="V210" s="185">
        <f t="shared" ref="V210" si="569">IF(E210="","",ROUND(SQRT(COUNTA(E210:I211)/(COUNTA(E210:I211)-1))*STDEVPA(E210:I211),4))</f>
        <v>1.6000000000000001E-3</v>
      </c>
      <c r="W210" s="184">
        <f t="shared" ref="W210" si="570">IF(E210="","",ROUND((((B210+C210)-(B210-C211))/(6*V210)),4))</f>
        <v>20.833300000000001</v>
      </c>
      <c r="X210" s="184">
        <f t="shared" ref="X210" si="571">IF(E210="","",ROUND((1-(ABS((((B210+C210)+(B210-C211))/2)-U210)/((C210+C211)/2)))*W210,4))</f>
        <v>18.416599999999999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3.1118999999999999</v>
      </c>
      <c r="AB210" s="92">
        <v>3.1099000000000001</v>
      </c>
      <c r="AC210">
        <v>3.1131000000000002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7.7130999999999998</v>
      </c>
      <c r="F212" s="176">
        <v>7.7119999999999997</v>
      </c>
      <c r="G212" s="176">
        <v>7.7107999999999999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0.13099999999999667</v>
      </c>
      <c r="P212" s="193">
        <f>IF(E212="","",((MINA(E212,F212,G212,H212,I212))-N212)/((C212+C213)/2))</f>
        <v>0.10799999999999699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7.7130999999999998</v>
      </c>
      <c r="S212" s="185">
        <f t="shared" ref="S212" si="579">IF(E212="","",MINA(E212:I213))</f>
        <v>7.7107999999999999</v>
      </c>
      <c r="T212" s="185">
        <f t="shared" ref="T212" si="580">IF(E212="","",(R212-S212))</f>
        <v>2.2999999999999687E-3</v>
      </c>
      <c r="U212" s="185">
        <f t="shared" ref="U212" si="581">IF(E212="","",ROUND(AVERAGEA(E212:I213),4))</f>
        <v>7.7119999999999997</v>
      </c>
      <c r="V212" s="185">
        <f t="shared" ref="V212" si="582">IF(E212="","",ROUND(SQRT(COUNTA(E212:I213)/(COUNTA(E212:I213)-1))*STDEVPA(E212:I213),4))</f>
        <v>1.1999999999999999E-3</v>
      </c>
      <c r="W212" s="184">
        <f t="shared" ref="W212" si="583">IF(E212="","",ROUND((((B212+C212)-(B212-C213))/(6*V212)),4))</f>
        <v>27.777799999999999</v>
      </c>
      <c r="X212" s="184">
        <f t="shared" ref="X212" si="584">IF(E212="","",ROUND((1-(ABS((((B212+C212)+(B212-C213))/2)-U212)/((C212+C213)/2)))*W212,4))</f>
        <v>24.444500000000001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7.7130999999999998</v>
      </c>
      <c r="AB212" s="92">
        <v>7.7119999999999997</v>
      </c>
      <c r="AC212">
        <v>7.7107999999999999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7.7058999999999997</v>
      </c>
      <c r="F214" s="176">
        <v>7.7061999999999999</v>
      </c>
      <c r="G214" s="176">
        <v>7.7055999999999996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6.1999999999997613E-2</v>
      </c>
      <c r="P214" s="193">
        <f>IF(E214="","",((MINA(E214,F214,G214,H214,I214))-N214)/((C214+C215)/2))</f>
        <v>5.5999999999993832E-2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7.7061999999999999</v>
      </c>
      <c r="S214" s="185">
        <f t="shared" ref="S214" si="592">IF(E214="","",MINA(E214:I215))</f>
        <v>7.7055999999999996</v>
      </c>
      <c r="T214" s="185">
        <f t="shared" ref="T214" si="593">IF(E214="","",(R214-S214))</f>
        <v>6.0000000000037801E-4</v>
      </c>
      <c r="U214" s="185">
        <f t="shared" ref="U214" si="594">IF(E214="","",ROUND(AVERAGEA(E214:I215),4))</f>
        <v>7.7058999999999997</v>
      </c>
      <c r="V214" s="185">
        <f t="shared" ref="V214" si="595">IF(E214="","",ROUND(SQRT(COUNTA(E214:I215)/(COUNTA(E214:I215)-1))*STDEVPA(E214:I215),4))</f>
        <v>2.9999999999999997E-4</v>
      </c>
      <c r="W214" s="184">
        <f t="shared" ref="W214" si="596">IF(E214="","",ROUND((((B214+C214)-(B214-C215))/(6*V214)),4))</f>
        <v>111.11109999999999</v>
      </c>
      <c r="X214" s="184">
        <f t="shared" ref="X214" si="597">IF(E214="","",ROUND((1-(ABS((((B214+C214)+(B214-C215))/2)-U214)/((C214+C215)/2)))*W214,4))</f>
        <v>104.55549999999999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7.7058999999999997</v>
      </c>
      <c r="AB214" s="92">
        <v>7.7061999999999999</v>
      </c>
      <c r="AC214">
        <v>7.7055999999999996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3.1000999999999999</v>
      </c>
      <c r="F216" s="176">
        <v>3.0935000000000001</v>
      </c>
      <c r="G216" s="176">
        <v>3.0950000000000002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9.9999999999766942E-4</v>
      </c>
      <c r="P216" s="193">
        <f>IF(E216="","",((MINA(E216,F216,G216,H216,I216))-N216)/((C216+C217)/2))</f>
        <v>-6.4999999999999503E-2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3.1000999999999999</v>
      </c>
      <c r="S216" s="185">
        <f t="shared" ref="S216" si="605">IF(E216="","",MINA(E216:I217))</f>
        <v>3.0935000000000001</v>
      </c>
      <c r="T216" s="185">
        <f t="shared" ref="T216" si="606">IF(E216="","",(R216-S216))</f>
        <v>6.5999999999997172E-3</v>
      </c>
      <c r="U216" s="185">
        <f t="shared" ref="U216" si="607">IF(E216="","",ROUND(AVERAGEA(E216:I217),4))</f>
        <v>3.0962000000000001</v>
      </c>
      <c r="V216" s="185">
        <f t="shared" ref="V216" si="608">IF(E216="","",ROUND(SQRT(COUNTA(E216:I217)/(COUNTA(E216:I217)-1))*STDEVPA(E216:I217),4))</f>
        <v>3.5000000000000001E-3</v>
      </c>
      <c r="W216" s="184">
        <f t="shared" ref="W216" si="609">IF(E216="","",ROUND((((B216+C216)-(B216-C217))/(6*V216)),4))</f>
        <v>9.5237999999999996</v>
      </c>
      <c r="X216" s="184">
        <f t="shared" ref="X216" si="610">IF(E216="","",ROUND((1-(ABS((((B216+C216)+(B216-C217))/2)-U216)/((C216+C217)/2)))*W216,4))</f>
        <v>9.1618999999999993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3.1000999999999999</v>
      </c>
      <c r="AB216" s="92">
        <v>3.0935000000000001</v>
      </c>
      <c r="AC216">
        <v>3.0950000000000002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3.0941000000000001</v>
      </c>
      <c r="F218" s="176">
        <v>3.0985999999999998</v>
      </c>
      <c r="G218" s="176">
        <v>3.0950000000000002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-1.4000000000002899E-2</v>
      </c>
      <c r="P218" s="193">
        <f>IF(E218="","",((MINA(E218,F218,G218,H218,I218))-N218)/((C218+C219)/2))</f>
        <v>-5.9000000000000163E-2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3.0985999999999998</v>
      </c>
      <c r="S218" s="185">
        <f t="shared" ref="S218" si="618">IF(E218="","",MINA(E218:I219))</f>
        <v>3.0941000000000001</v>
      </c>
      <c r="T218" s="185">
        <f t="shared" ref="T218" si="619">IF(E218="","",(R218-S218))</f>
        <v>4.4999999999997264E-3</v>
      </c>
      <c r="U218" s="185">
        <f t="shared" ref="U218" si="620">IF(E218="","",ROUND(AVERAGEA(E218:I219),4))</f>
        <v>3.0958999999999999</v>
      </c>
      <c r="V218" s="185">
        <f t="shared" ref="V218" si="621">IF(E218="","",ROUND(SQRT(COUNTA(E218:I219)/(COUNTA(E218:I219)-1))*STDEVPA(E218:I219),4))</f>
        <v>2.3999999999999998E-3</v>
      </c>
      <c r="W218" s="184">
        <f t="shared" ref="W218" si="622">IF(E218="","",ROUND((((B218+C218)-(B218-C219))/(6*V218)),4))</f>
        <v>13.8889</v>
      </c>
      <c r="X218" s="184">
        <f t="shared" ref="X218" si="623">IF(E218="","",ROUND((1-(ABS((((B218+C218)+(B218-C219))/2)-U218)/((C218+C219)/2)))*W218,4))</f>
        <v>13.3195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3.0941000000000001</v>
      </c>
      <c r="AB218" s="92">
        <v>3.0985999999999998</v>
      </c>
      <c r="AC218">
        <v>3.0950000000000002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1.55E-2</v>
      </c>
      <c r="F220" s="176">
        <v>1.7899999999999999E-2</v>
      </c>
      <c r="G220" s="176">
        <v>1.61E-2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-0.28400000000000009</v>
      </c>
      <c r="P220" s="193">
        <f>IF(E220="","",((MINA(E220,F220,G220,H220,I220))-N220)/((C220+C221)/2))</f>
        <v>-0.38000000000000006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1.7899999999999999E-2</v>
      </c>
      <c r="S220" s="185">
        <f t="shared" ref="S220" si="631">IF(E220="","",MINA(E220:I221))</f>
        <v>1.55E-2</v>
      </c>
      <c r="T220" s="185">
        <f t="shared" ref="T220" si="632">IF(E220="","",(R220-S220))</f>
        <v>2.3999999999999994E-3</v>
      </c>
      <c r="U220" s="185">
        <f t="shared" ref="U220" si="633">IF(E220="","",ROUND(AVERAGEA(E220:I221),4))</f>
        <v>1.6500000000000001E-2</v>
      </c>
      <c r="V220" s="185">
        <f t="shared" ref="V220" si="634">IF(E220="","",ROUND(SQRT(COUNTA(E220:I221)/(COUNTA(E220:I221)-1))*STDEVPA(E220:I221),4))</f>
        <v>1.1999999999999999E-3</v>
      </c>
      <c r="W220" s="184">
        <f>IF(E220="","",ROUND((((B220+C220)-(U220))/(3*V220)),4))</f>
        <v>9.3056000000000001</v>
      </c>
      <c r="X220" s="184">
        <f>IF(E220="","",ROUND((((B220+C220)-(U220))/(3*V220)),4))</f>
        <v>9.3056000000000001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1.55E-2</v>
      </c>
      <c r="AB220" s="92">
        <v>1.7899999999999999E-2</v>
      </c>
      <c r="AC220">
        <v>1.61E-2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1.9E-2</v>
      </c>
      <c r="F222" s="176">
        <v>1.8700000000000001E-2</v>
      </c>
      <c r="G222" s="176">
        <v>2.12E-2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-0.15200000000000005</v>
      </c>
      <c r="P222" s="193">
        <f>IF(E222="","",((MINA(E222,F222,G222,H222,I222))-N222)/((C222+C223)/2))</f>
        <v>-0.252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2.12E-2</v>
      </c>
      <c r="S222" s="185">
        <f t="shared" ref="S222" si="642">IF(E222="","",MINA(E222:I223))</f>
        <v>1.8700000000000001E-2</v>
      </c>
      <c r="T222" s="185">
        <f t="shared" ref="T222" si="643">IF(E222="","",(R222-S222))</f>
        <v>2.4999999999999988E-3</v>
      </c>
      <c r="U222" s="185">
        <f t="shared" ref="U222" si="644">IF(E222="","",ROUND(AVERAGEA(E222:I223),4))</f>
        <v>1.9599999999999999E-2</v>
      </c>
      <c r="V222" s="185">
        <f t="shared" ref="V222" si="645">IF(E222="","",ROUND(SQRT(COUNTA(E222:I223)/(COUNTA(E222:I223)-1))*STDEVPA(E222:I223),4))</f>
        <v>1.4E-3</v>
      </c>
      <c r="W222" s="184">
        <f>IF(E222="","",ROUND((((B222+C222)-(U222))/(3*V222)),4))</f>
        <v>7.2381000000000002</v>
      </c>
      <c r="X222" s="184">
        <f>IF(E222="","",ROUND((((B222+C222)-(U222))/(3*V222)),4))</f>
        <v>7.2381000000000002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1.9E-2</v>
      </c>
      <c r="AB222" s="92">
        <v>1.8700000000000001E-2</v>
      </c>
      <c r="AC222">
        <v>2.12E-2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0.1321</v>
      </c>
      <c r="AB224" s="92">
        <v>0.13089999999999999</v>
      </c>
      <c r="AC224" s="29">
        <v>0.15140000000000001</v>
      </c>
      <c r="AD224" s="29">
        <v>0.14399999999999999</v>
      </c>
      <c r="AE224" s="29">
        <v>0.14099999999999999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9.2899999999999996E-2</v>
      </c>
      <c r="AB226">
        <v>9.4E-2</v>
      </c>
      <c r="AC226">
        <v>0.10539999999999999</v>
      </c>
      <c r="AD226">
        <v>0.1</v>
      </c>
      <c r="AE226">
        <v>0.10299999999999999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24120501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24120501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4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1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1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0" t="s">
        <v>53</v>
      </c>
      <c r="P272" s="160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3.3956</v>
      </c>
      <c r="F273" s="176">
        <v>3.3961999999999999</v>
      </c>
      <c r="G273" s="176">
        <v>3.3963000000000001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-3.6999999999998145E-2</v>
      </c>
      <c r="P273" s="193">
        <f>IF(E273="","",((MINA(E273,F273,G273,H273,I273))-N273)/((C273+C274)/2))</f>
        <v>-4.3999999999999595E-2</v>
      </c>
      <c r="Q273" s="185" t="str">
        <f>IF(E273="","",IF(OR((O273&gt;50%),(P273&lt;-50%)),"Measure More","OK"))</f>
        <v>OK</v>
      </c>
      <c r="R273" s="185">
        <f>IF(E273="","",MAXA(E273:I274))</f>
        <v>3.3963000000000001</v>
      </c>
      <c r="S273" s="185">
        <f>IF(E273="","",MINA(E273:I274))</f>
        <v>3.3956</v>
      </c>
      <c r="T273" s="185">
        <f>IF(E273="","",(R273-S273))</f>
        <v>7.0000000000014495E-4</v>
      </c>
      <c r="U273" s="185">
        <f>IF(E273="","",ROUND(AVERAGEA(E273:I274),4))</f>
        <v>3.3959999999999999</v>
      </c>
      <c r="V273" s="185">
        <f>IF(E273="","",ROUND(SQRT(COUNTA(E273:I274)/(COUNTA(E273:I274)-1))*STDEVPA(E273:I274),4))</f>
        <v>4.0000000000000002E-4</v>
      </c>
      <c r="W273" s="184">
        <f>IF(E273="","",ROUND((((B273+C273)-(B273-C274))/(6*V273)),4))</f>
        <v>83.333299999999994</v>
      </c>
      <c r="X273" s="184">
        <f>IF(E273="","",ROUND((1-(ABS((((B273+C273)+(B273-C274))/2)-U273)/((C273+C274)/2)))*W273,4))</f>
        <v>80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3.3956</v>
      </c>
      <c r="AB273">
        <v>3.3961999999999999</v>
      </c>
      <c r="AC273">
        <v>3.3963000000000001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3.4062000000000001</v>
      </c>
      <c r="F275" s="176">
        <v>3.4064000000000001</v>
      </c>
      <c r="G275" s="176">
        <v>3.4041000000000001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6.4000000000001833E-2</v>
      </c>
      <c r="P275" s="193">
        <f t="shared" ref="P275" si="652">IF(E275="","",((MINA(E275,F275,G275,H275,I275))-N275)/((C275+C276)/2))</f>
        <v>4.1000000000002146E-2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3.4064000000000001</v>
      </c>
      <c r="S275" s="185">
        <f t="shared" ref="S275" si="655">IF(E275="","",MINA(E275:I276))</f>
        <v>3.4041000000000001</v>
      </c>
      <c r="T275" s="185">
        <f t="shared" ref="T275" si="656">IF(E275="","",(R275-S275))</f>
        <v>2.2999999999999687E-3</v>
      </c>
      <c r="U275" s="185">
        <f t="shared" ref="U275" si="657">IF(E275="","",ROUND(AVERAGEA(E275:I276),4))</f>
        <v>3.4056000000000002</v>
      </c>
      <c r="V275" s="185">
        <f t="shared" ref="V275" si="658">IF(E275="","",ROUND(SQRT(COUNTA(E275:I276)/(COUNTA(E275:I276)-1))*STDEVPA(E275:I276),4))</f>
        <v>1.2999999999999999E-3</v>
      </c>
      <c r="W275" s="184">
        <f t="shared" ref="W275" si="659">IF(E275="","",ROUND((((B275+C275)-(B275-C276))/(6*V275)),4))</f>
        <v>25.640999999999998</v>
      </c>
      <c r="X275" s="184">
        <f t="shared" ref="X275" si="660">IF(E275="","",ROUND((1-(ABS((((B275+C275)+(B275-C276))/2)-U275)/((C275+C276)/2)))*W275,4))</f>
        <v>24.205100000000002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3.4062000000000001</v>
      </c>
      <c r="AB275">
        <v>3.4064000000000001</v>
      </c>
      <c r="AC275">
        <v>3.4041000000000001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1.5892999999999999</v>
      </c>
      <c r="F277" s="176">
        <v>1.5916999999999999</v>
      </c>
      <c r="G277" s="176">
        <v>1.5924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-7.6000000000000512E-2</v>
      </c>
      <c r="P277" s="193">
        <f t="shared" ref="P277" si="669">IF(E277="","",((MINA(E277,F277,G277,H277,I277))-N277)/((C277+C278)/2))</f>
        <v>-0.10700000000000154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1.5924</v>
      </c>
      <c r="S277" s="185">
        <f t="shared" ref="S277" si="672">IF(E277="","",MINA(E277:I278))</f>
        <v>1.5892999999999999</v>
      </c>
      <c r="T277" s="185">
        <f t="shared" ref="T277" si="673">IF(E277="","",(R277-S277))</f>
        <v>3.1000000000001027E-3</v>
      </c>
      <c r="U277" s="185">
        <f t="shared" ref="U277" si="674">IF(E277="","",ROUND(AVERAGEA(E277:I278),4))</f>
        <v>1.5911</v>
      </c>
      <c r="V277" s="185">
        <f t="shared" ref="V277" si="675">IF(E277="","",ROUND(SQRT(COUNTA(E277:I278)/(COUNTA(E277:I278)-1))*STDEVPA(E277:I278),4))</f>
        <v>1.6000000000000001E-3</v>
      </c>
      <c r="W277" s="184">
        <f t="shared" ref="W277" si="676">IF(E277="","",ROUND((((B277+C277)-(B277-C278))/(6*V277)),4))</f>
        <v>20.833300000000001</v>
      </c>
      <c r="X277" s="184">
        <f t="shared" ref="X277" si="677">IF(E277="","",ROUND((1-(ABS((((B277+C277)+(B277-C278))/2)-U277)/((C277+C278)/2)))*W277,4))</f>
        <v>18.979099999999999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1.5892999999999999</v>
      </c>
      <c r="AB277">
        <v>1.5916999999999999</v>
      </c>
      <c r="AC277">
        <v>1.5924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1.5911</v>
      </c>
      <c r="F279" s="176">
        <v>1.59</v>
      </c>
      <c r="G279" s="176">
        <v>1.5891999999999999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-8.90000000000013E-2</v>
      </c>
      <c r="P279" s="193">
        <f t="shared" ref="P279" si="686">IF(E279="","",((MINA(E279,F279,G279,H279,I279))-N279)/((C279+C280)/2))</f>
        <v>-0.10800000000000143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1.5911</v>
      </c>
      <c r="S279" s="185">
        <f t="shared" ref="S279" si="689">IF(E279="","",MINA(E279:I280))</f>
        <v>1.5891999999999999</v>
      </c>
      <c r="T279" s="185">
        <f t="shared" ref="T279" si="690">IF(E279="","",(R279-S279))</f>
        <v>1.9000000000000128E-3</v>
      </c>
      <c r="U279" s="185">
        <f t="shared" ref="U279" si="691">IF(E279="","",ROUND(AVERAGEA(E279:I280),4))</f>
        <v>1.5901000000000001</v>
      </c>
      <c r="V279" s="185">
        <f t="shared" ref="V279" si="692">IF(E279="","",ROUND(SQRT(COUNTA(E279:I280)/(COUNTA(E279:I280)-1))*STDEVPA(E279:I280),4))</f>
        <v>1E-3</v>
      </c>
      <c r="W279" s="184">
        <f t="shared" ref="W279" si="693">IF(E279="","",ROUND((((B279+C279)-(B279-C280))/(6*V279)),4))</f>
        <v>33.333300000000001</v>
      </c>
      <c r="X279" s="184">
        <f t="shared" ref="X279" si="694">IF(E279="","",ROUND((1-(ABS((((B279+C279)+(B279-C280))/2)-U279)/((C279+C280)/2)))*W279,4))</f>
        <v>30.033300000000001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1.5911</v>
      </c>
      <c r="AB279">
        <v>1.59</v>
      </c>
      <c r="AC279">
        <v>1.5891999999999999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1.6015999999999999</v>
      </c>
      <c r="F281" s="176">
        <v>1.6023000000000001</v>
      </c>
      <c r="G281" s="176">
        <v>1.6020000000000001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2.2999999999999687E-2</v>
      </c>
      <c r="P281" s="193">
        <f t="shared" ref="P281" si="703">IF(E281="","",((MINA(E281,F281,G281,H281,I281))-N281)/((C281+C282)/2))</f>
        <v>1.5999999999998238E-2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1.6023000000000001</v>
      </c>
      <c r="S281" s="185">
        <f t="shared" ref="S281" si="706">IF(E281="","",MINA(E281:I282))</f>
        <v>1.6015999999999999</v>
      </c>
      <c r="T281" s="185">
        <f t="shared" ref="T281" si="707">IF(E281="","",(R281-S281))</f>
        <v>7.0000000000014495E-4</v>
      </c>
      <c r="U281" s="185">
        <f t="shared" ref="U281" si="708">IF(E281="","",ROUND(AVERAGEA(E281:I282),4))</f>
        <v>1.6020000000000001</v>
      </c>
      <c r="V281" s="185">
        <f t="shared" ref="V281" si="709">IF(E281="","",ROUND(SQRT(COUNTA(E281:I282)/(COUNTA(E281:I282)-1))*STDEVPA(E281:I282),4))</f>
        <v>4.0000000000000002E-4</v>
      </c>
      <c r="W281" s="184">
        <f t="shared" ref="W281" si="710">IF(E281="","",ROUND((((B281+C281)-(B281-C282))/(6*V281)),4))</f>
        <v>83.333299999999994</v>
      </c>
      <c r="X281" s="184">
        <f t="shared" ref="X281" si="711">IF(E281="","",ROUND((1-(ABS((((B281+C281)+(B281-C282))/2)-U281)/((C281+C282)/2)))*W281,4))</f>
        <v>81.666600000000003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1.6015999999999999</v>
      </c>
      <c r="AB281">
        <v>1.6023000000000001</v>
      </c>
      <c r="AC281">
        <v>1.6020000000000001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1.6022000000000001</v>
      </c>
      <c r="F283" s="176">
        <v>1.6032</v>
      </c>
      <c r="G283" s="176">
        <v>1.6019000000000001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3.1999999999998696E-2</v>
      </c>
      <c r="P283" s="193">
        <f t="shared" ref="P283" si="720">IF(E283="","",((MINA(E283,F283,G283,H283,I283))-N283)/((C283+C284)/2))</f>
        <v>1.9000000000000128E-2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1.6032</v>
      </c>
      <c r="S283" s="185">
        <f t="shared" ref="S283" si="723">IF(E283="","",MINA(E283:I284))</f>
        <v>1.6019000000000001</v>
      </c>
      <c r="T283" s="185">
        <f t="shared" ref="T283" si="724">IF(E283="","",(R283-S283))</f>
        <v>1.2999999999998568E-3</v>
      </c>
      <c r="U283" s="185">
        <f t="shared" ref="U283" si="725">IF(E283="","",ROUND(AVERAGEA(E283:I284),4))</f>
        <v>1.6024</v>
      </c>
      <c r="V283" s="185">
        <f t="shared" ref="V283" si="726">IF(E283="","",ROUND(SQRT(COUNTA(E283:I284)/(COUNTA(E283:I284)-1))*STDEVPA(E283:I284),4))</f>
        <v>6.9999999999999999E-4</v>
      </c>
      <c r="W283" s="184">
        <f t="shared" ref="W283" si="727">IF(E283="","",ROUND((((B283+C283)-(B283-C284))/(6*V283)),4))</f>
        <v>47.619</v>
      </c>
      <c r="X283" s="184">
        <f t="shared" ref="X283" si="728">IF(E283="","",ROUND((1-(ABS((((B283+C283)+(B283-C284))/2)-U283)/((C283+C284)/2)))*W283,4))</f>
        <v>46.476100000000002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1.6022000000000001</v>
      </c>
      <c r="AB283">
        <v>1.6032</v>
      </c>
      <c r="AC283">
        <v>1.6019000000000001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24.618200000000002</v>
      </c>
      <c r="F285" s="176">
        <v>24.6112</v>
      </c>
      <c r="G285" s="176">
        <v>24.600300000000001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9.100000000000108E-2</v>
      </c>
      <c r="P285" s="193">
        <f t="shared" ref="P285" si="737">IF(E285="","",((MINA(E285,F285,G285,H285,I285))-N285)/((C285+C286)/2))</f>
        <v>1.4999999999965041E-3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24.618200000000002</v>
      </c>
      <c r="S285" s="185">
        <f t="shared" ref="S285" si="740">IF(E285="","",MINA(E285:I286))</f>
        <v>24.600300000000001</v>
      </c>
      <c r="T285" s="185">
        <f t="shared" ref="T285" si="741">IF(E285="","",(R285-S285))</f>
        <v>1.7900000000000915E-2</v>
      </c>
      <c r="U285" s="185">
        <f t="shared" ref="U285" si="742">IF(E285="","",ROUND(AVERAGEA(E285:I286),4))</f>
        <v>24.6099</v>
      </c>
      <c r="V285" s="185">
        <f t="shared" ref="V285" si="743">IF(E285="","",ROUND(SQRT(COUNTA(E285:I286)/(COUNTA(E285:I286)-1))*STDEVPA(E285:I286),4))</f>
        <v>8.9999999999999993E-3</v>
      </c>
      <c r="W285" s="184">
        <f t="shared" ref="W285" si="744">IF(E285="","",ROUND((((B285+C285)-(B285-C286))/(6*V285)),4))</f>
        <v>7.4074</v>
      </c>
      <c r="X285" s="184">
        <f t="shared" ref="X285" si="745">IF(E285="","",ROUND((1-(ABS((((B285+C285)+(B285-C286))/2)-U285)/((C285+C286)/2)))*W285,4))</f>
        <v>7.0407000000000002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24.618200000000002</v>
      </c>
      <c r="AB285">
        <v>24.6112</v>
      </c>
      <c r="AC285">
        <v>24.600300000000001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4.8343999999999996</v>
      </c>
      <c r="F287" s="176">
        <v>4.8339999999999996</v>
      </c>
      <c r="G287" s="176">
        <v>4.8285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0.34399999999999764</v>
      </c>
      <c r="P287" s="193">
        <f t="shared" ref="P287" si="754">IF(E287="","",((MINA(E287,F287,G287,H287,I287))-N287)/((C287+C288)/2))</f>
        <v>0.28500000000000192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4.8343999999999996</v>
      </c>
      <c r="S287" s="185">
        <f t="shared" ref="S287" si="757">IF(E287="","",MINA(E287:I288))</f>
        <v>4.8285</v>
      </c>
      <c r="T287" s="185">
        <f t="shared" ref="T287" si="758">IF(E287="","",(R287-S287))</f>
        <v>5.8999999999995723E-3</v>
      </c>
      <c r="U287" s="185">
        <f t="shared" ref="U287" si="759">IF(E287="","",ROUND(AVERAGEA(E287:I288),4))</f>
        <v>4.8323</v>
      </c>
      <c r="V287" s="185">
        <f t="shared" ref="V287" si="760">IF(E287="","",ROUND(SQRT(COUNTA(E287:I288)/(COUNTA(E287:I288)-1))*STDEVPA(E287:I288),4))</f>
        <v>3.3E-3</v>
      </c>
      <c r="W287" s="184">
        <f t="shared" ref="W287" si="761">IF(E287="","",ROUND((((B287+C287)-(B287-C288))/(6*V287)),4))</f>
        <v>10.101000000000001</v>
      </c>
      <c r="X287" s="184">
        <f t="shared" ref="X287" si="762">IF(E287="","",ROUND((1-(ABS((((B287+C287)+(B287-C288))/2)-U287)/((C287+C288)/2)))*W287,4))</f>
        <v>6.8384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4.8343999999999996</v>
      </c>
      <c r="AB287">
        <v>4.8339999999999996</v>
      </c>
      <c r="AC287">
        <v>4.8285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4.8242000000000003</v>
      </c>
      <c r="F289" s="176">
        <v>4.8160999999999996</v>
      </c>
      <c r="G289" s="176">
        <v>4.8257000000000003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0.257000000000005</v>
      </c>
      <c r="P289" s="193">
        <f t="shared" ref="P289" si="771">IF(E289="","",((MINA(E289,F289,G289,H289,I289))-N289)/((C289+C290)/2))</f>
        <v>0.16099999999999781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4.8257000000000003</v>
      </c>
      <c r="S289" s="185">
        <f t="shared" ref="S289" si="774">IF(E289="","",MINA(E289:I290))</f>
        <v>4.8160999999999996</v>
      </c>
      <c r="T289" s="185">
        <f t="shared" ref="T289" si="775">IF(E289="","",(R289-S289))</f>
        <v>9.6000000000007191E-3</v>
      </c>
      <c r="U289" s="185">
        <f t="shared" ref="U289" si="776">IF(E289="","",ROUND(AVERAGEA(E289:I290),4))</f>
        <v>4.8220000000000001</v>
      </c>
      <c r="V289" s="185">
        <f t="shared" ref="V289" si="777">IF(E289="","",ROUND(SQRT(COUNTA(E289:I290)/(COUNTA(E289:I290)-1))*STDEVPA(E289:I290),4))</f>
        <v>5.1999999999999998E-3</v>
      </c>
      <c r="W289" s="184">
        <f t="shared" ref="W289" si="778">IF(E289="","",ROUND((((B289+C289)-(B289-C290))/(6*V289)),4))</f>
        <v>6.4103000000000003</v>
      </c>
      <c r="X289" s="184">
        <f t="shared" ref="X289" si="779">IF(E289="","",ROUND((1-(ABS((((B289+C289)+(B289-C290))/2)-U289)/((C289+C290)/2)))*W289,4))</f>
        <v>5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4.8242000000000003</v>
      </c>
      <c r="AB289">
        <v>4.8160999999999996</v>
      </c>
      <c r="AC289">
        <v>4.8257000000000003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16.086300000000001</v>
      </c>
      <c r="F291" s="176">
        <v>16.085799999999999</v>
      </c>
      <c r="G291" s="176">
        <v>16.112100000000002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0.12100000000000222</v>
      </c>
      <c r="P291" s="193">
        <f t="shared" ref="P291" si="788">IF(E291="","",((MINA(E291,F291,G291,H291,I291))-N291)/((C291+C292)/2))</f>
        <v>-0.14200000000002433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16.112100000000002</v>
      </c>
      <c r="S291" s="185">
        <f t="shared" ref="S291" si="791">IF(E291="","",MINA(E291:I292))</f>
        <v>16.085799999999999</v>
      </c>
      <c r="T291" s="185">
        <f t="shared" ref="T291" si="792">IF(E291="","",(R291-S291))</f>
        <v>2.6300000000002655E-2</v>
      </c>
      <c r="U291" s="185">
        <f t="shared" ref="U291" si="793">IF(E291="","",ROUND(AVERAGEA(E291:I292),4))</f>
        <v>16.0947</v>
      </c>
      <c r="V291" s="185">
        <f t="shared" ref="V291" si="794">IF(E291="","",ROUND(SQRT(COUNTA(E291:I292)/(COUNTA(E291:I292)-1))*STDEVPA(E291:I292),4))</f>
        <v>1.4999999999999999E-2</v>
      </c>
      <c r="W291" s="184">
        <f t="shared" ref="W291" si="795">IF(E291="","",ROUND((((B291+C291)-(B291-C292))/(6*V291)),4))</f>
        <v>2.2222</v>
      </c>
      <c r="X291" s="184">
        <f t="shared" ref="X291" si="796">IF(E291="","",ROUND((1-(ABS((((B291+C291)+(B291-C292))/2)-U291)/((C291+C292)/2)))*W291,4))</f>
        <v>2.1044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16.086300000000001</v>
      </c>
      <c r="AB291">
        <v>16.085799999999999</v>
      </c>
      <c r="AC291">
        <v>16.112100000000002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16.1005</v>
      </c>
      <c r="F293" s="176">
        <v>16.1022</v>
      </c>
      <c r="G293" s="176">
        <v>16.129300000000001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0.29299999999999216</v>
      </c>
      <c r="P293" s="193">
        <f t="shared" ref="P293" si="805">IF(E293="","",((MINA(E293,F293,G293,H293,I293))-N293)/((C293+C294)/2))</f>
        <v>4.9999999999883471E-3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16.129300000000001</v>
      </c>
      <c r="S293" s="185">
        <f t="shared" ref="S293" si="808">IF(E293="","",MINA(E293:I294))</f>
        <v>16.1005</v>
      </c>
      <c r="T293" s="185">
        <f t="shared" ref="T293" si="809">IF(E293="","",(R293-S293))</f>
        <v>2.8800000000000381E-2</v>
      </c>
      <c r="U293" s="185">
        <f t="shared" ref="U293" si="810">IF(E293="","",ROUND(AVERAGEA(E293:I294),4))</f>
        <v>16.110700000000001</v>
      </c>
      <c r="V293" s="185">
        <f t="shared" ref="V293" si="811">IF(E293="","",ROUND(SQRT(COUNTA(E293:I294)/(COUNTA(E293:I294)-1))*STDEVPA(E293:I294),4))</f>
        <v>1.6199999999999999E-2</v>
      </c>
      <c r="W293" s="184">
        <f t="shared" ref="W293" si="812">IF(E293="","",ROUND((((B293+C293)-(B293-C294))/(6*V293)),4))</f>
        <v>2.0575999999999999</v>
      </c>
      <c r="X293" s="184">
        <f t="shared" ref="X293" si="813">IF(E293="","",ROUND((1-(ABS((((B293+C293)+(B293-C294))/2)-U293)/((C293+C294)/2)))*W293,4))</f>
        <v>1.8373999999999999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16.1005</v>
      </c>
      <c r="AB293">
        <v>16.1022</v>
      </c>
      <c r="AC293">
        <v>16.129300000000001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6.5240999999999998</v>
      </c>
      <c r="F295" s="176">
        <v>6.5227000000000004</v>
      </c>
      <c r="G295" s="176">
        <v>6.5206999999999997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0.24099999999999788</v>
      </c>
      <c r="P295" s="193">
        <f t="shared" ref="P295" si="822">IF(E295="","",((MINA(E295,F295,G295,H295,I295))-N295)/((C295+C296)/2))</f>
        <v>0.20699999999999719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6.5240999999999998</v>
      </c>
      <c r="S295" s="185">
        <f t="shared" ref="S295" si="825">IF(E295="","",MINA(E295:I296))</f>
        <v>6.5206999999999997</v>
      </c>
      <c r="T295" s="185">
        <f t="shared" ref="T295" si="826">IF(E295="","",(R295-S295))</f>
        <v>3.4000000000000696E-3</v>
      </c>
      <c r="U295" s="185">
        <f t="shared" ref="U295" si="827">IF(E295="","",ROUND(AVERAGEA(E295:I296),4))</f>
        <v>6.5225</v>
      </c>
      <c r="V295" s="185">
        <f t="shared" ref="V295" si="828">IF(E295="","",ROUND(SQRT(COUNTA(E295:I296)/(COUNTA(E295:I296)-1))*STDEVPA(E295:I296),4))</f>
        <v>1.6999999999999999E-3</v>
      </c>
      <c r="W295" s="184">
        <f t="shared" ref="W295" si="829">IF(E295="","",ROUND((((B295+C295)-(B295-C296))/(6*V295)),4))</f>
        <v>19.607800000000001</v>
      </c>
      <c r="X295" s="184">
        <f t="shared" ref="X295" si="830">IF(E295="","",ROUND((1-(ABS((((B295+C295)+(B295-C296))/2)-U295)/((C295+C296)/2)))*W295,4))</f>
        <v>15.196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6.5240999999999998</v>
      </c>
      <c r="AB295">
        <v>6.5227000000000004</v>
      </c>
      <c r="AC295">
        <v>6.5206999999999997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6.5162000000000004</v>
      </c>
      <c r="F297" s="176">
        <v>6.5170000000000003</v>
      </c>
      <c r="G297" s="176">
        <v>6.5153999999999996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0.17000000000000348</v>
      </c>
      <c r="P297" s="193">
        <f t="shared" ref="P297" si="839">IF(E297="","",((MINA(E297,F297,G297,H297,I297))-N297)/((C297+C298)/2))</f>
        <v>0.15399999999999636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6.5170000000000003</v>
      </c>
      <c r="S297" s="185">
        <f t="shared" ref="S297" si="842">IF(E297="","",MINA(E297:I298))</f>
        <v>6.5153999999999996</v>
      </c>
      <c r="T297" s="185">
        <f t="shared" ref="T297" si="843">IF(E297="","",(R297-S297))</f>
        <v>1.600000000000712E-3</v>
      </c>
      <c r="U297" s="185">
        <f t="shared" ref="U297" si="844">IF(E297="","",ROUND(AVERAGEA(E297:I298),4))</f>
        <v>6.5162000000000004</v>
      </c>
      <c r="V297" s="185">
        <f t="shared" ref="V297" si="845">IF(E297="","",ROUND(SQRT(COUNTA(E297:I298)/(COUNTA(E297:I298)-1))*STDEVPA(E297:I298),4))</f>
        <v>8.0000000000000004E-4</v>
      </c>
      <c r="W297" s="184">
        <f t="shared" ref="W297" si="846">IF(E297="","",ROUND((((B297+C297)-(B297-C298))/(6*V297)),4))</f>
        <v>41.666699999999999</v>
      </c>
      <c r="X297" s="184">
        <f t="shared" ref="X297" si="847">IF(E297="","",ROUND((1-(ABS((((B297+C297)+(B297-C298))/2)-U297)/((C297+C298)/2)))*W297,4))</f>
        <v>34.916699999999999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6.5162000000000004</v>
      </c>
      <c r="AB297">
        <v>6.5170000000000003</v>
      </c>
      <c r="AC297">
        <v>6.5153999999999996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0.81</v>
      </c>
      <c r="F299" s="176">
        <v>0.81</v>
      </c>
      <c r="G299" s="176">
        <v>0.81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0.16666666666666682</v>
      </c>
      <c r="P299" s="193">
        <f t="shared" ref="P299" si="856">IF(E299="","",((MINA(E299,F299,G299,H299,I299))-N299)/((C299+C300)/2))</f>
        <v>0.16666666666666682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0.81</v>
      </c>
      <c r="S299" s="185">
        <f t="shared" ref="S299" si="859">IF(E299="","",MINA(E299:I300))</f>
        <v>0.81</v>
      </c>
      <c r="T299" s="185">
        <f t="shared" ref="T299" si="860">IF(E299="","",(R299-S299))</f>
        <v>0</v>
      </c>
      <c r="U299" s="185">
        <f t="shared" ref="U299" si="861">IF(E299="","",ROUND(AVERAGEA(E299:I300),4))</f>
        <v>0.81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0.81</v>
      </c>
      <c r="AB299">
        <v>0.81</v>
      </c>
      <c r="AC299">
        <v>0.81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0.81</v>
      </c>
      <c r="F301" s="176">
        <v>0.81</v>
      </c>
      <c r="G301" s="176">
        <v>0.81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0.16666666666666682</v>
      </c>
      <c r="P301" s="193">
        <f t="shared" ref="P301" si="873">IF(E301="","",((MINA(E301,F301,G301,H301,I301))-N301)/((C301+C302)/2))</f>
        <v>0.16666666666666682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0.81</v>
      </c>
      <c r="S301" s="185">
        <f t="shared" ref="S301" si="876">IF(E301="","",MINA(E301:I302))</f>
        <v>0.81</v>
      </c>
      <c r="T301" s="185">
        <f t="shared" ref="T301" si="877">IF(E301="","",(R301-S301))</f>
        <v>0</v>
      </c>
      <c r="U301" s="185">
        <f t="shared" ref="U301" si="878">IF(E301="","",ROUND(AVERAGEA(E301:I302),4))</f>
        <v>0.81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0.81</v>
      </c>
      <c r="AB301">
        <v>0.81</v>
      </c>
      <c r="AC301">
        <v>0.81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0.58799999999999997</v>
      </c>
      <c r="F303" s="176">
        <v>0.58799999999999997</v>
      </c>
      <c r="G303" s="176">
        <v>0.58699999999999997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0.20000000000000018</v>
      </c>
      <c r="P303" s="193">
        <f t="shared" ref="P303" si="890">IF(E303="","",((MINA(E303,F303,G303,H303,I303))-N303)/((C303+C304)/2))</f>
        <v>0.13333333333333347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0.58799999999999997</v>
      </c>
      <c r="S303" s="185">
        <f t="shared" ref="S303" si="893">IF(E303="","",MINA(E303:I304))</f>
        <v>0.58699999999999997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0.5877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9.8332999999999995</v>
      </c>
      <c r="X303" s="184">
        <f>IF(E303="","",ROUND((((U303)-(B303-C304))/(3*V303)),4))</f>
        <v>9.8332999999999995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0.58799999999999997</v>
      </c>
      <c r="AB303">
        <v>0.58799999999999997</v>
      </c>
      <c r="AC303">
        <v>0.58699999999999997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0.59299999999999997</v>
      </c>
      <c r="F305" s="176">
        <v>0.59299999999999997</v>
      </c>
      <c r="G305" s="176">
        <v>0.59199999999999997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0.53333333333333388</v>
      </c>
      <c r="P305" s="193">
        <f t="shared" ref="P305" si="903">IF(E305="","",((MINA(E305,F305,G305,H305,I305))-N305)/((C305+C306)/2))</f>
        <v>0.46666666666666712</v>
      </c>
      <c r="Q305" s="194" t="str">
        <f t="shared" ref="Q305" si="904">IF(E305="","",IF(OR((O305&gt;50%),(P305&lt;-50%)),"Measure More","OK"))</f>
        <v>Measure More</v>
      </c>
      <c r="R305" s="185">
        <f t="shared" ref="R305" si="905">IF(E305="","",MAXA(E305:I306))</f>
        <v>0.59299999999999997</v>
      </c>
      <c r="S305" s="185">
        <f t="shared" ref="S305" si="906">IF(E305="","",MINA(E305:I306))</f>
        <v>0.59199999999999997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0.5927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12.6111</v>
      </c>
      <c r="X305" s="184">
        <f>IF(E305="","",ROUND((((U305)-(B305-C306))/(3*V305)),4))</f>
        <v>12.6111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0.59299999999999997</v>
      </c>
      <c r="AB305">
        <v>0.59299999999999997</v>
      </c>
      <c r="AC305">
        <v>0.59199999999999997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7.5765000000000002</v>
      </c>
      <c r="F307" s="176">
        <v>7.5765000000000002</v>
      </c>
      <c r="G307" s="176">
        <v>7.5727000000000002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0.38250000000000117</v>
      </c>
      <c r="P307" s="193">
        <f t="shared" ref="P307" si="916">IF(E307="","",((MINA(E307,F307,G307,H307,I307))-N307)/((C307+C308)/2))</f>
        <v>0.36350000000000104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7.5765000000000002</v>
      </c>
      <c r="S307" s="185">
        <f t="shared" ref="S307" si="919">IF(E307="","",MINA(E307:I308))</f>
        <v>7.5727000000000002</v>
      </c>
      <c r="T307" s="185">
        <f t="shared" ref="T307" si="920">IF(E307="","",(R307-S307))</f>
        <v>3.8000000000000256E-3</v>
      </c>
      <c r="U307" s="185">
        <f t="shared" ref="U307" si="921">IF(E307="","",ROUND(AVERAGEA(E307:I308),4))</f>
        <v>7.5751999999999997</v>
      </c>
      <c r="V307" s="185">
        <f t="shared" ref="V307" si="922">IF(E307="","",ROUND(SQRT(COUNTA(E307:I308)/(COUNTA(E307:I308)-1))*STDEVPA(E307:I308),4))</f>
        <v>2.2000000000000001E-3</v>
      </c>
      <c r="W307" s="184">
        <f t="shared" ref="W307" si="923">IF(E307="","",ROUND((((B307+C307)-(B307-C308))/(6*V307)),4))</f>
        <v>30.303000000000001</v>
      </c>
      <c r="X307" s="184">
        <f t="shared" ref="X307" si="924">IF(E307="","",ROUND((1-(ABS((((B307+C307)+(B307-C308))/2)-U307)/((C307+C308)/2)))*W307,4))</f>
        <v>18.909099999999999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7.5765000000000002</v>
      </c>
      <c r="AB307">
        <v>7.5765000000000002</v>
      </c>
      <c r="AC307">
        <v>7.5727000000000002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7.5650000000000004</v>
      </c>
      <c r="F309" s="176">
        <v>7.5746000000000002</v>
      </c>
      <c r="G309" s="176">
        <v>7.5709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0.37300000000000111</v>
      </c>
      <c r="P309" s="193">
        <f t="shared" ref="P309" si="931">IF(E309="","",((MINA(E309,F309,G309,H309,I309))-N309)/((C309+C310)/2))</f>
        <v>0.32500000000000195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7.5746000000000002</v>
      </c>
      <c r="S309" s="185">
        <f t="shared" ref="S309" si="934">IF(E309="","",MINA(E309:I310))</f>
        <v>7.5650000000000004</v>
      </c>
      <c r="T309" s="185">
        <f t="shared" ref="T309" si="935">IF(E309="","",(R309-S309))</f>
        <v>9.5999999999998309E-3</v>
      </c>
      <c r="U309" s="185">
        <f t="shared" ref="U309" si="936">IF(E309="","",ROUND(AVERAGEA(E309:I310),4))</f>
        <v>7.5701999999999998</v>
      </c>
      <c r="V309" s="185">
        <f t="shared" ref="V309" si="937">IF(E309="","",ROUND(SQRT(COUNTA(E309:I310)/(COUNTA(E309:I310)-1))*STDEVPA(E309:I310),4))</f>
        <v>4.7999999999999996E-3</v>
      </c>
      <c r="W309" s="184">
        <f t="shared" ref="W309" si="938">IF(E309="","",ROUND((((B309+C309)-(B309-C310))/(6*V309)),4))</f>
        <v>13.8889</v>
      </c>
      <c r="X309" s="184">
        <f t="shared" ref="X309" si="939">IF(E309="","",ROUND((1-(ABS((((B309+C309)+(B309-C310))/2)-U309)/((C309+C310)/2)))*W309,4))</f>
        <v>9.0138999999999996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7.5650000000000004</v>
      </c>
      <c r="AB309">
        <v>7.5746000000000002</v>
      </c>
      <c r="AC309">
        <v>7.5709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6.2104999999999997</v>
      </c>
      <c r="F311" s="176">
        <v>6.2123999999999997</v>
      </c>
      <c r="G311" s="176">
        <v>6.2114000000000003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0.24799999999999045</v>
      </c>
      <c r="P311" s="193">
        <f t="shared" ref="P311" si="946">IF(E311="","",((MINA(E311,F311,G311,H311,I311))-N311)/((C311+C312)/2))</f>
        <v>0.20999999999999019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6.2123999999999997</v>
      </c>
      <c r="S311" s="185">
        <f t="shared" ref="S311" si="949">IF(E311="","",MINA(E311:I312))</f>
        <v>6.2104999999999997</v>
      </c>
      <c r="T311" s="185">
        <f t="shared" ref="T311" si="950">IF(E311="","",(R311-S311))</f>
        <v>1.9000000000000128E-3</v>
      </c>
      <c r="U311" s="185">
        <f t="shared" ref="U311" si="951">IF(E311="","",ROUND(AVERAGEA(E311:I312),4))</f>
        <v>6.2114000000000003</v>
      </c>
      <c r="V311" s="185">
        <f t="shared" ref="V311" si="952">IF(E311="","",ROUND(SQRT(COUNTA(E311:I312)/(COUNTA(E311:I312)-1))*STDEVPA(E311:I312),4))</f>
        <v>1E-3</v>
      </c>
      <c r="W311" s="184">
        <f t="shared" ref="W311" si="953">IF(E311="","",ROUND((((B311+C311)-(B311-C312))/(6*V311)),4))</f>
        <v>16.666699999999999</v>
      </c>
      <c r="X311" s="184">
        <f t="shared" ref="X311" si="954">IF(E311="","",ROUND((1-(ABS((((B311+C311)+(B311-C312))/2)-U311)/((C311+C312)/2)))*W311,4))</f>
        <v>12.8667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6.2104999999999997</v>
      </c>
      <c r="AB311">
        <v>6.2123999999999997</v>
      </c>
      <c r="AC311">
        <v>6.2114000000000003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6.2236000000000002</v>
      </c>
      <c r="F313" s="176">
        <v>6.2239000000000004</v>
      </c>
      <c r="G313" s="176">
        <v>6.2222999999999997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0.47800000000000509</v>
      </c>
      <c r="P313" s="193">
        <f t="shared" ref="P313" si="961">IF(E313="","",((MINA(E313,F313,G313,H313,I313))-N313)/((C313+C314)/2))</f>
        <v>0.44599999999999085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6.2239000000000004</v>
      </c>
      <c r="S313" s="185">
        <f t="shared" ref="S313" si="964">IF(E313="","",MINA(E313:I314))</f>
        <v>6.2222999999999997</v>
      </c>
      <c r="T313" s="185">
        <f t="shared" ref="T313" si="965">IF(E313="","",(R313-S313))</f>
        <v>1.600000000000712E-3</v>
      </c>
      <c r="U313" s="185">
        <f t="shared" ref="U313" si="966">IF(E313="","",ROUND(AVERAGEA(E313:I314),4))</f>
        <v>6.2233000000000001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9.8888999999999996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6.2236000000000002</v>
      </c>
      <c r="AB313">
        <v>6.2239000000000004</v>
      </c>
      <c r="AC313">
        <v>6.2222999999999997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5.6932999999999998</v>
      </c>
      <c r="F315" s="176">
        <v>5.6894</v>
      </c>
      <c r="G315" s="176">
        <v>5.6976000000000004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-2.3999999999997357E-2</v>
      </c>
      <c r="P315" s="193">
        <f t="shared" ref="P315" si="976">IF(E315="","",((MINA(E315,F315,G315,H315,I315))-N315)/((C315+C316)/2))</f>
        <v>-0.10600000000000165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5.6976000000000004</v>
      </c>
      <c r="S315" s="185">
        <f t="shared" ref="S315" si="979">IF(E315="","",MINA(E315:I316))</f>
        <v>5.6894</v>
      </c>
      <c r="T315" s="185">
        <f t="shared" ref="T315" si="980">IF(E315="","",(R315-S315))</f>
        <v>8.2000000000004292E-3</v>
      </c>
      <c r="U315" s="185">
        <f t="shared" ref="U315" si="981">IF(E315="","",ROUND(AVERAGEA(E315:I316),4))</f>
        <v>5.6933999999999996</v>
      </c>
      <c r="V315" s="185">
        <f t="shared" ref="V315" si="982">IF(E315="","",ROUND(SQRT(COUNTA(E315:I316)/(COUNTA(E315:I316)-1))*STDEVPA(E315:I316),4))</f>
        <v>4.1000000000000003E-3</v>
      </c>
      <c r="W315" s="184">
        <f t="shared" ref="W315" si="983">IF(E315="","",ROUND((((B315+C315)-(B315-C316))/(6*V315)),4))</f>
        <v>8.1301000000000005</v>
      </c>
      <c r="X315" s="184">
        <f t="shared" ref="X315" si="984">IF(E315="","",ROUND((1-(ABS((((B315+C315)+(B315-C316))/2)-U315)/((C315+C316)/2)))*W315,4))</f>
        <v>7.5934999999999997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5.6932999999999998</v>
      </c>
      <c r="AB315">
        <v>5.6894</v>
      </c>
      <c r="AC315">
        <v>5.6976000000000004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5.7529000000000003</v>
      </c>
      <c r="F317" s="176">
        <v>5.7523999999999997</v>
      </c>
      <c r="G317" s="176">
        <v>5.7530000000000001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0.52999999999999936</v>
      </c>
      <c r="P317" s="193">
        <f t="shared" ref="P317" si="991">IF(E317="","",((MINA(E317,F317,G317,H317,I317))-N317)/((C317+C318)/2))</f>
        <v>0.52399999999999558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5.7530000000000001</v>
      </c>
      <c r="S317" s="185">
        <f t="shared" ref="S317" si="994">IF(E317="","",MINA(E317:I318))</f>
        <v>5.7523999999999997</v>
      </c>
      <c r="T317" s="185">
        <f t="shared" ref="T317" si="995">IF(E317="","",(R317-S317))</f>
        <v>6.0000000000037801E-4</v>
      </c>
      <c r="U317" s="185">
        <f t="shared" ref="U317" si="996">IF(E317="","",ROUND(AVERAGEA(E317:I318),4))</f>
        <v>5.7527999999999997</v>
      </c>
      <c r="V317" s="185">
        <f t="shared" ref="V317" si="997">IF(E317="","",ROUND(SQRT(COUNTA(E317:I318)/(COUNTA(E317:I318)-1))*STDEVPA(E317:I318),4))</f>
        <v>2.9999999999999997E-4</v>
      </c>
      <c r="W317" s="184">
        <f t="shared" ref="W317" si="998">IF(E317="","",ROUND((((B317+C317)-(B317-C318))/(6*V317)),4))</f>
        <v>111.11109999999999</v>
      </c>
      <c r="X317" s="184">
        <f t="shared" ref="X317" si="999">IF(E317="","",ROUND((1-(ABS((((B317+C317)+(B317-C318))/2)-U317)/((C317+C318)/2)))*W317,4))</f>
        <v>52.444400000000002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5.7529000000000003</v>
      </c>
      <c r="AB317">
        <v>5.7523999999999997</v>
      </c>
      <c r="AC317">
        <v>5.7530000000000001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7.9005999999999998</v>
      </c>
      <c r="F319" s="176">
        <v>7.9023000000000003</v>
      </c>
      <c r="G319" s="176">
        <v>7.9184999999999999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0.18499999999999517</v>
      </c>
      <c r="P319" s="193">
        <f t="shared" ref="P319" si="1006">IF(E319="","",((MINA(E319,F319,G319,H319,I319))-N319)/((C319+C320)/2))</f>
        <v>5.9999999999948983E-3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7.9184999999999999</v>
      </c>
      <c r="S319" s="185">
        <f t="shared" ref="S319" si="1009">IF(E319="","",MINA(E319:I320))</f>
        <v>7.9005999999999998</v>
      </c>
      <c r="T319" s="185">
        <f t="shared" ref="T319" si="1010">IF(E319="","",(R319-S319))</f>
        <v>1.7900000000000027E-2</v>
      </c>
      <c r="U319" s="185">
        <f t="shared" ref="U319" si="1011">IF(E319="","",ROUND(AVERAGEA(E319:I320),4))</f>
        <v>7.9070999999999998</v>
      </c>
      <c r="V319" s="185">
        <f t="shared" ref="V319" si="1012">IF(E319="","",ROUND(SQRT(COUNTA(E319:I320)/(COUNTA(E319:I320)-1))*STDEVPA(E319:I320),4))</f>
        <v>9.9000000000000008E-3</v>
      </c>
      <c r="W319" s="184">
        <f t="shared" ref="W319" si="1013">IF(E319="","",ROUND((((B319+C319)-(B319-C320))/(6*V319)),4))</f>
        <v>3.367</v>
      </c>
      <c r="X319" s="184">
        <f t="shared" ref="X319" si="1014">IF(E319="","",ROUND((1-(ABS((((B319+C319)+(B319-C320))/2)-U319)/((C319+C320)/2)))*W319,4))</f>
        <v>3.1278999999999999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7.9005999999999998</v>
      </c>
      <c r="AB319">
        <v>7.9023000000000003</v>
      </c>
      <c r="AC319">
        <v>7.9184999999999999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7.9134000000000002</v>
      </c>
      <c r="F321" s="176">
        <v>7.9166999999999996</v>
      </c>
      <c r="G321" s="176">
        <v>7.9314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0.3139999999999965</v>
      </c>
      <c r="P321" s="193">
        <f t="shared" ref="P321" si="1021">IF(E321="","",((MINA(E321,F321,G321,H321,I321))-N321)/((C321+C322)/2))</f>
        <v>0.13399999999999856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7.9314</v>
      </c>
      <c r="S321" s="185">
        <f t="shared" ref="S321" si="1024">IF(E321="","",MINA(E321:I322))</f>
        <v>7.9134000000000002</v>
      </c>
      <c r="T321" s="185">
        <f t="shared" ref="T321" si="1025">IF(E321="","",(R321-S321))</f>
        <v>1.7999999999999794E-2</v>
      </c>
      <c r="U321" s="185">
        <f t="shared" ref="U321" si="1026">IF(E321="","",ROUND(AVERAGEA(E321:I322),4))</f>
        <v>7.9204999999999997</v>
      </c>
      <c r="V321" s="185">
        <f t="shared" ref="V321" si="1027">IF(E321="","",ROUND(SQRT(COUNTA(E321:I322)/(COUNTA(E321:I322)-1))*STDEVPA(E321:I322),4))</f>
        <v>9.5999999999999992E-3</v>
      </c>
      <c r="W321" s="184">
        <f t="shared" ref="W321" si="1028">IF(E321="","",ROUND((((B321+C321)-(B321-C322))/(6*V321)),4))</f>
        <v>3.4722</v>
      </c>
      <c r="X321" s="184">
        <f t="shared" ref="X321" si="1029">IF(E321="","",ROUND((1-(ABS((((B321+C321)+(B321-C322))/2)-U321)/((C321+C322)/2)))*W321,4))</f>
        <v>2.7604000000000002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7.9134000000000002</v>
      </c>
      <c r="AB321">
        <v>7.9166999999999996</v>
      </c>
      <c r="AC321">
        <v>7.9314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3.0956999999999999</v>
      </c>
      <c r="F323" s="176">
        <v>3.0939000000000001</v>
      </c>
      <c r="G323" s="176">
        <v>3.0998000000000001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-1.9999999999997797E-3</v>
      </c>
      <c r="P323" s="193">
        <f t="shared" ref="P323" si="1036">IF(E323="","",((MINA(E323,F323,G323,H323,I323))-N323)/((C323+C324)/2))</f>
        <v>-6.0999999999999943E-2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3.0998000000000001</v>
      </c>
      <c r="S323" s="185">
        <f t="shared" ref="S323" si="1039">IF(E323="","",MINA(E323:I324))</f>
        <v>3.0939000000000001</v>
      </c>
      <c r="T323" s="185">
        <f t="shared" ref="T323" si="1040">IF(E323="","",(R323-S323))</f>
        <v>5.9000000000000163E-3</v>
      </c>
      <c r="U323" s="185">
        <f t="shared" ref="U323" si="1041">IF(E323="","",ROUND(AVERAGEA(E323:I324),4))</f>
        <v>3.0964999999999998</v>
      </c>
      <c r="V323" s="185">
        <f t="shared" ref="V323" si="1042">IF(E323="","",ROUND(SQRT(COUNTA(E323:I324)/(COUNTA(E323:I324)-1))*STDEVPA(E323:I324),4))</f>
        <v>3.0000000000000001E-3</v>
      </c>
      <c r="W323" s="184">
        <f t="shared" ref="W323" si="1043">IF(E323="","",ROUND((((B323+C323)-(B323-C324))/(6*V323)),4))</f>
        <v>11.1111</v>
      </c>
      <c r="X323" s="184">
        <f t="shared" ref="X323" si="1044">IF(E323="","",ROUND((1-(ABS((((B323+C323)+(B323-C324))/2)-U323)/((C323+C324)/2)))*W323,4))</f>
        <v>10.722200000000001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3.0956999999999999</v>
      </c>
      <c r="AB323">
        <v>3.0939000000000001</v>
      </c>
      <c r="AC323">
        <v>3.0998000000000001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3.1053999999999999</v>
      </c>
      <c r="F325" s="176">
        <v>3.1017000000000001</v>
      </c>
      <c r="G325" s="176">
        <v>3.1017999999999999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5.3999999999998494E-2</v>
      </c>
      <c r="P325" s="193">
        <f t="shared" ref="P325" si="1051">IF(E325="","",((MINA(E325,F325,G325,H325,I325))-N325)/((C325+C326)/2))</f>
        <v>1.7000000000000348E-2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3.1053999999999999</v>
      </c>
      <c r="S325" s="185">
        <f t="shared" ref="S325" si="1054">IF(E325="","",MINA(E325:I326))</f>
        <v>3.1017000000000001</v>
      </c>
      <c r="T325" s="185">
        <f t="shared" ref="T325" si="1055">IF(E325="","",(R325-S325))</f>
        <v>3.6999999999998145E-3</v>
      </c>
      <c r="U325" s="185">
        <f t="shared" ref="U325" si="1056">IF(E325="","",ROUND(AVERAGEA(E325:I326),4))</f>
        <v>3.1030000000000002</v>
      </c>
      <c r="V325" s="185">
        <f t="shared" ref="V325" si="1057">IF(E325="","",ROUND(SQRT(COUNTA(E325:I326)/(COUNTA(E325:I326)-1))*STDEVPA(E325:I326),4))</f>
        <v>2.0999999999999999E-3</v>
      </c>
      <c r="W325" s="184">
        <f t="shared" ref="W325" si="1058">IF(E325="","",ROUND((((B325+C325)-(B325-C326))/(6*V325)),4))</f>
        <v>15.872999999999999</v>
      </c>
      <c r="X325" s="184">
        <f t="shared" ref="X325" si="1059">IF(E325="","",ROUND((1-(ABS((((B325+C325)+(B325-C326))/2)-U325)/((C325+C326)/2)))*W325,4))</f>
        <v>15.396800000000001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3.1053999999999999</v>
      </c>
      <c r="AB325">
        <v>3.1017000000000001</v>
      </c>
      <c r="AC325">
        <v>3.1017999999999999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7.7206000000000001</v>
      </c>
      <c r="F327" s="176">
        <v>7.7195</v>
      </c>
      <c r="G327" s="176">
        <v>7.7206999999999999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0.20699999999999719</v>
      </c>
      <c r="P327" s="193">
        <f t="shared" ref="P327" si="1066">IF(E327="","",((MINA(E327,F327,G327,H327,I327))-N327)/((C327+C328)/2))</f>
        <v>0.19499999999999851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7.7206999999999999</v>
      </c>
      <c r="S327" s="185">
        <f t="shared" ref="S327" si="1069">IF(E327="","",MINA(E327:I328))</f>
        <v>7.7195</v>
      </c>
      <c r="T327" s="185">
        <f t="shared" ref="T327" si="1070">IF(E327="","",(R327-S327))</f>
        <v>1.1999999999998678E-3</v>
      </c>
      <c r="U327" s="185">
        <f t="shared" ref="U327" si="1071">IF(E327="","",ROUND(AVERAGEA(E327:I328),4))</f>
        <v>7.7202999999999999</v>
      </c>
      <c r="V327" s="185">
        <f t="shared" ref="V327" si="1072">IF(E327="","",ROUND(SQRT(COUNTA(E327:I328)/(COUNTA(E327:I328)-1))*STDEVPA(E327:I328),4))</f>
        <v>6.9999999999999999E-4</v>
      </c>
      <c r="W327" s="184">
        <f t="shared" ref="W327" si="1073">IF(E327="","",ROUND((((B327+C327)-(B327-C328))/(6*V327)),4))</f>
        <v>47.619</v>
      </c>
      <c r="X327" s="184">
        <f t="shared" ref="X327" si="1074">IF(E327="","",ROUND((1-(ABS((((B327+C327)+(B327-C328))/2)-U327)/((C327+C328)/2)))*W327,4))</f>
        <v>37.952300000000001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7.7206000000000001</v>
      </c>
      <c r="AB327">
        <v>7.7195</v>
      </c>
      <c r="AC327">
        <v>7.7206999999999999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</v>
      </c>
      <c r="F329" s="176">
        <v>7.7099000000000002</v>
      </c>
      <c r="G329" s="176">
        <v>7.7096999999999998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9.9999999999997868E-2</v>
      </c>
      <c r="P329" s="193">
        <f t="shared" ref="P329" si="1081">IF(E329="","",((MINA(E329,F329,G329,H329,I329))-N329)/((C329+C330)/2))</f>
        <v>9.6999999999995978E-2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</v>
      </c>
      <c r="S329" s="185">
        <f t="shared" ref="S329" si="1084">IF(E329="","",MINA(E329:I330))</f>
        <v>7.7096999999999998</v>
      </c>
      <c r="T329" s="185">
        <f t="shared" ref="T329" si="1085">IF(E329="","",(R329-S329))</f>
        <v>3.00000000000189E-4</v>
      </c>
      <c r="U329" s="185">
        <f t="shared" ref="U329" si="1086">IF(E329="","",ROUND(AVERAGEA(E329:I330),4))</f>
        <v>7.7099000000000002</v>
      </c>
      <c r="V329" s="185">
        <f t="shared" ref="V329" si="1087">IF(E329="","",ROUND(SQRT(COUNTA(E329:I330)/(COUNTA(E329:I330)-1))*STDEVPA(E329:I330),4))</f>
        <v>2.0000000000000001E-4</v>
      </c>
      <c r="W329" s="184">
        <f t="shared" ref="W329" si="1088">IF(E329="","",ROUND((((B329+C329)-(B329-C330))/(6*V329)),4))</f>
        <v>166.66669999999999</v>
      </c>
      <c r="X329" s="184">
        <f t="shared" ref="X329" si="1089">IF(E329="","",ROUND((1-(ABS((((B329+C329)+(B329-C330))/2)-U329)/((C329+C330)/2)))*W329,4))</f>
        <v>150.16669999999999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</v>
      </c>
      <c r="AB329">
        <v>7.7099000000000002</v>
      </c>
      <c r="AC329">
        <v>7.7096999999999998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3.1120999999999999</v>
      </c>
      <c r="F331" s="176">
        <v>3.1158999999999999</v>
      </c>
      <c r="G331" s="176">
        <v>3.1160999999999999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0.16099999999999781</v>
      </c>
      <c r="P331" s="193">
        <f t="shared" ref="P331" si="1096">IF(E331="","",((MINA(E331,F331,G331,H331,I331))-N331)/((C331+C332)/2))</f>
        <v>0.12099999999999778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3.1160999999999999</v>
      </c>
      <c r="S331" s="185">
        <f t="shared" ref="S331" si="1099">IF(E331="","",MINA(E331:I332))</f>
        <v>3.1120999999999999</v>
      </c>
      <c r="T331" s="185">
        <f t="shared" ref="T331" si="1100">IF(E331="","",(R331-S331))</f>
        <v>4.0000000000000036E-3</v>
      </c>
      <c r="U331" s="185">
        <f t="shared" ref="U331" si="1101">IF(E331="","",ROUND(AVERAGEA(E331:I332),4))</f>
        <v>3.1147</v>
      </c>
      <c r="V331" s="185">
        <f t="shared" ref="V331" si="1102">IF(E331="","",ROUND(SQRT(COUNTA(E331:I332)/(COUNTA(E331:I332)-1))*STDEVPA(E331:I332),4))</f>
        <v>2.3E-3</v>
      </c>
      <c r="W331" s="184">
        <f t="shared" ref="W331" si="1103">IF(E331="","",ROUND((((B331+C331)-(B331-C332))/(6*V331)),4))</f>
        <v>14.492800000000001</v>
      </c>
      <c r="X331" s="184">
        <f t="shared" ref="X331" si="1104">IF(E331="","",ROUND((1-(ABS((((B331+C331)+(B331-C332))/2)-U331)/((C331+C332)/2)))*W331,4))</f>
        <v>12.362399999999999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3.1120999999999999</v>
      </c>
      <c r="AB331">
        <v>3.1158999999999999</v>
      </c>
      <c r="AC331">
        <v>3.1160999999999999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3.1118000000000001</v>
      </c>
      <c r="F333" s="176">
        <v>3.11</v>
      </c>
      <c r="G333" s="176">
        <v>3.1097000000000001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0.11800000000000033</v>
      </c>
      <c r="P333" s="193">
        <f t="shared" ref="P333" si="1111">IF(E333="","",((MINA(E333,F333,G333,H333,I333))-N333)/((C333+C334)/2))</f>
        <v>9.7000000000000419E-2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3.1118000000000001</v>
      </c>
      <c r="S333" s="185">
        <f t="shared" ref="S333" si="1114">IF(E333="","",MINA(E333:I334))</f>
        <v>3.1097000000000001</v>
      </c>
      <c r="T333" s="185">
        <f t="shared" ref="T333" si="1115">IF(E333="","",(R333-S333))</f>
        <v>2.0999999999999908E-3</v>
      </c>
      <c r="U333" s="185">
        <f t="shared" ref="U333" si="1116">IF(E333="","",ROUND(AVERAGEA(E333:I334),4))</f>
        <v>3.1105</v>
      </c>
      <c r="V333" s="185">
        <f t="shared" ref="V333" si="1117">IF(E333="","",ROUND(SQRT(COUNTA(E333:I334)/(COUNTA(E333:I334)-1))*STDEVPA(E333:I334),4))</f>
        <v>1.1000000000000001E-3</v>
      </c>
      <c r="W333" s="184">
        <f t="shared" ref="W333" si="1118">IF(E333="","",ROUND((((B333+C333)-(B333-C334))/(6*V333)),4))</f>
        <v>30.303000000000001</v>
      </c>
      <c r="X333" s="184">
        <f t="shared" ref="X333" si="1119">IF(E333="","",ROUND((1-(ABS((((B333+C333)+(B333-C334))/2)-U333)/((C333+C334)/2)))*W333,4))</f>
        <v>27.121200000000002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3.1118000000000001</v>
      </c>
      <c r="AB333">
        <v>3.11</v>
      </c>
      <c r="AC333">
        <v>3.1097000000000001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1.83E-2</v>
      </c>
      <c r="F335" s="176">
        <v>1.9900000000000001E-2</v>
      </c>
      <c r="G335" s="176">
        <v>2.0799999999999999E-2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-0.16800000000000009</v>
      </c>
      <c r="P335" s="193">
        <f t="shared" ref="P335" si="1126">IF(E335="","",((MINA(E335,F335,G335,H335,I335))-N335)/((C335+C336)/2))</f>
        <v>-0.26800000000000002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2.0799999999999999E-2</v>
      </c>
      <c r="S335" s="185">
        <f t="shared" ref="S335" si="1129">IF(E335="","",MINA(E335:I336))</f>
        <v>1.83E-2</v>
      </c>
      <c r="T335" s="185">
        <f t="shared" ref="T335" si="1130">IF(E335="","",(R335-S335))</f>
        <v>2.4999999999999988E-3</v>
      </c>
      <c r="U335" s="185">
        <f t="shared" ref="U335" si="1131">IF(E335="","",ROUND(AVERAGEA(E335:I336),4))</f>
        <v>1.9699999999999999E-2</v>
      </c>
      <c r="V335" s="185">
        <f t="shared" ref="V335" si="1132">IF(E335="","",ROUND(SQRT(COUNTA(E335:I336)/(COUNTA(E335:I336)-1))*STDEVPA(E335:I336),4))</f>
        <v>1.2999999999999999E-3</v>
      </c>
      <c r="W335" s="184">
        <f>IF(E335="","",ROUND((((B335+C335)-(U335))/(3*V335)),4))</f>
        <v>7.7691999999999997</v>
      </c>
      <c r="X335" s="184">
        <f>IF(E335="","",ROUND((((B335+C335)-(U335))/(3*V335)),4))</f>
        <v>7.7691999999999997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1.83E-2</v>
      </c>
      <c r="AB335">
        <v>1.9900000000000001E-2</v>
      </c>
      <c r="AC335">
        <v>2.0799999999999999E-2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1.66E-2</v>
      </c>
      <c r="F337" s="176">
        <v>1.83E-2</v>
      </c>
      <c r="G337" s="176">
        <v>2.1000000000000001E-2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-0.16</v>
      </c>
      <c r="P337" s="193">
        <f t="shared" ref="P337" si="1139">IF(E337="","",((MINA(E337,F337,G337,H337,I337))-N337)/((C337+C338)/2))</f>
        <v>-0.33600000000000002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2.1000000000000001E-2</v>
      </c>
      <c r="S337" s="185">
        <f t="shared" ref="S337" si="1142">IF(E337="","",MINA(E337:I338))</f>
        <v>1.66E-2</v>
      </c>
      <c r="T337" s="185">
        <f t="shared" ref="T337" si="1143">IF(E337="","",(R337-S337))</f>
        <v>4.4000000000000011E-3</v>
      </c>
      <c r="U337" s="185">
        <f t="shared" ref="U337" si="1144">IF(E337="","",ROUND(AVERAGEA(E337:I338),4))</f>
        <v>1.8599999999999998E-2</v>
      </c>
      <c r="V337" s="185">
        <f t="shared" ref="V337" si="1145">IF(E337="","",ROUND(SQRT(COUNTA(E337:I338)/(COUNTA(E337:I338)-1))*STDEVPA(E337:I338),4))</f>
        <v>2.2000000000000001E-3</v>
      </c>
      <c r="W337" s="184">
        <f>IF(E337="","",ROUND((((B337+C337)-(U337))/(3*V337)),4))</f>
        <v>4.7576000000000001</v>
      </c>
      <c r="X337" s="184">
        <f>IF(E337="","",ROUND((((B337+C337)-(U337))/(3*V337)),4))</f>
        <v>4.7576000000000001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1.66E-2</v>
      </c>
      <c r="AB337">
        <v>1.83E-2</v>
      </c>
      <c r="AC337">
        <v>2.1000000000000001E-2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6.6100000000000006E-2</v>
      </c>
      <c r="AB339" s="29">
        <v>5.5100000000000003E-2</v>
      </c>
      <c r="AC339" s="29">
        <v>5.0799999999999998E-2</v>
      </c>
      <c r="AD339" s="29">
        <v>0.06</v>
      </c>
      <c r="AE339" s="29">
        <v>6.5000000000000002E-2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7.3499999999999996E-2</v>
      </c>
      <c r="AB341">
        <v>6.3500000000000001E-2</v>
      </c>
      <c r="AC341">
        <v>7.1499999999999994E-2</v>
      </c>
      <c r="AD341">
        <v>7.5999999999999998E-2</v>
      </c>
      <c r="AE341">
        <v>8.2000000000000003E-2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24120501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53" priority="11" stopIfTrue="1" operator="equal">
      <formula>"NG"</formula>
    </cfRule>
  </conditionalFormatting>
  <conditionalFormatting sqref="Y42:Z107 L42:L107">
    <cfRule type="containsText" dxfId="152" priority="10" stopIfTrue="1" operator="containsText" text="NG">
      <formula>NOT(ISERROR(SEARCH("NG",L42)))</formula>
    </cfRule>
  </conditionalFormatting>
  <conditionalFormatting sqref="Q42:Q107">
    <cfRule type="containsText" dxfId="151" priority="9" operator="containsText" text="Measure More">
      <formula>NOT(ISERROR(SEARCH("Measure More",Q42)))</formula>
    </cfRule>
  </conditionalFormatting>
  <conditionalFormatting sqref="E127">
    <cfRule type="cellIs" dxfId="150" priority="8" stopIfTrue="1" operator="equal">
      <formula>"NG"</formula>
    </cfRule>
  </conditionalFormatting>
  <conditionalFormatting sqref="Y158:Z223 L158:L223">
    <cfRule type="containsText" dxfId="149" priority="7" stopIfTrue="1" operator="containsText" text="NG">
      <formula>NOT(ISERROR(SEARCH("NG",L158)))</formula>
    </cfRule>
  </conditionalFormatting>
  <conditionalFormatting sqref="Q158:Q223">
    <cfRule type="containsText" dxfId="148" priority="6" operator="containsText" text="Measure More">
      <formula>NOT(ISERROR(SEARCH("Measure More",Q158)))</formula>
    </cfRule>
  </conditionalFormatting>
  <conditionalFormatting sqref="E242">
    <cfRule type="cellIs" dxfId="147" priority="5" stopIfTrue="1" operator="equal">
      <formula>"NG"</formula>
    </cfRule>
  </conditionalFormatting>
  <conditionalFormatting sqref="Y273:Z338 L273:L338">
    <cfRule type="containsText" dxfId="146" priority="4" stopIfTrue="1" operator="containsText" text="NG">
      <formula>NOT(ISERROR(SEARCH("NG",L273)))</formula>
    </cfRule>
  </conditionalFormatting>
  <conditionalFormatting sqref="Q273:Q338">
    <cfRule type="containsText" dxfId="145" priority="3" operator="containsText" text="Measure More">
      <formula>NOT(ISERROR(SEARCH("Measure More",Q273)))</formula>
    </cfRule>
  </conditionalFormatting>
  <conditionalFormatting sqref="D127">
    <cfRule type="cellIs" dxfId="144" priority="2" stopIfTrue="1" operator="equal">
      <formula>"NG"</formula>
    </cfRule>
  </conditionalFormatting>
  <conditionalFormatting sqref="D242">
    <cfRule type="cellIs" dxfId="143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196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24120601</v>
      </c>
      <c r="G8" s="222"/>
      <c r="H8" s="221" t="s">
        <v>196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17" t="str">
        <f>IF(SUM(M42:M107)&lt;&gt;33,"NG","OK")</f>
        <v>OK</v>
      </c>
      <c r="F11" s="207">
        <v>66220</v>
      </c>
      <c r="G11" s="208"/>
      <c r="H11" s="209">
        <v>65340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1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1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1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1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18" t="s">
        <v>53</v>
      </c>
      <c r="P41" s="11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3.3984999999999999</v>
      </c>
      <c r="F42" s="176">
        <v>3.3967999999999998</v>
      </c>
      <c r="G42" s="176">
        <v>3.3944999999999999</v>
      </c>
      <c r="H42" s="176">
        <v>3.3954</v>
      </c>
      <c r="I42" s="176">
        <v>3.3952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-1.5000000000000568E-2</v>
      </c>
      <c r="P42" s="193">
        <f>IF(E42="","",((MINA(E42,F42,G42,H42,I42))-N42)/((C42+C43)/2))</f>
        <v>-5.5000000000000604E-2</v>
      </c>
      <c r="Q42" s="185" t="str">
        <f>IF(E42="","",IF(OR((O42&gt;50%),(P42&lt;-50%)),"Measure More","OK"))</f>
        <v>OK</v>
      </c>
      <c r="R42" s="185">
        <f>IF(E42="","",MAXA(E42:I43))</f>
        <v>3.3984999999999999</v>
      </c>
      <c r="S42" s="185">
        <f>IF(E42="","",MINA(E42:I43))</f>
        <v>3.3944999999999999</v>
      </c>
      <c r="T42" s="185">
        <f>IF(E42="","",(R42-S42))</f>
        <v>4.0000000000000036E-3</v>
      </c>
      <c r="U42" s="185">
        <f>IF(E42="","",ROUND(AVERAGEA(E42:I43),4))</f>
        <v>3.3961000000000001</v>
      </c>
      <c r="V42" s="185">
        <f>IF(E42="","",ROUND(SQRT(COUNTA(E42:I43)/(COUNTA(E42:I43)-1))*STDEVPA(E42:I43),4))</f>
        <v>1.6000000000000001E-3</v>
      </c>
      <c r="W42" s="184">
        <f>IF(E42="","",ROUND((((B42+C42)-(B42-C43))/(6*V42)),4))</f>
        <v>20.833300000000001</v>
      </c>
      <c r="X42" s="184">
        <f>IF(E42="","",ROUND((1-(ABS((((B42+C42)+(B42-C43))/2)-U42)/((C42+C43)/2)))*W42,4))</f>
        <v>20.020800000000001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3.4037000000000002</v>
      </c>
      <c r="F44" s="176">
        <v>3.4005000000000001</v>
      </c>
      <c r="G44" s="176">
        <v>3.4064000000000001</v>
      </c>
      <c r="H44" s="176">
        <v>3.4051999999999998</v>
      </c>
      <c r="I44" s="176">
        <v>3.4043000000000001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6.4000000000001833E-2</v>
      </c>
      <c r="P44" s="193">
        <f>IF(E44="","",((MINA(E44,F44,G44,H44,I44))-N44)/((C44+C45)/2))</f>
        <v>5.0000000000016698E-3</v>
      </c>
      <c r="Q44" s="185" t="str">
        <f t="shared" ref="Q44" si="1">IF(E44="","",IF(OR((O44&gt;50%),(P44&lt;-50%)),"Measure More","OK"))</f>
        <v>OK</v>
      </c>
      <c r="R44" s="185">
        <f>IF(E44="","",MAXA(E44:I45))</f>
        <v>3.4064000000000001</v>
      </c>
      <c r="S44" s="185">
        <f>IF(E44="","",MINA(E44:I45))</f>
        <v>3.4005000000000001</v>
      </c>
      <c r="T44" s="185">
        <f t="shared" ref="T44" si="2">IF(E44="","",(R44-S44))</f>
        <v>5.9000000000000163E-3</v>
      </c>
      <c r="U44" s="185">
        <f>IF(E44="","",ROUND(AVERAGEA(E44:I45),4))</f>
        <v>3.4039999999999999</v>
      </c>
      <c r="V44" s="185">
        <f>IF(E44="","",ROUND(SQRT(COUNTA(E44:I45)/(COUNTA(E44:I45)-1))*STDEVPA(E44:I45),4))</f>
        <v>2.2000000000000001E-3</v>
      </c>
      <c r="W44" s="184">
        <f t="shared" ref="W44" si="3">IF(E44="","",ROUND((((B44+C44)-(B44-C45))/(6*V44)),4))</f>
        <v>15.1515</v>
      </c>
      <c r="X44" s="184">
        <f t="shared" ref="X44" si="4">IF(E44="","",ROUND((1-(ABS((((B44+C44)+(B44-C45))/2)-U44)/((C44+C45)/2)))*W44,4))</f>
        <v>14.545400000000001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1.5931</v>
      </c>
      <c r="F46" s="176">
        <v>1.5931</v>
      </c>
      <c r="G46" s="176">
        <v>1.5893999999999999</v>
      </c>
      <c r="H46" s="176">
        <v>1.5903</v>
      </c>
      <c r="I46" s="176">
        <v>1.5911999999999999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-6.9000000000001283E-2</v>
      </c>
      <c r="P46" s="193">
        <f>IF(E46="","",((MINA(E46,F46,G46,H46,I46))-N46)/((C46+C47)/2))</f>
        <v>-0.10600000000000165</v>
      </c>
      <c r="Q46" s="185" t="str">
        <f t="shared" ref="Q46" si="9">IF(E46="","",IF(OR((O46&gt;50%),(P46&lt;-50%)),"Measure More","OK"))</f>
        <v>OK</v>
      </c>
      <c r="R46" s="185">
        <f>IF(E46="","",MAXA(E46:I47))</f>
        <v>1.5931</v>
      </c>
      <c r="S46" s="185">
        <f>IF(E46="","",MINA(E46:I47))</f>
        <v>1.5893999999999999</v>
      </c>
      <c r="T46" s="185">
        <f t="shared" ref="T46" si="10">IF(E46="","",(R46-S46))</f>
        <v>3.7000000000000366E-3</v>
      </c>
      <c r="U46" s="185">
        <f>IF(E46="","",ROUND(AVERAGEA(E46:I47),4))</f>
        <v>1.5913999999999999</v>
      </c>
      <c r="V46" s="185">
        <f>IF(E46="","",ROUND(SQRT(COUNTA(E46:I47)/(COUNTA(E46:I47)-1))*STDEVPA(E46:I47),4))</f>
        <v>1.6999999999999999E-3</v>
      </c>
      <c r="W46" s="184">
        <f t="shared" ref="W46" si="11">IF(E46="","",ROUND((((B46+C46)-(B46-C47))/(6*V46)),4))</f>
        <v>19.607800000000001</v>
      </c>
      <c r="X46" s="184">
        <f t="shared" ref="X46" si="12">IF(E46="","",ROUND((1-(ABS((((B46+C46)+(B46-C47))/2)-U46)/((C46+C47)/2)))*W46,4))</f>
        <v>17.921500000000002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1.5904</v>
      </c>
      <c r="F48" s="176">
        <v>1.5895999999999999</v>
      </c>
      <c r="G48" s="176">
        <v>1.5884</v>
      </c>
      <c r="H48" s="176">
        <v>1.5891999999999999</v>
      </c>
      <c r="I48" s="176">
        <v>1.589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-9.6000000000000529E-2</v>
      </c>
      <c r="P48" s="193">
        <f>IF(E48="","",((MINA(E48,F48,G48,H48,I48))-N48)/((C48+C49)/2))</f>
        <v>-0.11600000000000055</v>
      </c>
      <c r="Q48" s="185" t="str">
        <f t="shared" ref="Q48" si="17">IF(E48="","",IF(OR((O48&gt;50%),(P48&lt;-50%)),"Measure More","OK"))</f>
        <v>OK</v>
      </c>
      <c r="R48" s="185">
        <f>IF(E48="","",MAXA(E48:I49))</f>
        <v>1.5904</v>
      </c>
      <c r="S48" s="185">
        <f>IF(E48="","",MINA(E48:I49))</f>
        <v>1.5884</v>
      </c>
      <c r="T48" s="185">
        <f t="shared" ref="T48" si="18">IF(E48="","",(R48-S48))</f>
        <v>2.0000000000000018E-3</v>
      </c>
      <c r="U48" s="185">
        <f>IF(E48="","",ROUND(AVERAGEA(E48:I49),4))</f>
        <v>1.5892999999999999</v>
      </c>
      <c r="V48" s="185">
        <f>IF(E48="","",ROUND(SQRT(COUNTA(E48:I49)/(COUNTA(E48:I49)-1))*STDEVPA(E48:I49),4))</f>
        <v>6.9999999999999999E-4</v>
      </c>
      <c r="W48" s="184">
        <f t="shared" ref="W48" si="19">IF(E48="","",ROUND((((B48+C48)-(B48-C49))/(6*V48)),4))</f>
        <v>47.619</v>
      </c>
      <c r="X48" s="184">
        <f t="shared" ref="X48" si="20">IF(E48="","",ROUND((1-(ABS((((B48+C48)+(B48-C49))/2)-U48)/((C48+C49)/2)))*W48,4))</f>
        <v>42.523800000000001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1.5960000000000001</v>
      </c>
      <c r="F50" s="176">
        <v>1.5967</v>
      </c>
      <c r="G50" s="176">
        <v>1.6002000000000001</v>
      </c>
      <c r="H50" s="176">
        <v>1.6007</v>
      </c>
      <c r="I50" s="176">
        <v>1.6019000000000001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1.9000000000000128E-2</v>
      </c>
      <c r="P50" s="193">
        <f>IF(E50="","",((MINA(E50,F50,G50,H50,I50))-N50)/((C50+C51)/2))</f>
        <v>-4.0000000000000036E-2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1.6019000000000001</v>
      </c>
      <c r="S50" s="185">
        <f>IF(E50="","",MINA(E50:I51))</f>
        <v>1.5960000000000001</v>
      </c>
      <c r="T50" s="185">
        <f t="shared" ref="T50" si="26">IF(E50="","",(R50-S50))</f>
        <v>5.9000000000000163E-3</v>
      </c>
      <c r="U50" s="185">
        <f>IF(E50="","",ROUND(AVERAGEA(E50:I51),4))</f>
        <v>1.5991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12.7051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1.5982000000000001</v>
      </c>
      <c r="F52" s="176">
        <v>1.5985</v>
      </c>
      <c r="G52" s="176">
        <v>1.6040000000000001</v>
      </c>
      <c r="H52" s="176">
        <v>1.6023000000000001</v>
      </c>
      <c r="I52" s="176">
        <v>1.6017999999999999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4.0000000000000036E-2</v>
      </c>
      <c r="P52" s="193">
        <f>IF(E52="","",((MINA(E52,F52,G52,H52,I52))-N52)/((C52+C53)/2))</f>
        <v>-1.8000000000000238E-2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1.6040000000000001</v>
      </c>
      <c r="S52" s="185">
        <f>IF(E52="","",MINA(E52:I53))</f>
        <v>1.5982000000000001</v>
      </c>
      <c r="T52" s="185">
        <f t="shared" ref="T52" si="34">IF(E52="","",(R52-S52))</f>
        <v>5.8000000000000274E-3</v>
      </c>
      <c r="U52" s="185">
        <f>IF(E52="","",ROUND(AVERAGEA(E52:I53),4))</f>
        <v>1.601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13.2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24.600300000000001</v>
      </c>
      <c r="F54" s="176">
        <v>24.622299999999999</v>
      </c>
      <c r="G54" s="176">
        <v>24.609200000000001</v>
      </c>
      <c r="H54" s="176">
        <v>24.602399999999999</v>
      </c>
      <c r="I54" s="176">
        <v>24.616199999999999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0.11149999999998883</v>
      </c>
      <c r="P54" s="193">
        <f>IF(E54="","",((MINA(E54,F54,G54,H54,I54))-N54)/((C54+C55)/2))</f>
        <v>1.4999999999965041E-3</v>
      </c>
      <c r="Q54" s="185" t="str">
        <f t="shared" ref="Q54" si="41">IF(E54="","",IF(OR((O54&gt;50%),(P54&lt;-50%)),"Measure More","OK"))</f>
        <v>OK</v>
      </c>
      <c r="R54" s="185">
        <f>IF(E54="","",MAXA(E54:I55))</f>
        <v>24.622299999999999</v>
      </c>
      <c r="S54" s="185">
        <f>IF(E54="","",MINA(E54:I55))</f>
        <v>24.600300000000001</v>
      </c>
      <c r="T54" s="185">
        <f t="shared" ref="T54" si="42">IF(E54="","",(R54-S54))</f>
        <v>2.1999999999998465E-2</v>
      </c>
      <c r="U54" s="185">
        <f>IF(E54="","",ROUND(AVERAGEA(E54:I55),4))</f>
        <v>24.610099999999999</v>
      </c>
      <c r="V54" s="185">
        <f>IF(E54="","",ROUND(SQRT(COUNTA(E54:I55)/(COUNTA(E54:I55)-1))*STDEVPA(E54:I55),4))</f>
        <v>9.1999999999999998E-3</v>
      </c>
      <c r="W54" s="184">
        <f t="shared" ref="W54" si="43">IF(E54="","",ROUND((((B54+C54)-(B54-C55))/(6*V54)),4))</f>
        <v>7.2464000000000004</v>
      </c>
      <c r="X54" s="184">
        <f t="shared" ref="X54" si="44">IF(E54="","",ROUND((1-(ABS((((B54+C54)+(B54-C55))/2)-U54)/((C54+C55)/2)))*W54,4))</f>
        <v>6.8804999999999996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4.8254000000000001</v>
      </c>
      <c r="F56" s="176">
        <v>4.8444000000000003</v>
      </c>
      <c r="G56" s="176">
        <v>4.8358999999999996</v>
      </c>
      <c r="H56" s="176">
        <v>4.8361999999999998</v>
      </c>
      <c r="I56" s="176">
        <v>4.8304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0.44400000000000439</v>
      </c>
      <c r="P56" s="193">
        <f>IF(E56="","",((MINA(E56,F56,G56,H56,I56))-N56)/((C56+C57)/2))</f>
        <v>0.25400000000000311</v>
      </c>
      <c r="Q56" s="185" t="str">
        <f t="shared" ref="Q56" si="49">IF(E56="","",IF(OR((O56&gt;50%),(P56&lt;-50%)),"Measure More","OK"))</f>
        <v>OK</v>
      </c>
      <c r="R56" s="185">
        <f>IF(E56="","",MAXA(E56:I57))</f>
        <v>4.8444000000000003</v>
      </c>
      <c r="S56" s="185">
        <f>IF(E56="","",MINA(E56:I57))</f>
        <v>4.8254000000000001</v>
      </c>
      <c r="T56" s="185">
        <f t="shared" ref="T56" si="50">IF(E56="","",(R56-S56))</f>
        <v>1.9000000000000128E-2</v>
      </c>
      <c r="U56" s="185">
        <f>IF(E56="","",ROUND(AVERAGEA(E56:I57),4))</f>
        <v>4.8345000000000002</v>
      </c>
      <c r="V56" s="185">
        <f>IF(E56="","",ROUND(SQRT(COUNTA(E56:I57)/(COUNTA(E56:I57)-1))*STDEVPA(E56:I57),4))</f>
        <v>7.1000000000000004E-3</v>
      </c>
      <c r="W56" s="184">
        <f t="shared" ref="W56" si="51">IF(E56="","",ROUND((((B56+C56)-(B56-C57))/(6*V56)),4))</f>
        <v>4.6947999999999999</v>
      </c>
      <c r="X56" s="184">
        <f t="shared" ref="X56" si="52">IF(E56="","",ROUND((1-(ABS((((B56+C56)+(B56-C57))/2)-U56)/((C56+C57)/2)))*W56,4))</f>
        <v>3.0750999999999999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4.8479999999999999</v>
      </c>
      <c r="F58" s="176">
        <v>4.8441000000000001</v>
      </c>
      <c r="G58" s="176">
        <v>4.8212999999999999</v>
      </c>
      <c r="H58" s="176">
        <v>4.8263999999999996</v>
      </c>
      <c r="I58" s="176">
        <v>4.8308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0.48000000000000043</v>
      </c>
      <c r="P58" s="193">
        <f>IF(E58="","",((MINA(E58,F58,G58,H58,I58))-N58)/((C58+C59)/2))</f>
        <v>0.21300000000000097</v>
      </c>
      <c r="Q58" s="185" t="str">
        <f t="shared" ref="Q58" si="57">IF(E58="","",IF(OR((O58&gt;50%),(P58&lt;-50%)),"Measure More","OK"))</f>
        <v>OK</v>
      </c>
      <c r="R58" s="185">
        <f>IF(E58="","",MAXA(E58:I59))</f>
        <v>4.8479999999999999</v>
      </c>
      <c r="S58" s="185">
        <f>IF(E58="","",MINA(E58:I59))</f>
        <v>4.8212999999999999</v>
      </c>
      <c r="T58" s="185">
        <f t="shared" ref="T58" si="58">IF(E58="","",(R58-S58))</f>
        <v>2.6699999999999946E-2</v>
      </c>
      <c r="U58" s="185">
        <f>IF(E58="","",ROUND(AVERAGEA(E58:I59),4))</f>
        <v>4.8341000000000003</v>
      </c>
      <c r="V58" s="185">
        <f>IF(E58="","",ROUND(SQRT(COUNTA(E58:I59)/(COUNTA(E58:I59)-1))*STDEVPA(E58:I59),4))</f>
        <v>1.15E-2</v>
      </c>
      <c r="W58" s="184">
        <f t="shared" ref="W58" si="59">IF(E58="","",ROUND((((B58+C58)-(B58-C59))/(6*V58)),4))</f>
        <v>2.8986000000000001</v>
      </c>
      <c r="X58" s="184">
        <f t="shared" ref="X58" si="60">IF(E58="","",ROUND((1-(ABS((((B58+C58)+(B58-C59))/2)-U58)/((C58+C59)/2)))*W58,4))</f>
        <v>1.9101999999999999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16.115300000000001</v>
      </c>
      <c r="F60" s="176">
        <v>16.1172</v>
      </c>
      <c r="G60" s="176">
        <v>16.084</v>
      </c>
      <c r="H60" s="176">
        <v>16.0916</v>
      </c>
      <c r="I60" s="176">
        <v>16.1188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0.18799999999998818</v>
      </c>
      <c r="P60" s="193">
        <f>IF(E60="","",((MINA(E60,F60,G60,H60,I60))-N60)/((C60+C61)/2))</f>
        <v>-0.16000000000001791</v>
      </c>
      <c r="Q60" s="194" t="str">
        <f t="shared" ref="Q60" si="65">IF(E60="","",IF(OR((O60&gt;50%),(P60&lt;-50%)),"Measure More","OK"))</f>
        <v>OK</v>
      </c>
      <c r="R60" s="185">
        <f>IF(E60="","",MAXA(E60:I61))</f>
        <v>16.1188</v>
      </c>
      <c r="S60" s="185">
        <f>IF(E60="","",MINA(E60:I61))</f>
        <v>16.084</v>
      </c>
      <c r="T60" s="185">
        <f t="shared" ref="T60" si="66">IF(E60="","",(R60-S60))</f>
        <v>3.4800000000000608E-2</v>
      </c>
      <c r="U60" s="185">
        <f>IF(E60="","",ROUND(AVERAGEA(E60:I61),4))</f>
        <v>16.105399999999999</v>
      </c>
      <c r="V60" s="185">
        <f>IF(E60="","",ROUND(SQRT(COUNTA(E60:I61)/(COUNTA(E60:I61)-1))*STDEVPA(E60:I61),4))</f>
        <v>1.6299999999999999E-2</v>
      </c>
      <c r="W60" s="184">
        <f t="shared" ref="W60" si="67">IF(E60="","",ROUND((((B60+C60)-(B60-C61))/(6*V60)),4))</f>
        <v>2.0449999999999999</v>
      </c>
      <c r="X60" s="184">
        <f t="shared" ref="X60" si="68">IF(E60="","",ROUND((1-(ABS((((B60+C60)+(B60-C61))/2)-U60)/((C60+C61)/2)))*W60,4))</f>
        <v>1.9346000000000001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16.1065</v>
      </c>
      <c r="F62" s="176">
        <v>16.107299999999999</v>
      </c>
      <c r="G62" s="176">
        <v>16.084099999999999</v>
      </c>
      <c r="H62" s="176">
        <v>16.092099999999999</v>
      </c>
      <c r="I62" s="176">
        <v>16.114799999999999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0.14799999999997482</v>
      </c>
      <c r="P62" s="193">
        <f>IF(E62="","",((MINA(E62,F62,G62,H62,I62))-N62)/((C62+C63)/2))</f>
        <v>-0.15900000000002024</v>
      </c>
      <c r="Q62" s="194" t="str">
        <f t="shared" ref="Q62" si="73">IF(E62="","",IF(OR((O62&gt;50%),(P62&lt;-50%)),"Measure More","OK"))</f>
        <v>OK</v>
      </c>
      <c r="R62" s="185">
        <f>IF(E62="","",MAXA(E62:I63))</f>
        <v>16.114799999999999</v>
      </c>
      <c r="S62" s="185">
        <f>IF(E62="","",MINA(E62:I63))</f>
        <v>16.084099999999999</v>
      </c>
      <c r="T62" s="185">
        <f t="shared" ref="T62" si="74">IF(E62="","",(R62-S62))</f>
        <v>3.0699999999999505E-2</v>
      </c>
      <c r="U62" s="185">
        <f>IF(E62="","",ROUND(AVERAGEA(E62:I63),4))</f>
        <v>16.100999999999999</v>
      </c>
      <c r="V62" s="185">
        <f>IF(E62="","",ROUND(SQRT(COUNTA(E62:I63)/(COUNTA(E62:I63)-1))*STDEVPA(E62:I63),4))</f>
        <v>1.2500000000000001E-2</v>
      </c>
      <c r="W62" s="184">
        <f t="shared" ref="W62" si="75">IF(E62="","",ROUND((((B62+C62)-(B62-C63))/(6*V62)),4))</f>
        <v>2.6667000000000001</v>
      </c>
      <c r="X62" s="184">
        <f t="shared" ref="X62" si="76">IF(E62="","",ROUND((1-(ABS((((B62+C62)+(B62-C63))/2)-U62)/((C62+C63)/2)))*W62,4))</f>
        <v>2.64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6.5320999999999998</v>
      </c>
      <c r="F64" s="176">
        <v>6.5334000000000003</v>
      </c>
      <c r="G64" s="176">
        <v>6.5263</v>
      </c>
      <c r="H64" s="176">
        <v>6.5278</v>
      </c>
      <c r="I64" s="176">
        <v>6.5277000000000003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0.33400000000000318</v>
      </c>
      <c r="P64" s="193">
        <f>IF(E64="","",((MINA(E64,F64,G64,H64,I64))-N64)/((C64+C65)/2))</f>
        <v>0.2629999999999999</v>
      </c>
      <c r="Q64" s="185" t="str">
        <f t="shared" ref="Q64" si="81">IF(E64="","",IF(OR((O64&gt;50%),(P64&lt;-50%)),"Measure More","OK"))</f>
        <v>OK</v>
      </c>
      <c r="R64" s="185">
        <f>IF(E64="","",MAXA(E64:I65))</f>
        <v>6.5334000000000003</v>
      </c>
      <c r="S64" s="185">
        <f>IF(E64="","",MINA(E64:I65))</f>
        <v>6.5263</v>
      </c>
      <c r="T64" s="185">
        <f t="shared" ref="T64" si="82">IF(E64="","",(R64-S64))</f>
        <v>7.1000000000003283E-3</v>
      </c>
      <c r="U64" s="185">
        <f>IF(E64="","",ROUND(AVERAGEA(E64:I65),4))</f>
        <v>6.5294999999999996</v>
      </c>
      <c r="V64" s="185">
        <f>IF(E64="","",ROUND(SQRT(COUNTA(E64:I65)/(COUNTA(E64:I65)-1))*STDEVPA(E64:I65),4))</f>
        <v>3.0999999999999999E-3</v>
      </c>
      <c r="W64" s="184">
        <f t="shared" ref="W64" si="83">IF(E64="","",ROUND((((B64+C64)-(B64-C65))/(6*V64)),4))</f>
        <v>10.752700000000001</v>
      </c>
      <c r="X64" s="184">
        <f t="shared" ref="X64" si="84">IF(E64="","",ROUND((1-(ABS((((B64+C64)+(B64-C65))/2)-U64)/((C64+C65)/2)))*W64,4))</f>
        <v>7.5807000000000002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6.5087999999999999</v>
      </c>
      <c r="F66" s="176">
        <v>6.5084999999999997</v>
      </c>
      <c r="G66" s="176">
        <v>6.5137999999999998</v>
      </c>
      <c r="H66" s="176">
        <v>6.5140000000000002</v>
      </c>
      <c r="I66" s="176">
        <v>6.5118999999999998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0.14000000000000234</v>
      </c>
      <c r="P66" s="193">
        <f>IF(E66="","",((MINA(E66,F66,G66,H66,I66))-N66)/((C66+C67)/2))</f>
        <v>8.49999999999973E-2</v>
      </c>
      <c r="Q66" s="185" t="str">
        <f t="shared" ref="Q66" si="89">IF(E66="","",IF(OR((O66&gt;50%),(P66&lt;-50%)),"Measure More","OK"))</f>
        <v>OK</v>
      </c>
      <c r="R66" s="185">
        <f>IF(E66="","",MAXA(E66:I67))</f>
        <v>6.5140000000000002</v>
      </c>
      <c r="S66" s="185">
        <f>IF(E66="","",MINA(E66:I67))</f>
        <v>6.5084999999999997</v>
      </c>
      <c r="T66" s="185">
        <f t="shared" ref="T66" si="90">IF(E66="","",(R66-S66))</f>
        <v>5.5000000000005045E-3</v>
      </c>
      <c r="U66" s="185">
        <f>IF(E66="","",ROUND(AVERAGEA(E66:I67),4))</f>
        <v>6.5114000000000001</v>
      </c>
      <c r="V66" s="185">
        <f>IF(E66="","",ROUND(SQRT(COUNTA(E66:I67)/(COUNTA(E66:I67)-1))*STDEVPA(E66:I67),4))</f>
        <v>2.5999999999999999E-3</v>
      </c>
      <c r="W66" s="184">
        <f t="shared" ref="W66" si="91">IF(E66="","",ROUND((((B66+C66)-(B66-C67))/(6*V66)),4))</f>
        <v>12.820499999999999</v>
      </c>
      <c r="X66" s="184">
        <f t="shared" ref="X66" si="92">IF(E66="","",ROUND((1-(ABS((((B66+C66)+(B66-C67))/2)-U66)/((C66+C67)/2)))*W66,4))</f>
        <v>11.359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0.80500000000000005</v>
      </c>
      <c r="F68" s="176">
        <v>0.80500000000000005</v>
      </c>
      <c r="G68" s="176">
        <v>0.80600000000000005</v>
      </c>
      <c r="H68" s="176">
        <v>0.80500000000000005</v>
      </c>
      <c r="I68" s="176">
        <v>0.80600000000000005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0.10000000000000009</v>
      </c>
      <c r="P68" s="193">
        <f>IF(E68="","",((MINA(E68,F68,G68,H68,I68))-N68)/((C68+C69)/2))</f>
        <v>8.3333333333333412E-2</v>
      </c>
      <c r="Q68" s="185" t="str">
        <f t="shared" ref="Q68" si="97">IF(E68="","",IF(OR((O68&gt;50%),(P68&lt;-50%)),"Measure More","OK"))</f>
        <v>OK</v>
      </c>
      <c r="R68" s="185">
        <f>IF(E68="","",MAXA(E68:I69))</f>
        <v>0.80600000000000005</v>
      </c>
      <c r="S68" s="185">
        <f>IF(E68="","",MINA(E68:I69))</f>
        <v>0.80500000000000005</v>
      </c>
      <c r="T68" s="185">
        <f t="shared" ref="T68" si="98">IF(E68="","",(R68-S68))</f>
        <v>1.0000000000000009E-3</v>
      </c>
      <c r="U68" s="185">
        <f>IF(E68="","",ROUND(AVERAGEA(E68:I69),4))</f>
        <v>0.8054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36.4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0.80300000000000005</v>
      </c>
      <c r="F70" s="176">
        <v>0.80400000000000005</v>
      </c>
      <c r="G70" s="176">
        <v>0.80500000000000005</v>
      </c>
      <c r="H70" s="176">
        <v>0.80400000000000005</v>
      </c>
      <c r="I70" s="176">
        <v>0.80500000000000005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8.3333333333333412E-2</v>
      </c>
      <c r="P70" s="193">
        <f>IF(E70="","",((MINA(E70,F70,G70,H70,I70))-N70)/((C70+C71)/2))</f>
        <v>5.0000000000000044E-2</v>
      </c>
      <c r="Q70" s="185" t="str">
        <f t="shared" ref="Q70" si="105">IF(E70="","",IF(OR((O70&gt;50%),(P70&lt;-50%)),"Measure More","OK"))</f>
        <v>OK</v>
      </c>
      <c r="R70" s="185">
        <f>IF(E70="","",MAXA(E70:I71))</f>
        <v>0.80500000000000005</v>
      </c>
      <c r="S70" s="185">
        <f>IF(E70="","",MINA(E70:I71))</f>
        <v>0.80300000000000005</v>
      </c>
      <c r="T70" s="185">
        <f t="shared" ref="T70" si="106">IF(E70="","",(R70-S70))</f>
        <v>2.0000000000000018E-3</v>
      </c>
      <c r="U70" s="185">
        <f>IF(E70="","",ROUND(AVERAGEA(E70:I71),4))</f>
        <v>0.80420000000000003</v>
      </c>
      <c r="V70" s="185">
        <f>IF(E70="","",ROUND(SQRT(COUNTA(E70:I71)/(COUNTA(E70:I71)-1))*STDEVPA(E70:I71),4))</f>
        <v>8.0000000000000004E-4</v>
      </c>
      <c r="W70" s="184">
        <f t="shared" ref="W70" si="107">IF(E70="","",ROUND((((B70+C70)-(B70-C71))/(6*V70)),4))</f>
        <v>25</v>
      </c>
      <c r="X70" s="184">
        <f t="shared" ref="X70" si="108">IF(E70="","",ROUND((1-(ABS((((B70+C70)+(B70-C71))/2)-U70)/((C70+C71)/2)))*W70,4))</f>
        <v>23.25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0.57799999999999996</v>
      </c>
      <c r="F72" s="176">
        <v>0.57899999999999996</v>
      </c>
      <c r="G72" s="176">
        <v>0.57899999999999996</v>
      </c>
      <c r="H72" s="176">
        <v>0.57899999999999996</v>
      </c>
      <c r="I72" s="176">
        <v>0.57899999999999996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-0.40000000000000036</v>
      </c>
      <c r="P72" s="193">
        <f>IF(E72="","",((MINA(E72,F72,G72,H72,I72))-N72)/((C72+C73)/2))</f>
        <v>-0.46666666666666712</v>
      </c>
      <c r="Q72" s="194" t="str">
        <f t="shared" ref="Q72" si="113">IF(E72="","",IF(OR((O72&gt;50%),(P72&lt;-50%)),"Measure More","OK"))</f>
        <v>OK</v>
      </c>
      <c r="R72" s="185">
        <f>IF(E72="","",MAXA(E72:I73))</f>
        <v>0.57899999999999996</v>
      </c>
      <c r="S72" s="185">
        <f>IF(E72="","",MINA(E72:I73))</f>
        <v>0.57799999999999996</v>
      </c>
      <c r="T72" s="185">
        <f t="shared" ref="T72" si="114">IF(E72="","",(R72-S72))</f>
        <v>1.0000000000000009E-3</v>
      </c>
      <c r="U72" s="185">
        <f>IF(E72="","",ROUND(AVERAGEA(E72:I73),4))</f>
        <v>0.57879999999999998</v>
      </c>
      <c r="V72" s="185">
        <f>IF(E72="","",ROUND(SQRT(COUNTA(E72:I73)/(COUNTA(E72:I73)-1))*STDEVPA(E72:I73),4))</f>
        <v>4.0000000000000002E-4</v>
      </c>
      <c r="W72" s="184">
        <f>IF(E72="","",ROUND((((U72)-(B72-C73))/(3*V72)),4))</f>
        <v>7.3333000000000004</v>
      </c>
      <c r="X72" s="184">
        <f>IF(E72="","",ROUND((((U72)-(B72-C73))/(3*V72)),4))</f>
        <v>7.3333000000000004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0.58399999999999996</v>
      </c>
      <c r="F74" s="176">
        <v>0.58399999999999996</v>
      </c>
      <c r="G74" s="176">
        <v>0.58499999999999996</v>
      </c>
      <c r="H74" s="176">
        <v>0.58299999999999996</v>
      </c>
      <c r="I74" s="176">
        <v>0.58399999999999996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</v>
      </c>
      <c r="P74" s="193">
        <f>IF(E74="","",((MINA(E74,F74,G74,H74,I74))-N74)/((C74+C75)/2))</f>
        <v>-0.13333333333333347</v>
      </c>
      <c r="Q74" s="194" t="str">
        <f t="shared" ref="Q74" si="117">IF(E74="","",IF(OR((O74&gt;50%),(P74&lt;-50%)),"Measure More","OK"))</f>
        <v>OK</v>
      </c>
      <c r="R74" s="185">
        <f>IF(E74="","",MAXA(E74:I75))</f>
        <v>0.58499999999999996</v>
      </c>
      <c r="S74" s="185">
        <f>IF(E74="","",MINA(E74:I75))</f>
        <v>0.58299999999999996</v>
      </c>
      <c r="T74" s="185">
        <f t="shared" ref="T74" si="118">IF(E74="","",(R74-S74))</f>
        <v>2.0000000000000018E-3</v>
      </c>
      <c r="U74" s="185">
        <f>IF(E74="","",ROUND(AVERAGEA(E74:I75),4))</f>
        <v>0.58399999999999996</v>
      </c>
      <c r="V74" s="185">
        <f>IF(E74="","",ROUND(SQRT(COUNTA(E74:I75)/(COUNTA(E74:I75)-1))*STDEVPA(E74:I75),4))</f>
        <v>6.9999999999999999E-4</v>
      </c>
      <c r="W74" s="184">
        <f>IF(E74="","",ROUND((((U74)-(B74-C75))/(3*V74)),4))</f>
        <v>6.6666999999999996</v>
      </c>
      <c r="X74" s="184">
        <f>IF(E74="","",ROUND((((U74)-(B74-C75))/(3*V74)),4))</f>
        <v>6.6666999999999996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7.5879000000000003</v>
      </c>
      <c r="F76" s="176">
        <v>7.5769000000000002</v>
      </c>
      <c r="G76" s="176">
        <v>7.5787000000000004</v>
      </c>
      <c r="H76" s="176">
        <v>7.5746000000000002</v>
      </c>
      <c r="I76" s="176">
        <v>7.5919999999999996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0.45999999999999819</v>
      </c>
      <c r="P76" s="193">
        <f>IF(E76="","",((MINA(E76,F76,G76,H76,I76))-N76)/((C76+C77)/2))</f>
        <v>0.37300000000000111</v>
      </c>
      <c r="Q76" s="185" t="str">
        <f t="shared" ref="Q76" si="121">IF(E76="","",IF(OR((O76&gt;50%),(P76&lt;-50%)),"Measure More","OK"))</f>
        <v>OK</v>
      </c>
      <c r="R76" s="185">
        <f>IF(E76="","",MAXA(E76:I77))</f>
        <v>7.5919999999999996</v>
      </c>
      <c r="S76" s="185">
        <f>IF(E76="","",MINA(E76:I77))</f>
        <v>7.5746000000000002</v>
      </c>
      <c r="T76" s="185">
        <f t="shared" ref="T76" si="122">IF(E76="","",(R76-S76))</f>
        <v>1.7399999999999416E-2</v>
      </c>
      <c r="U76" s="185">
        <f>IF(E76="","",ROUND(AVERAGEA(E76:I77),4))</f>
        <v>7.5819999999999999</v>
      </c>
      <c r="V76" s="185">
        <f>IF(E76="","",ROUND(SQRT(COUNTA(E76:I77)/(COUNTA(E76:I77)-1))*STDEVPA(E76:I77),4))</f>
        <v>7.4999999999999997E-3</v>
      </c>
      <c r="W76" s="184">
        <f t="shared" ref="W76" si="123">IF(E76="","",ROUND((((B76+C76)-(B76-C77))/(6*V76)),4))</f>
        <v>8.8888999999999996</v>
      </c>
      <c r="X76" s="184">
        <f t="shared" ref="X76" si="124">IF(E76="","",ROUND((1-(ABS((((B76+C76)+(B76-C77))/2)-U76)/((C76+C77)/2)))*W76,4))</f>
        <v>5.2445000000000004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7.5688000000000004</v>
      </c>
      <c r="F78" s="176">
        <v>7.5566000000000004</v>
      </c>
      <c r="G78" s="176">
        <v>7.5762</v>
      </c>
      <c r="H78" s="176">
        <v>7.57</v>
      </c>
      <c r="I78" s="176">
        <v>7.5858999999999996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0.42949999999999822</v>
      </c>
      <c r="P78" s="193">
        <f>IF(E78="","",((MINA(E78,F78,G78,H78,I78))-N78)/((C78+C79)/2))</f>
        <v>0.28300000000000214</v>
      </c>
      <c r="Q78" s="185" t="str">
        <f t="shared" ref="Q78" si="127">IF(E78="","",IF(OR((O78&gt;50%),(P78&lt;-50%)),"Measure More","OK"))</f>
        <v>OK</v>
      </c>
      <c r="R78" s="185">
        <f>IF(E78="","",MAXA(E78:I79))</f>
        <v>7.5858999999999996</v>
      </c>
      <c r="S78" s="185">
        <f>IF(E78="","",MINA(E78:I79))</f>
        <v>7.5566000000000004</v>
      </c>
      <c r="T78" s="185">
        <f t="shared" ref="T78" si="128">IF(E78="","",(R78-S78))</f>
        <v>2.9299999999999216E-2</v>
      </c>
      <c r="U78" s="185">
        <f>IF(E78="","",ROUND(AVERAGEA(E78:I79),4))</f>
        <v>7.5715000000000003</v>
      </c>
      <c r="V78" s="185">
        <f>IF(E78="","",ROUND(SQRT(COUNTA(E78:I79)/(COUNTA(E78:I79)-1))*STDEVPA(E78:I79),4))</f>
        <v>1.0699999999999999E-2</v>
      </c>
      <c r="W78" s="184">
        <f t="shared" ref="W78" si="129">IF(E78="","",ROUND((((B78+C78)-(B78-C79))/(6*V78)),4))</f>
        <v>6.2305000000000001</v>
      </c>
      <c r="X78" s="184">
        <f t="shared" ref="X78" si="130">IF(E78="","",ROUND((1-(ABS((((B78+C78)+(B78-C79))/2)-U78)/((C78+C79)/2)))*W78,4))</f>
        <v>4.0030999999999999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6.2178000000000004</v>
      </c>
      <c r="F80" s="176">
        <v>6.2146999999999997</v>
      </c>
      <c r="G80" s="176">
        <v>6.2115</v>
      </c>
      <c r="H80" s="176">
        <v>6.2122999999999999</v>
      </c>
      <c r="I80" s="176">
        <v>6.2103000000000002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0.3560000000000052</v>
      </c>
      <c r="P80" s="193">
        <f>IF(E80="","",((MINA(E80,F80,G80,H80,I80))-N80)/((C80+C81)/2))</f>
        <v>0.20599999999999952</v>
      </c>
      <c r="Q80" s="185" t="str">
        <f t="shared" ref="Q80" si="133">IF(E80="","",IF(OR((O80&gt;50%),(P80&lt;-50%)),"Measure More","OK"))</f>
        <v>OK</v>
      </c>
      <c r="R80" s="185">
        <f>IF(E80="","",MAXA(E80:I81))</f>
        <v>6.2178000000000004</v>
      </c>
      <c r="S80" s="185">
        <f>IF(E80="","",MINA(E80:I81))</f>
        <v>6.2103000000000002</v>
      </c>
      <c r="T80" s="185">
        <f t="shared" ref="T80" si="134">IF(E80="","",(R80-S80))</f>
        <v>7.5000000000002842E-3</v>
      </c>
      <c r="U80" s="185">
        <f>IF(E80="","",ROUND(AVERAGEA(E80:I81),4))</f>
        <v>6.2133000000000003</v>
      </c>
      <c r="V80" s="185">
        <f>IF(E80="","",ROUND(SQRT(COUNTA(E80:I81)/(COUNTA(E80:I81)-1))*STDEVPA(E80:I81),4))</f>
        <v>3.0000000000000001E-3</v>
      </c>
      <c r="W80" s="184">
        <f t="shared" ref="W80" si="135">IF(E80="","",ROUND((((B80+C80)-(B80-C81))/(6*V80)),4))</f>
        <v>5.5556000000000001</v>
      </c>
      <c r="X80" s="184">
        <f t="shared" ref="X80" si="136">IF(E80="","",ROUND((1-(ABS((((B80+C80)+(B80-C81))/2)-U80)/((C80+C81)/2)))*W80,4))</f>
        <v>4.0777999999999999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6.2285000000000004</v>
      </c>
      <c r="F82" s="176">
        <v>6.2233999999999998</v>
      </c>
      <c r="G82" s="176">
        <v>6.2263000000000002</v>
      </c>
      <c r="H82" s="176">
        <v>6.2252000000000001</v>
      </c>
      <c r="I82" s="176">
        <v>6.2244000000000002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0.57000000000000384</v>
      </c>
      <c r="P82" s="193">
        <f>IF(E82="","",((MINA(E82,F82,G82,H82,I82))-N82)/((C82+C83)/2))</f>
        <v>0.46799999999999287</v>
      </c>
      <c r="Q82" s="185" t="str">
        <f t="shared" ref="Q82" si="139">IF(E82="","",IF(OR((O82&gt;50%),(P82&lt;-50%)),"Measure More","OK"))</f>
        <v>Measure More</v>
      </c>
      <c r="R82" s="185">
        <f>IF(E82="","",MAXA(E82:I83))</f>
        <v>6.2285000000000004</v>
      </c>
      <c r="S82" s="185">
        <f>IF(E82="","",MINA(E82:I83))</f>
        <v>6.2233999999999998</v>
      </c>
      <c r="T82" s="185">
        <f t="shared" ref="T82" si="140">IF(E82="","",(R82-S82))</f>
        <v>5.1000000000005485E-3</v>
      </c>
      <c r="U82" s="185">
        <f>IF(E82="","",ROUND(AVERAGEA(E82:I83),4))</f>
        <v>6.2256</v>
      </c>
      <c r="V82" s="185">
        <f>IF(E82="","",ROUND(SQRT(COUNTA(E82:I83)/(COUNTA(E82:I83)-1))*STDEVPA(E82:I83),4))</f>
        <v>2E-3</v>
      </c>
      <c r="W82" s="184">
        <f t="shared" ref="W82" si="141">IF(E82="","",ROUND((((B82+C82)-(B82-C83))/(6*V82)),4))</f>
        <v>8.3332999999999995</v>
      </c>
      <c r="X82" s="184">
        <f t="shared" ref="X82" si="142">IF(E82="","",ROUND((1-(ABS((((B82+C82)+(B82-C83))/2)-U82)/((C82+C83)/2)))*W82,4))</f>
        <v>4.0667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5.7636000000000003</v>
      </c>
      <c r="F84" s="176">
        <v>5.7641999999999998</v>
      </c>
      <c r="G84" s="176">
        <v>5.7043999999999997</v>
      </c>
      <c r="H84" s="176">
        <v>5.7024999999999997</v>
      </c>
      <c r="I84" s="176">
        <v>5.7058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0.64199999999999591</v>
      </c>
      <c r="P84" s="193">
        <f>IF(E84="","",((MINA(E84,F84,G84,H84,I84))-N84)/((C84+C85)/2))</f>
        <v>2.4999999999995026E-2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5.7641999999999998</v>
      </c>
      <c r="S84" s="185">
        <f>IF(E84="","",MINA(E84:I85))</f>
        <v>5.7024999999999997</v>
      </c>
      <c r="T84" s="185">
        <f t="shared" ref="T84" si="146">IF(E84="","",(R84-S84))</f>
        <v>6.1700000000000088E-2</v>
      </c>
      <c r="U84" s="185">
        <f>IF(E84="","",ROUND(AVERAGEA(E84:I85),4))</f>
        <v>5.7281000000000004</v>
      </c>
      <c r="V84" s="185">
        <f>IF(E84="","",ROUND(SQRT(COUNTA(E84:I85)/(COUNTA(E84:I85)-1))*STDEVPA(E84:I85),4))</f>
        <v>3.27E-2</v>
      </c>
      <c r="W84" s="184">
        <f t="shared" ref="W84" si="147">IF(E84="","",ROUND((((B84+C84)-(B84-C85))/(6*V84)),4))</f>
        <v>1.0194000000000001</v>
      </c>
      <c r="X84" s="184">
        <f t="shared" ref="X84" si="148">IF(E84="","",ROUND((1-(ABS((((B84+C84)+(B84-C85))/2)-U84)/((C84+C85)/2)))*W84,4))</f>
        <v>0.7329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5.7381000000000002</v>
      </c>
      <c r="F86" s="176">
        <v>5.7443</v>
      </c>
      <c r="G86" s="176">
        <v>5.7686000000000002</v>
      </c>
      <c r="H86" s="176">
        <v>5.7676999999999996</v>
      </c>
      <c r="I86" s="176">
        <v>5.7709000000000001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0.70899999999999963</v>
      </c>
      <c r="P86" s="193">
        <f>IF(E86="","",((MINA(E86,F86,G86,H86,I86))-N86)/((C86+C87)/2))</f>
        <v>0.38100000000000023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5.7709000000000001</v>
      </c>
      <c r="S86" s="185">
        <f>IF(E86="","",MINA(E86:I87))</f>
        <v>5.7381000000000002</v>
      </c>
      <c r="T86" s="185">
        <f t="shared" ref="T86" si="152">IF(E86="","",(R86-S86))</f>
        <v>3.279999999999994E-2</v>
      </c>
      <c r="U86" s="185">
        <f>IF(E86="","",ROUND(AVERAGEA(E86:I87),4))</f>
        <v>5.7579000000000002</v>
      </c>
      <c r="V86" s="185">
        <f>IF(E86="","",ROUND(SQRT(COUNTA(E86:I87)/(COUNTA(E86:I87)-1))*STDEVPA(E86:I87),4))</f>
        <v>1.55E-2</v>
      </c>
      <c r="W86" s="184">
        <f t="shared" ref="W86" si="153">IF(E86="","",ROUND((((B86+C86)-(B86-C87))/(6*V86)),4))</f>
        <v>2.1505000000000001</v>
      </c>
      <c r="X86" s="184">
        <f t="shared" ref="X86" si="154">IF(E86="","",ROUND((1-(ABS((((B86+C86)+(B86-C87))/2)-U86)/((C86+C87)/2)))*W86,4))</f>
        <v>0.90539999999999998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7.9401999999999999</v>
      </c>
      <c r="F88" s="176">
        <v>7.9398999999999997</v>
      </c>
      <c r="G88" s="176">
        <v>7.9122000000000003</v>
      </c>
      <c r="H88" s="176">
        <v>7.9157000000000002</v>
      </c>
      <c r="I88" s="176">
        <v>7.9337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0.40199999999999569</v>
      </c>
      <c r="P88" s="193">
        <f>IF(E88="","",((MINA(E88,F88,G88,H88,I88))-N88)/((C88+C89)/2))</f>
        <v>0.12199999999999989</v>
      </c>
      <c r="Q88" s="194" t="str">
        <f t="shared" ref="Q88" si="157">IF(E88="","",IF(OR((O88&gt;50%),(P88&lt;-50%)),"Measure More","OK"))</f>
        <v>OK</v>
      </c>
      <c r="R88" s="185">
        <f>IF(E88="","",MAXA(E88:I89))</f>
        <v>7.9401999999999999</v>
      </c>
      <c r="S88" s="185">
        <f>IF(E88="","",MINA(E88:I89))</f>
        <v>7.9122000000000003</v>
      </c>
      <c r="T88" s="185">
        <f t="shared" ref="T88" si="158">IF(E88="","",(R88-S88))</f>
        <v>2.7999999999999581E-2</v>
      </c>
      <c r="U88" s="185">
        <f>IF(E88="","",ROUND(AVERAGEA(E88:I89),4))</f>
        <v>7.9283000000000001</v>
      </c>
      <c r="V88" s="185">
        <f>IF(E88="","",ROUND(SQRT(COUNTA(E88:I89)/(COUNTA(E88:I89)-1))*STDEVPA(E88:I89),4))</f>
        <v>1.34E-2</v>
      </c>
      <c r="W88" s="184">
        <f t="shared" ref="W88" si="159">IF(E88="","",ROUND((((B88+C88)-(B88-C89))/(6*V88)),4))</f>
        <v>2.4876</v>
      </c>
      <c r="X88" s="184">
        <f t="shared" ref="X88" si="160">IF(E88="","",ROUND((1-(ABS((((B88+C88)+(B88-C89))/2)-U88)/((C88+C89)/2)))*W88,4))</f>
        <v>1.7836000000000001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OK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7.9231999999999996</v>
      </c>
      <c r="F90" s="176">
        <v>7.9244000000000003</v>
      </c>
      <c r="G90" s="176">
        <v>7.9165000000000001</v>
      </c>
      <c r="H90" s="176">
        <v>7.9225000000000003</v>
      </c>
      <c r="I90" s="176">
        <v>7.9344999999999999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0.34499999999999531</v>
      </c>
      <c r="P90" s="193">
        <f>IF(E90="","",((MINA(E90,F90,G90,H90,I90))-N90)/((C90+C91)/2))</f>
        <v>0.16499999999999737</v>
      </c>
      <c r="Q90" s="194" t="str">
        <f t="shared" ref="Q90" si="163">IF(E90="","",IF(OR((O90&gt;50%),(P90&lt;-50%)),"Measure More","OK"))</f>
        <v>OK</v>
      </c>
      <c r="R90" s="185">
        <f>IF(E90="","",MAXA(E90:I91))</f>
        <v>7.9344999999999999</v>
      </c>
      <c r="S90" s="185">
        <f>IF(E90="","",MINA(E90:I91))</f>
        <v>7.9165000000000001</v>
      </c>
      <c r="T90" s="185">
        <f t="shared" ref="T90" si="164">IF(E90="","",(R90-S90))</f>
        <v>1.7999999999999794E-2</v>
      </c>
      <c r="U90" s="185">
        <f>IF(E90="","",ROUND(AVERAGEA(E90:I91),4))</f>
        <v>7.9241999999999999</v>
      </c>
      <c r="V90" s="185">
        <f>IF(E90="","",ROUND(SQRT(COUNTA(E90:I91)/(COUNTA(E90:I91)-1))*STDEVPA(E90:I91),4))</f>
        <v>6.4999999999999997E-3</v>
      </c>
      <c r="W90" s="184">
        <f t="shared" ref="W90" si="165">IF(E90="","",ROUND((((B90+C90)-(B90-C91))/(6*V90)),4))</f>
        <v>5.1281999999999996</v>
      </c>
      <c r="X90" s="184">
        <f t="shared" ref="X90" si="166">IF(E90="","",ROUND((1-(ABS((((B90+C90)+(B90-C91))/2)-U90)/((C90+C91)/2)))*W90,4))</f>
        <v>3.8872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3.1128</v>
      </c>
      <c r="F92" s="176">
        <v>3.1006999999999998</v>
      </c>
      <c r="G92" s="176">
        <v>3.0897999999999999</v>
      </c>
      <c r="H92" s="176">
        <v>3.0802</v>
      </c>
      <c r="I92" s="176">
        <v>3.0918000000000001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0.12799999999999923</v>
      </c>
      <c r="P92" s="193">
        <f>IF(E92="","",((MINA(E92,F92,G92,H92,I92))-N92)/((C92+C93)/2))</f>
        <v>-0.1980000000000004</v>
      </c>
      <c r="Q92" s="185" t="str">
        <f t="shared" ref="Q92" si="169">IF(E92="","",IF(OR((O92&gt;50%),(P92&lt;-50%)),"Measure More","OK"))</f>
        <v>OK</v>
      </c>
      <c r="R92" s="185">
        <f>IF(E92="","",MAXA(E92:I93))</f>
        <v>3.1128</v>
      </c>
      <c r="S92" s="185">
        <f>IF(E92="","",MINA(E92:I93))</f>
        <v>3.0802</v>
      </c>
      <c r="T92" s="185">
        <f t="shared" ref="T92" si="170">IF(E92="","",(R92-S92))</f>
        <v>3.2599999999999962E-2</v>
      </c>
      <c r="U92" s="185">
        <f>IF(E92="","",ROUND(AVERAGEA(E92:I93),4))</f>
        <v>3.0951</v>
      </c>
      <c r="V92" s="185">
        <f>IF(E92="","",ROUND(SQRT(COUNTA(E92:I93)/(COUNTA(E92:I93)-1))*STDEVPA(E92:I93),4))</f>
        <v>1.23E-2</v>
      </c>
      <c r="W92" s="184">
        <f t="shared" ref="W92" si="171">IF(E92="","",ROUND((((B92+C92)-(B92-C93))/(6*V92)),4))</f>
        <v>2.71</v>
      </c>
      <c r="X92" s="184">
        <f t="shared" ref="X92" si="172">IF(E92="","",ROUND((1-(ABS((((B92+C92)+(B92-C93))/2)-U92)/((C92+C93)/2)))*W92,4))</f>
        <v>2.5771999999999999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3.1112000000000002</v>
      </c>
      <c r="F94" s="176">
        <v>3.1093000000000002</v>
      </c>
      <c r="G94" s="176">
        <v>3.0990000000000002</v>
      </c>
      <c r="H94" s="176">
        <v>3.1006999999999998</v>
      </c>
      <c r="I94" s="176">
        <v>3.1051000000000002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0.11200000000000099</v>
      </c>
      <c r="P94" s="193">
        <f>IF(E94="","",((MINA(E94,F94,G94,H94,I94))-N94)/((C94+C95)/2))</f>
        <v>-9.9999999999988987E-3</v>
      </c>
      <c r="Q94" s="185" t="str">
        <f t="shared" ref="Q94" si="175">IF(E94="","",IF(OR((O94&gt;50%),(P94&lt;-50%)),"Measure More","OK"))</f>
        <v>OK</v>
      </c>
      <c r="R94" s="185">
        <f>IF(E94="","",MAXA(E94:I95))</f>
        <v>3.1112000000000002</v>
      </c>
      <c r="S94" s="185">
        <f>IF(E94="","",MINA(E94:I95))</f>
        <v>3.0990000000000002</v>
      </c>
      <c r="T94" s="185">
        <f t="shared" ref="T94" si="176">IF(E94="","",(R94-S94))</f>
        <v>1.2199999999999989E-2</v>
      </c>
      <c r="U94" s="185">
        <f>IF(E94="","",ROUND(AVERAGEA(E94:I95),4))</f>
        <v>3.1051000000000002</v>
      </c>
      <c r="V94" s="185">
        <f>IF(E94="","",ROUND(SQRT(COUNTA(E94:I95)/(COUNTA(E94:I95)-1))*STDEVPA(E94:I95),4))</f>
        <v>5.3E-3</v>
      </c>
      <c r="W94" s="184">
        <f t="shared" ref="W94" si="177">IF(E94="","",ROUND((((B94+C94)-(B94-C95))/(6*V94)),4))</f>
        <v>6.2892999999999999</v>
      </c>
      <c r="X94" s="184">
        <f t="shared" ref="X94" si="178">IF(E94="","",ROUND((1-(ABS((((B94+C94)+(B94-C95))/2)-U94)/((C94+C95)/2)))*W94,4))</f>
        <v>5.9684999999999997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7.7111000000000001</v>
      </c>
      <c r="F96" s="176">
        <v>7.7098000000000004</v>
      </c>
      <c r="G96" s="176">
        <v>7.7196999999999996</v>
      </c>
      <c r="H96" s="176">
        <v>7.7196999999999996</v>
      </c>
      <c r="I96" s="176">
        <v>7.7180999999999997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0.19699999999999385</v>
      </c>
      <c r="P96" s="193">
        <f>IF(E96="","",((MINA(E96,F96,G96,H96,I96))-N96)/((C96+C97)/2))</f>
        <v>9.800000000000253E-2</v>
      </c>
      <c r="Q96" s="185" t="str">
        <f t="shared" ref="Q96" si="181">IF(E96="","",IF(OR((O96&gt;50%),(P96&lt;-50%)),"Measure More","OK"))</f>
        <v>OK</v>
      </c>
      <c r="R96" s="185">
        <f>IF(E96="","",MAXA(E96:I97))</f>
        <v>7.7196999999999996</v>
      </c>
      <c r="S96" s="185">
        <f>IF(E96="","",MINA(E96:I97))</f>
        <v>7.7098000000000004</v>
      </c>
      <c r="T96" s="185">
        <f t="shared" ref="T96" si="182">IF(E96="","",(R96-S96))</f>
        <v>9.8999999999991317E-3</v>
      </c>
      <c r="U96" s="185">
        <f>IF(E96="","",ROUND(AVERAGEA(E96:I97),4))</f>
        <v>7.7157</v>
      </c>
      <c r="V96" s="185">
        <f>IF(E96="","",ROUND(SQRT(COUNTA(E96:I97)/(COUNTA(E96:I97)-1))*STDEVPA(E96:I97),4))</f>
        <v>4.7999999999999996E-3</v>
      </c>
      <c r="W96" s="184">
        <f t="shared" ref="W96" si="183">IF(E96="","",ROUND((((B96+C96)-(B96-C97))/(6*V96)),4))</f>
        <v>6.9443999999999999</v>
      </c>
      <c r="X96" s="184">
        <f t="shared" ref="X96" si="184">IF(E96="","",ROUND((1-(ABS((((B96+C96)+(B96-C97))/2)-U96)/((C96+C97)/2)))*W96,4))</f>
        <v>5.8540999999999999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7.7042000000000002</v>
      </c>
      <c r="F98" s="176">
        <v>7.7049000000000003</v>
      </c>
      <c r="G98" s="176">
        <v>7.7077999999999998</v>
      </c>
      <c r="H98" s="176">
        <v>7.7088000000000001</v>
      </c>
      <c r="I98" s="176">
        <v>7.7080000000000002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8.799999999999919E-2</v>
      </c>
      <c r="P98" s="193">
        <f>IF(E98="","",((MINA(E98,F98,G98,H98,I98))-N98)/((C98+C99)/2))</f>
        <v>4.1999999999999815E-2</v>
      </c>
      <c r="Q98" s="185" t="str">
        <f t="shared" ref="Q98" si="187">IF(E98="","",IF(OR((O98&gt;50%),(P98&lt;-50%)),"Measure More","OK"))</f>
        <v>OK</v>
      </c>
      <c r="R98" s="185">
        <f>IF(E98="","",MAXA(E98:I99))</f>
        <v>7.7088000000000001</v>
      </c>
      <c r="S98" s="185">
        <f>IF(E98="","",MINA(E98:I99))</f>
        <v>7.7042000000000002</v>
      </c>
      <c r="T98" s="185">
        <f t="shared" ref="T98" si="188">IF(E98="","",(R98-S98))</f>
        <v>4.5999999999999375E-3</v>
      </c>
      <c r="U98" s="185">
        <f>IF(E98="","",ROUND(AVERAGEA(E98:I99),4))</f>
        <v>7.7066999999999997</v>
      </c>
      <c r="V98" s="185">
        <f>IF(E98="","",ROUND(SQRT(COUNTA(E98:I99)/(COUNTA(E98:I99)-1))*STDEVPA(E98:I99),4))</f>
        <v>2E-3</v>
      </c>
      <c r="W98" s="184">
        <f t="shared" ref="W98" si="189">IF(E98="","",ROUND((((B98+C98)-(B98-C99))/(6*V98)),4))</f>
        <v>16.666699999999999</v>
      </c>
      <c r="X98" s="184">
        <f t="shared" ref="X98" si="190">IF(E98="","",ROUND((1-(ABS((((B98+C98)+(B98-C99))/2)-U98)/((C98+C99)/2)))*W98,4))</f>
        <v>15.55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3.1065</v>
      </c>
      <c r="F100" s="176">
        <v>3.1052</v>
      </c>
      <c r="G100" s="176">
        <v>3.1278000000000001</v>
      </c>
      <c r="H100" s="176">
        <v>3.1282000000000001</v>
      </c>
      <c r="I100" s="176">
        <v>3.1257000000000001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0.28200000000000003</v>
      </c>
      <c r="P100" s="193">
        <f>IF(E100="","",((MINA(E100,F100,G100,H100,I100))-N100)/((C100+C101)/2))</f>
        <v>5.1999999999998714E-2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3.1282000000000001</v>
      </c>
      <c r="S100" s="185">
        <f>IF(E100="","",MINA(E100:I101))</f>
        <v>3.1052</v>
      </c>
      <c r="T100" s="185">
        <f t="shared" ref="T100" si="194">IF(E100="","",(R100-S100))</f>
        <v>2.3000000000000131E-2</v>
      </c>
      <c r="U100" s="185">
        <f>IF(E100="","",ROUND(AVERAGEA(E100:I101),4))</f>
        <v>3.1187</v>
      </c>
      <c r="V100" s="185">
        <f>IF(E100="","",ROUND(SQRT(COUNTA(E100:I101)/(COUNTA(E100:I101)-1))*STDEVPA(E100:I101),4))</f>
        <v>1.18E-2</v>
      </c>
      <c r="W100" s="184">
        <f t="shared" ref="W100" si="195">IF(E100="","",ROUND((((B100+C100)-(B100-C101))/(6*V100)),4))</f>
        <v>2.8249</v>
      </c>
      <c r="X100" s="184">
        <f t="shared" ref="X100" si="196">IF(E100="","",ROUND((1-(ABS((((B100+C100)+(B100-C101))/2)-U100)/((C100+C101)/2)))*W100,4))</f>
        <v>2.2966000000000002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3.1042999999999998</v>
      </c>
      <c r="F102" s="176">
        <v>3.1011000000000002</v>
      </c>
      <c r="G102" s="176">
        <v>3.12</v>
      </c>
      <c r="H102" s="176">
        <v>3.1187</v>
      </c>
      <c r="I102" s="176">
        <v>3.1214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0.21399999999999864</v>
      </c>
      <c r="P102" s="193">
        <f>IF(E102="","",((MINA(E102,F102,G102,H102,I102))-N102)/((C102+C103)/2))</f>
        <v>1.1000000000001009E-2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3.1214</v>
      </c>
      <c r="S102" s="185">
        <f>IF(E102="","",MINA(E102:I103))</f>
        <v>3.1011000000000002</v>
      </c>
      <c r="T102" s="185">
        <f t="shared" ref="T102" si="200">IF(E102="","",(R102-S102))</f>
        <v>2.0299999999999763E-2</v>
      </c>
      <c r="U102" s="185">
        <f>IF(E102="","",ROUND(AVERAGEA(E102:I103),4))</f>
        <v>3.1131000000000002</v>
      </c>
      <c r="V102" s="185">
        <f>IF(E102="","",ROUND(SQRT(COUNTA(E102:I103)/(COUNTA(E102:I103)-1))*STDEVPA(E102:I103),4))</f>
        <v>9.5999999999999992E-3</v>
      </c>
      <c r="W102" s="184">
        <f t="shared" ref="W102" si="201">IF(E102="","",ROUND((((B102+C102)-(B102-C103))/(6*V102)),4))</f>
        <v>3.4722</v>
      </c>
      <c r="X102" s="184">
        <f t="shared" ref="X102" si="202">IF(E102="","",ROUND((1-(ABS((((B102+C102)+(B102-C103))/2)-U102)/((C102+C103)/2)))*W102,4))</f>
        <v>3.0173000000000001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1.5100000000000001E-2</v>
      </c>
      <c r="F104" s="176">
        <v>1.8800000000000001E-2</v>
      </c>
      <c r="G104" s="176">
        <v>1.8700000000000001E-2</v>
      </c>
      <c r="H104" s="176">
        <v>1.8100000000000002E-2</v>
      </c>
      <c r="I104" s="176">
        <v>2.06E-2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-0.17600000000000005</v>
      </c>
      <c r="P104" s="193">
        <f>IF(E104="","",((MINA(E104,F104,G104,H104,I104))-N104)/((C104+C105)/2))</f>
        <v>-0.39600000000000002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2.06E-2</v>
      </c>
      <c r="S104" s="185">
        <f>IF(E104="","",MINA(E104:I105))</f>
        <v>1.5100000000000001E-2</v>
      </c>
      <c r="T104" s="185">
        <f t="shared" ref="T104" si="206">IF(E104="","",(R104-S104))</f>
        <v>5.4999999999999997E-3</v>
      </c>
      <c r="U104" s="185">
        <f>IF(E104="","",ROUND(AVERAGEA(E104:I105),4))</f>
        <v>1.83E-2</v>
      </c>
      <c r="V104" s="185">
        <f>IF(E104="","",ROUND(SQRT(COUNTA(E104:I105)/(COUNTA(E104:I105)-1))*STDEVPA(E104:I105),4))</f>
        <v>2E-3</v>
      </c>
      <c r="W104" s="184">
        <f>IF(E104="","",ROUND((((B104+C104)-(U104))/(3*V104)),4))</f>
        <v>5.2832999999999997</v>
      </c>
      <c r="X104" s="184">
        <f>IF(E104="","",ROUND((((B104+C104)-(U104))/(3*V104)),4))</f>
        <v>5.2832999999999997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1.9300000000000001E-2</v>
      </c>
      <c r="F106" s="176">
        <v>2.2599999999999999E-2</v>
      </c>
      <c r="G106" s="176">
        <v>1.8700000000000001E-2</v>
      </c>
      <c r="H106" s="176">
        <v>1.9599999999999999E-2</v>
      </c>
      <c r="I106" s="176">
        <v>1.9699999999999999E-2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-9.6000000000000113E-2</v>
      </c>
      <c r="P106" s="193">
        <f>IF(E106="","",((MINA(E106,F106,G106,H106,I106))-N106)/((C106+C107)/2))</f>
        <v>-0.252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2.2599999999999999E-2</v>
      </c>
      <c r="S106" s="185">
        <f>IF(E106="","",MINA(E106:I107))</f>
        <v>1.8700000000000001E-2</v>
      </c>
      <c r="T106" s="185">
        <f t="shared" ref="T106" si="210">IF(E106="","",(R106-S106))</f>
        <v>3.8999999999999972E-3</v>
      </c>
      <c r="U106" s="185">
        <f>IF(E106="","",ROUND(AVERAGEA(E106:I107),4))</f>
        <v>0.02</v>
      </c>
      <c r="V106" s="185">
        <f>IF(E106="","",ROUND(SQRT(COUNTA(E106:I107)/(COUNTA(E106:I107)-1))*STDEVPA(E106:I107),4))</f>
        <v>1.5E-3</v>
      </c>
      <c r="W106" s="184">
        <f>IF(E106="","",ROUND((((B106+C106)-(U106))/(3*V106)),4))</f>
        <v>6.6666999999999996</v>
      </c>
      <c r="X106" s="184">
        <f>IF(E106="","",ROUND((((B106+C106)-(U106))/(3*V106)),4))</f>
        <v>6.6666999999999996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24120601</v>
      </c>
      <c r="D113" s="183"/>
      <c r="E113" s="15"/>
      <c r="F113" s="16" t="str">
        <f>H8</f>
        <v>K1217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24120601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17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1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1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1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1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18" t="s">
        <v>53</v>
      </c>
      <c r="P157" s="11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3.3984999999999999</v>
      </c>
      <c r="F158" s="176">
        <v>3.3967999999999998</v>
      </c>
      <c r="G158" s="176">
        <v>3.3982000000000001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-1.5000000000000568E-2</v>
      </c>
      <c r="P158" s="193">
        <f>IF(E158="","",((MINA(E158,F158,G158,H158,I158))-N158)/((C158+C159)/2))</f>
        <v>-3.2000000000000917E-2</v>
      </c>
      <c r="Q158" s="185" t="str">
        <f>IF(E158="","",IF(OR((O158&gt;50%),(P158&lt;-50%)),"Measure More","OK"))</f>
        <v>OK</v>
      </c>
      <c r="R158" s="185">
        <f>IF(E158="","",MAXA(E158:I159))</f>
        <v>3.3984999999999999</v>
      </c>
      <c r="S158" s="185">
        <f>IF(E158="","",MINA(E158:I159))</f>
        <v>3.3967999999999998</v>
      </c>
      <c r="T158" s="185">
        <f>IF(E158="","",(R158-S158))</f>
        <v>1.7000000000000348E-3</v>
      </c>
      <c r="U158" s="185">
        <f>IF(E158="","",ROUND(AVERAGEA(E158:I159),4))</f>
        <v>3.3978000000000002</v>
      </c>
      <c r="V158" s="185">
        <f>IF(E158="","",ROUND(SQRT(COUNTA(E158:I159)/(COUNTA(E158:I159)-1))*STDEVPA(E158:I159),4))</f>
        <v>8.9999999999999998E-4</v>
      </c>
      <c r="W158" s="184">
        <f>IF(E158="","",ROUND((((B158+C158)-(B158-C159))/(6*V158)),4))</f>
        <v>37.036999999999999</v>
      </c>
      <c r="X158" s="184">
        <f>IF(E158="","",ROUND((1-(ABS((((B158+C158)+(B158-C159))/2)-U158)/((C158+C159)/2)))*W158,4))</f>
        <v>36.222200000000001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3.3984999999999999</v>
      </c>
      <c r="AB158" s="92">
        <v>3.3967999999999998</v>
      </c>
      <c r="AC158">
        <v>3.3982000000000001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3.4037000000000002</v>
      </c>
      <c r="F160" s="176">
        <v>3.4005000000000001</v>
      </c>
      <c r="G160" s="176">
        <v>3.4022000000000001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3.7000000000002586E-2</v>
      </c>
      <c r="P160" s="193">
        <f>IF(E160="","",((MINA(E160,F160,G160,H160,I160))-N160)/((C160+C161)/2))</f>
        <v>5.0000000000016698E-3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3.4037000000000002</v>
      </c>
      <c r="S160" s="185">
        <f t="shared" ref="S160" si="217">IF(E160="","",MINA(E160:I161))</f>
        <v>3.4005000000000001</v>
      </c>
      <c r="T160" s="185">
        <f t="shared" ref="T160" si="218">IF(E160="","",(R160-S160))</f>
        <v>3.2000000000000917E-3</v>
      </c>
      <c r="U160" s="185">
        <f t="shared" ref="U160" si="219">IF(E160="","",ROUND(AVERAGEA(E160:I161),4))</f>
        <v>3.4020999999999999</v>
      </c>
      <c r="V160" s="185">
        <f t="shared" ref="V160" si="220">IF(E160="","",ROUND(SQRT(COUNTA(E160:I161)/(COUNTA(E160:I161)-1))*STDEVPA(E160:I161),4))</f>
        <v>1.6000000000000001E-3</v>
      </c>
      <c r="W160" s="184">
        <f t="shared" ref="W160" si="221">IF(E160="","",ROUND((((B160+C160)-(B160-C161))/(6*V160)),4))</f>
        <v>20.833300000000001</v>
      </c>
      <c r="X160" s="184">
        <f t="shared" ref="X160" si="222">IF(E160="","",ROUND((1-(ABS((((B160+C160)+(B160-C161))/2)-U160)/((C160+C161)/2)))*W160,4))</f>
        <v>20.395800000000001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3.4037000000000002</v>
      </c>
      <c r="AB160" s="92">
        <v>3.4005000000000001</v>
      </c>
      <c r="AC160">
        <v>3.4022000000000001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1.5931</v>
      </c>
      <c r="F162" s="176">
        <v>1.5931</v>
      </c>
      <c r="G162" s="176">
        <v>1.5929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-6.9000000000001283E-2</v>
      </c>
      <c r="P162" s="193">
        <f>IF(E162="","",((MINA(E162,F162,G162,H162,I162))-N162)/((C162+C163)/2))</f>
        <v>-7.1000000000001062E-2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1.5931</v>
      </c>
      <c r="S162" s="185">
        <f t="shared" ref="S162" si="232">IF(E162="","",MINA(E162:I163))</f>
        <v>1.5929</v>
      </c>
      <c r="T162" s="185">
        <f t="shared" ref="T162" si="233">IF(E162="","",(R162-S162))</f>
        <v>1.9999999999997797E-4</v>
      </c>
      <c r="U162" s="185">
        <f t="shared" ref="U162" si="234">IF(E162="","",ROUND(AVERAGEA(E162:I163),4))</f>
        <v>1.593</v>
      </c>
      <c r="V162" s="185">
        <f t="shared" ref="V162" si="235">IF(E162="","",ROUND(SQRT(COUNTA(E162:I163)/(COUNTA(E162:I163)-1))*STDEVPA(E162:I163),4))</f>
        <v>1E-4</v>
      </c>
      <c r="W162" s="184">
        <f t="shared" ref="W162" si="236">IF(E162="","",ROUND((((B162+C162)-(B162-C163))/(6*V162)),4))</f>
        <v>333.33330000000001</v>
      </c>
      <c r="X162" s="184">
        <f t="shared" ref="X162" si="237">IF(E162="","",ROUND((1-(ABS((((B162+C162)+(B162-C163))/2)-U162)/((C162+C163)/2)))*W162,4))</f>
        <v>310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1.5931</v>
      </c>
      <c r="AB162" s="92">
        <v>1.5931</v>
      </c>
      <c r="AC162">
        <v>1.5929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1.5904</v>
      </c>
      <c r="F164" s="176">
        <v>1.5895999999999999</v>
      </c>
      <c r="G164" s="176">
        <v>1.5873999999999999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-9.6000000000000529E-2</v>
      </c>
      <c r="P164" s="193">
        <f>IF(E164="","",((MINA(E164,F164,G164,H164,I164))-N164)/((C164+C165)/2))</f>
        <v>-0.12600000000000167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1.5904</v>
      </c>
      <c r="S164" s="185">
        <f t="shared" ref="S164" si="247">IF(E164="","",MINA(E164:I165))</f>
        <v>1.5873999999999999</v>
      </c>
      <c r="T164" s="185">
        <f t="shared" ref="T164" si="248">IF(E164="","",(R164-S164))</f>
        <v>3.0000000000001137E-3</v>
      </c>
      <c r="U164" s="185">
        <f t="shared" ref="U164" si="249">IF(E164="","",ROUND(AVERAGEA(E164:I165),4))</f>
        <v>1.5891</v>
      </c>
      <c r="V164" s="185">
        <f t="shared" ref="V164" si="250">IF(E164="","",ROUND(SQRT(COUNTA(E164:I165)/(COUNTA(E164:I165)-1))*STDEVPA(E164:I165),4))</f>
        <v>1.6000000000000001E-3</v>
      </c>
      <c r="W164" s="184">
        <f t="shared" ref="W164" si="251">IF(E164="","",ROUND((((B164+C164)-(B164-C165))/(6*V164)),4))</f>
        <v>20.833300000000001</v>
      </c>
      <c r="X164" s="184">
        <f t="shared" ref="X164" si="252">IF(E164="","",ROUND((1-(ABS((((B164+C164)+(B164-C165))/2)-U164)/((C164+C165)/2)))*W164,4))</f>
        <v>18.5625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1.5904</v>
      </c>
      <c r="AB164" s="92">
        <v>1.5895999999999999</v>
      </c>
      <c r="AC164">
        <v>1.5873999999999999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1.5960000000000001</v>
      </c>
      <c r="F166" s="176">
        <v>1.5967</v>
      </c>
      <c r="G166" s="176">
        <v>1.5966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-3.3000000000000806E-2</v>
      </c>
      <c r="P166" s="193">
        <f>IF(E166="","",((MINA(E166,F166,G166,H166,I166))-N166)/((C166+C167)/2))</f>
        <v>-4.0000000000000036E-2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1.5967</v>
      </c>
      <c r="S166" s="185">
        <f t="shared" ref="S166" si="262">IF(E166="","",MINA(E166:I167))</f>
        <v>1.5960000000000001</v>
      </c>
      <c r="T166" s="185">
        <f t="shared" ref="T166" si="263">IF(E166="","",(R166-S166))</f>
        <v>6.9999999999992291E-4</v>
      </c>
      <c r="U166" s="185">
        <f t="shared" ref="U166" si="264">IF(E166="","",ROUND(AVERAGEA(E166:I167),4))</f>
        <v>1.5964</v>
      </c>
      <c r="V166" s="185">
        <f t="shared" ref="V166" si="265">IF(E166="","",ROUND(SQRT(COUNTA(E166:I167)/(COUNTA(E166:I167)-1))*STDEVPA(E166:I167),4))</f>
        <v>4.0000000000000002E-4</v>
      </c>
      <c r="W166" s="184">
        <f t="shared" ref="W166" si="266">IF(E166="","",ROUND((((B166+C166)-(B166-C167))/(6*V166)),4))</f>
        <v>83.333299999999994</v>
      </c>
      <c r="X166" s="184">
        <f t="shared" ref="X166" si="267">IF(E166="","",ROUND((1-(ABS((((B166+C166)+(B166-C167))/2)-U166)/((C166+C167)/2)))*W166,4))</f>
        <v>80.333299999999994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1.5960000000000001</v>
      </c>
      <c r="AB166" s="92">
        <v>1.5967</v>
      </c>
      <c r="AC166">
        <v>1.5966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1.5982000000000001</v>
      </c>
      <c r="F168" s="176">
        <v>1.5985</v>
      </c>
      <c r="G168" s="176">
        <v>1.5968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-1.5000000000000568E-2</v>
      </c>
      <c r="P168" s="193">
        <f>IF(E168="","",((MINA(E168,F168,G168,H168,I168))-N168)/((C168+C169)/2))</f>
        <v>-3.2000000000000917E-2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1.5985</v>
      </c>
      <c r="S168" s="185">
        <f t="shared" ref="S168" si="277">IF(E168="","",MINA(E168:I169))</f>
        <v>1.5968</v>
      </c>
      <c r="T168" s="185">
        <f t="shared" ref="T168" si="278">IF(E168="","",(R168-S168))</f>
        <v>1.7000000000000348E-3</v>
      </c>
      <c r="U168" s="185">
        <f t="shared" ref="U168" si="279">IF(E168="","",ROUND(AVERAGEA(E168:I169),4))</f>
        <v>1.5978000000000001</v>
      </c>
      <c r="V168" s="185">
        <f t="shared" ref="V168" si="280">IF(E168="","",ROUND(SQRT(COUNTA(E168:I169)/(COUNTA(E168:I169)-1))*STDEVPA(E168:I169),4))</f>
        <v>8.9999999999999998E-4</v>
      </c>
      <c r="W168" s="184">
        <f t="shared" ref="W168" si="281">IF(E168="","",ROUND((((B168+C168)-(B168-C169))/(6*V168)),4))</f>
        <v>37.036999999999999</v>
      </c>
      <c r="X168" s="184">
        <f t="shared" ref="X168" si="282">IF(E168="","",ROUND((1-(ABS((((B168+C168)+(B168-C169))/2)-U168)/((C168+C169)/2)))*W168,4))</f>
        <v>36.222200000000001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1.5982000000000001</v>
      </c>
      <c r="AB168" s="92">
        <v>1.5985</v>
      </c>
      <c r="AC168">
        <v>1.5968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24.600300000000001</v>
      </c>
      <c r="F170" s="176">
        <v>24.622299999999999</v>
      </c>
      <c r="G170" s="176">
        <v>24.611899999999999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0.11149999999998883</v>
      </c>
      <c r="P170" s="193">
        <f>IF(E170="","",((MINA(E170,F170,G170,H170,I170))-N170)/((C170+C171)/2))</f>
        <v>1.4999999999965041E-3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24.622299999999999</v>
      </c>
      <c r="S170" s="185">
        <f t="shared" ref="S170" si="292">IF(E170="","",MINA(E170:I171))</f>
        <v>24.600300000000001</v>
      </c>
      <c r="T170" s="185">
        <f t="shared" ref="T170" si="293">IF(E170="","",(R170-S170))</f>
        <v>2.1999999999998465E-2</v>
      </c>
      <c r="U170" s="185">
        <f t="shared" ref="U170" si="294">IF(E170="","",ROUND(AVERAGEA(E170:I171),4))</f>
        <v>24.611499999999999</v>
      </c>
      <c r="V170" s="185">
        <f t="shared" ref="V170" si="295">IF(E170="","",ROUND(SQRT(COUNTA(E170:I171)/(COUNTA(E170:I171)-1))*STDEVPA(E170:I171),4))</f>
        <v>1.0999999999999999E-2</v>
      </c>
      <c r="W170" s="184">
        <f t="shared" ref="W170" si="296">IF(E170="","",ROUND((((B170+C170)-(B170-C171))/(6*V170)),4))</f>
        <v>6.0606</v>
      </c>
      <c r="X170" s="184">
        <f t="shared" ref="X170" si="297">IF(E170="","",ROUND((1-(ABS((((B170+C170)+(B170-C171))/2)-U170)/((C170+C171)/2)))*W170,4))</f>
        <v>5.7121000000000004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24.600300000000001</v>
      </c>
      <c r="AB170" s="92">
        <v>24.622299999999999</v>
      </c>
      <c r="AC170">
        <v>24.611899999999999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4.8254000000000001</v>
      </c>
      <c r="F172" s="176">
        <v>4.8444000000000003</v>
      </c>
      <c r="G172" s="176">
        <v>4.8338000000000001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0.44400000000000439</v>
      </c>
      <c r="P172" s="193">
        <f>IF(E172="","",((MINA(E172,F172,G172,H172,I172))-N172)/((C172+C173)/2))</f>
        <v>0.25400000000000311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4.8444000000000003</v>
      </c>
      <c r="S172" s="185">
        <f t="shared" ref="S172" si="307">IF(E172="","",MINA(E172:I173))</f>
        <v>4.8254000000000001</v>
      </c>
      <c r="T172" s="185">
        <f t="shared" ref="T172" si="308">IF(E172="","",(R172-S172))</f>
        <v>1.9000000000000128E-2</v>
      </c>
      <c r="U172" s="185">
        <f t="shared" ref="U172" si="309">IF(E172="","",ROUND(AVERAGEA(E172:I173),4))</f>
        <v>4.8345000000000002</v>
      </c>
      <c r="V172" s="185">
        <f t="shared" ref="V172" si="310">IF(E172="","",ROUND(SQRT(COUNTA(E172:I173)/(COUNTA(E172:I173)-1))*STDEVPA(E172:I173),4))</f>
        <v>9.4999999999999998E-3</v>
      </c>
      <c r="W172" s="184">
        <f t="shared" ref="W172" si="311">IF(E172="","",ROUND((((B172+C172)-(B172-C173))/(6*V172)),4))</f>
        <v>3.5087999999999999</v>
      </c>
      <c r="X172" s="184">
        <f t="shared" ref="X172" si="312">IF(E172="","",ROUND((1-(ABS((((B172+C172)+(B172-C173))/2)-U172)/((C172+C173)/2)))*W172,4))</f>
        <v>2.2982999999999998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4.8254000000000001</v>
      </c>
      <c r="AB172" s="92">
        <v>4.8444000000000003</v>
      </c>
      <c r="AC172">
        <v>4.8338000000000001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4.8479999999999999</v>
      </c>
      <c r="F174" s="176">
        <v>4.8441000000000001</v>
      </c>
      <c r="G174" s="176">
        <v>4.8532999999999999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0.53300000000000125</v>
      </c>
      <c r="P174" s="193">
        <f>IF(E174="","",((MINA(E174,F174,G174,H174,I174))-N174)/((C174+C175)/2))</f>
        <v>0.4410000000000025</v>
      </c>
      <c r="Q174" s="185" t="str">
        <f t="shared" ref="Q174" si="320">IF(E174="","",IF(OR((O174&gt;50%),(P174&lt;-50%)),"Measure More","OK"))</f>
        <v>Measure More</v>
      </c>
      <c r="R174" s="185">
        <f t="shared" ref="R174" si="321">IF(E174="","",MAXA(E174:I175))</f>
        <v>4.8532999999999999</v>
      </c>
      <c r="S174" s="185">
        <f t="shared" ref="S174" si="322">IF(E174="","",MINA(E174:I175))</f>
        <v>4.8441000000000001</v>
      </c>
      <c r="T174" s="185">
        <f t="shared" ref="T174" si="323">IF(E174="","",(R174-S174))</f>
        <v>9.1999999999998749E-3</v>
      </c>
      <c r="U174" s="185">
        <f t="shared" ref="U174" si="324">IF(E174="","",ROUND(AVERAGEA(E174:I175),4))</f>
        <v>4.8484999999999996</v>
      </c>
      <c r="V174" s="185">
        <f t="shared" ref="V174" si="325">IF(E174="","",ROUND(SQRT(COUNTA(E174:I175)/(COUNTA(E174:I175)-1))*STDEVPA(E174:I175),4))</f>
        <v>4.5999999999999999E-3</v>
      </c>
      <c r="W174" s="184">
        <f t="shared" ref="W174" si="326">IF(E174="","",ROUND((((B174+C174)-(B174-C175))/(6*V174)),4))</f>
        <v>7.2464000000000004</v>
      </c>
      <c r="X174" s="184">
        <f t="shared" ref="X174" si="327">IF(E174="","",ROUND((1-(ABS((((B174+C174)+(B174-C175))/2)-U174)/((C174+C175)/2)))*W174,4))</f>
        <v>3.7319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4.8479999999999999</v>
      </c>
      <c r="AB174" s="92">
        <v>4.8441000000000001</v>
      </c>
      <c r="AC174">
        <v>4.8532999999999999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16.115300000000001</v>
      </c>
      <c r="F176" s="176">
        <v>16.1172</v>
      </c>
      <c r="G176" s="176">
        <v>16.118300000000001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0.18299999999999983</v>
      </c>
      <c r="P176" s="193">
        <f>IF(E176="","",((MINA(E176,F176,G176,H176,I176))-N176)/((C176+C177)/2))</f>
        <v>0.15299999999999869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16.118300000000001</v>
      </c>
      <c r="S176" s="185">
        <f t="shared" ref="S176" si="337">IF(E176="","",MINA(E176:I177))</f>
        <v>16.115300000000001</v>
      </c>
      <c r="T176" s="185">
        <f t="shared" ref="T176" si="338">IF(E176="","",(R176-S176))</f>
        <v>3.0000000000001137E-3</v>
      </c>
      <c r="U176" s="185">
        <f t="shared" ref="U176" si="339">IF(E176="","",ROUND(AVERAGEA(E176:I177),4))</f>
        <v>16.116900000000001</v>
      </c>
      <c r="V176" s="185">
        <f t="shared" ref="V176" si="340">IF(E176="","",ROUND(SQRT(COUNTA(E176:I177)/(COUNTA(E176:I177)-1))*STDEVPA(E176:I177),4))</f>
        <v>1.5E-3</v>
      </c>
      <c r="W176" s="184">
        <f t="shared" ref="W176" si="341">IF(E176="","",ROUND((((B176+C176)-(B176-C177))/(6*V176)),4))</f>
        <v>22.222200000000001</v>
      </c>
      <c r="X176" s="184">
        <f t="shared" ref="X176" si="342">IF(E176="","",ROUND((1-(ABS((((B176+C176)+(B176-C177))/2)-U176)/((C176+C177)/2)))*W176,4))</f>
        <v>18.4666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16.115300000000001</v>
      </c>
      <c r="AB176" s="92">
        <v>16.1172</v>
      </c>
      <c r="AC176">
        <v>16.118300000000001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16.1065</v>
      </c>
      <c r="F178" s="176">
        <v>16.107299999999999</v>
      </c>
      <c r="G178" s="176">
        <v>16.107500000000002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7.5000000000002842E-2</v>
      </c>
      <c r="P178" s="193">
        <f>IF(E178="","",((MINA(E178,F178,G178,H178,I178))-N178)/((C178+C179)/2))</f>
        <v>6.4999999999990621E-2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16.107500000000002</v>
      </c>
      <c r="S178" s="185">
        <f t="shared" ref="S178" si="352">IF(E178="","",MINA(E178:I179))</f>
        <v>16.1065</v>
      </c>
      <c r="T178" s="185">
        <f t="shared" ref="T178" si="353">IF(E178="","",(R178-S178))</f>
        <v>1.0000000000012221E-3</v>
      </c>
      <c r="U178" s="185">
        <f t="shared" ref="U178" si="354">IF(E178="","",ROUND(AVERAGEA(E178:I179),4))</f>
        <v>16.107099999999999</v>
      </c>
      <c r="V178" s="185">
        <f t="shared" ref="V178" si="355">IF(E178="","",ROUND(SQRT(COUNTA(E178:I179)/(COUNTA(E178:I179)-1))*STDEVPA(E178:I179),4))</f>
        <v>5.0000000000000001E-4</v>
      </c>
      <c r="W178" s="184">
        <f t="shared" ref="W178" si="356">IF(E178="","",ROUND((((B178+C178)-(B178-C179))/(6*V178)),4))</f>
        <v>66.666700000000006</v>
      </c>
      <c r="X178" s="184">
        <f t="shared" ref="X178" si="357">IF(E178="","",ROUND((1-(ABS((((B178+C178)+(B178-C179))/2)-U178)/((C178+C179)/2)))*W178,4))</f>
        <v>61.933399999999999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16.1065</v>
      </c>
      <c r="AB178" s="92">
        <v>16.107299999999999</v>
      </c>
      <c r="AC178">
        <v>16.107500000000002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6.5320999999999998</v>
      </c>
      <c r="F180" s="176">
        <v>6.5334000000000003</v>
      </c>
      <c r="G180" s="176">
        <v>6.5324999999999998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0.33400000000000318</v>
      </c>
      <c r="P180" s="193">
        <f>IF(E180="","",((MINA(E180,F180,G180,H180,I180))-N180)/((C180+C181)/2))</f>
        <v>0.32099999999999795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6.5334000000000003</v>
      </c>
      <c r="S180" s="185">
        <f t="shared" ref="S180" si="367">IF(E180="","",MINA(E180:I181))</f>
        <v>6.5320999999999998</v>
      </c>
      <c r="T180" s="185">
        <f t="shared" ref="T180" si="368">IF(E180="","",(R180-S180))</f>
        <v>1.300000000000523E-3</v>
      </c>
      <c r="U180" s="185">
        <f t="shared" ref="U180" si="369">IF(E180="","",ROUND(AVERAGEA(E180:I181),4))</f>
        <v>6.5327000000000002</v>
      </c>
      <c r="V180" s="185">
        <f t="shared" ref="V180" si="370">IF(E180="","",ROUND(SQRT(COUNTA(E180:I181)/(COUNTA(E180:I181)-1))*STDEVPA(E180:I181),4))</f>
        <v>6.9999999999999999E-4</v>
      </c>
      <c r="W180" s="184">
        <f t="shared" ref="W180" si="371">IF(E180="","",ROUND((((B180+C180)-(B180-C181))/(6*V180)),4))</f>
        <v>47.619</v>
      </c>
      <c r="X180" s="184">
        <f t="shared" ref="X180" si="372">IF(E180="","",ROUND((1-(ABS((((B180+C180)+(B180-C181))/2)-U180)/((C180+C181)/2)))*W180,4))</f>
        <v>32.047600000000003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6.5320999999999998</v>
      </c>
      <c r="AB180" s="92">
        <v>6.5334000000000003</v>
      </c>
      <c r="AC180">
        <v>6.5324999999999998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6.5087999999999999</v>
      </c>
      <c r="F182" s="176">
        <v>6.5084999999999997</v>
      </c>
      <c r="G182" s="176">
        <v>6.508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8.799999999999919E-2</v>
      </c>
      <c r="P182" s="193">
        <f>IF(E182="","",((MINA(E182,F182,G182,H182,I182))-N182)/((C182+C183)/2))</f>
        <v>8.0000000000000071E-2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6.5087999999999999</v>
      </c>
      <c r="S182" s="185">
        <f t="shared" ref="S182" si="382">IF(E182="","",MINA(E182:I183))</f>
        <v>6.508</v>
      </c>
      <c r="T182" s="185">
        <f t="shared" ref="T182" si="383">IF(E182="","",(R182-S182))</f>
        <v>7.9999999999991189E-4</v>
      </c>
      <c r="U182" s="185">
        <f t="shared" ref="U182" si="384">IF(E182="","",ROUND(AVERAGEA(E182:I183),4))</f>
        <v>6.5084</v>
      </c>
      <c r="V182" s="185">
        <f t="shared" ref="V182" si="385">IF(E182="","",ROUND(SQRT(COUNTA(E182:I183)/(COUNTA(E182:I183)-1))*STDEVPA(E182:I183),4))</f>
        <v>4.0000000000000002E-4</v>
      </c>
      <c r="W182" s="184">
        <f t="shared" ref="W182" si="386">IF(E182="","",ROUND((((B182+C182)-(B182-C183))/(6*V182)),4))</f>
        <v>83.333299999999994</v>
      </c>
      <c r="X182" s="184">
        <f t="shared" ref="X182" si="387">IF(E182="","",ROUND((1-(ABS((((B182+C182)+(B182-C183))/2)-U182)/((C182+C183)/2)))*W182,4))</f>
        <v>76.333299999999994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6.5087999999999999</v>
      </c>
      <c r="AB182" s="92">
        <v>6.5084999999999997</v>
      </c>
      <c r="AC182">
        <v>6.508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0.80500000000000005</v>
      </c>
      <c r="F184" s="176">
        <v>0.80500000000000005</v>
      </c>
      <c r="G184" s="176">
        <v>0.80500000000000005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8.3333333333333412E-2</v>
      </c>
      <c r="P184" s="193">
        <f>IF(E184="","",((MINA(E184,F184,G184,H184,I184))-N184)/((C184+C185)/2))</f>
        <v>8.3333333333333412E-2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0.80500000000000005</v>
      </c>
      <c r="S184" s="185">
        <f t="shared" ref="S184" si="397">IF(E184="","",MINA(E184:I185))</f>
        <v>0.80500000000000005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0.80500000000000005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0.80500000000000005</v>
      </c>
      <c r="AB184" s="92">
        <v>0.80500000000000005</v>
      </c>
      <c r="AC184">
        <v>0.80500000000000005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0.80300000000000005</v>
      </c>
      <c r="F186" s="176">
        <v>0.80400000000000005</v>
      </c>
      <c r="G186" s="176">
        <v>0.80400000000000005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6.6666666666666735E-2</v>
      </c>
      <c r="P186" s="193">
        <f>IF(E186="","",((MINA(E186,F186,G186,H186,I186))-N186)/((C186+C187)/2))</f>
        <v>5.0000000000000044E-2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0.80400000000000005</v>
      </c>
      <c r="S186" s="185">
        <f t="shared" ref="S186" si="412">IF(E186="","",MINA(E186:I187))</f>
        <v>0.80300000000000005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0.80369999999999997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31.277699999999999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0.80300000000000005</v>
      </c>
      <c r="AB186" s="92">
        <v>0.80400000000000005</v>
      </c>
      <c r="AC186">
        <v>0.80400000000000005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0.57799999999999996</v>
      </c>
      <c r="F188" s="176">
        <v>0.57899999999999996</v>
      </c>
      <c r="G188" s="176">
        <v>0.57999999999999996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-0.33333333333333365</v>
      </c>
      <c r="P188" s="193">
        <f>IF(E188="","",((MINA(E188,F188,G188,H188,I188))-N188)/((C188+C189)/2))</f>
        <v>-0.46666666666666712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0.57999999999999996</v>
      </c>
      <c r="S188" s="185">
        <f t="shared" ref="S188" si="427">IF(E188="","",MINA(E188:I189))</f>
        <v>0.57799999999999996</v>
      </c>
      <c r="T188" s="185">
        <f t="shared" ref="T188" si="428">IF(E188="","",(R188-S188))</f>
        <v>2.0000000000000018E-3</v>
      </c>
      <c r="U188" s="185">
        <f t="shared" ref="U188" si="429">IF(E188="","",ROUND(AVERAGEA(E188:I189),4))</f>
        <v>0.57899999999999996</v>
      </c>
      <c r="V188" s="185">
        <f t="shared" ref="V188" si="430">IF(E188="","",ROUND(SQRT(COUNTA(E188:I189)/(COUNTA(E188:I189)-1))*STDEVPA(E188:I189),4))</f>
        <v>1E-3</v>
      </c>
      <c r="W188" s="184">
        <f>IF(E188="","",ROUND((((U188)-(B188-C189))/(3*V188)),4))</f>
        <v>3</v>
      </c>
      <c r="X188" s="184">
        <f>IF(E188="","",ROUND((((U188)-(B188-C189))/(3*V188)),4))</f>
        <v>3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0.57799999999999996</v>
      </c>
      <c r="AB188" s="92">
        <v>0.57899999999999996</v>
      </c>
      <c r="AC188">
        <v>0.57999999999999996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0.58399999999999996</v>
      </c>
      <c r="F190" s="176">
        <v>0.58399999999999996</v>
      </c>
      <c r="G190" s="176">
        <v>0.58399999999999996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-6.6666666666666735E-2</v>
      </c>
      <c r="P190" s="193">
        <f>IF(E190="","",((MINA(E190,F190,G190,H190,I190))-N190)/((C190+C191)/2))</f>
        <v>-6.6666666666666735E-2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0.58399999999999996</v>
      </c>
      <c r="S190" s="185">
        <f t="shared" ref="S190" si="438">IF(E190="","",MINA(E190:I191))</f>
        <v>0.58399999999999996</v>
      </c>
      <c r="T190" s="185">
        <f t="shared" ref="T190" si="439">IF(E190="","",(R190-S190))</f>
        <v>0</v>
      </c>
      <c r="U190" s="185">
        <f t="shared" ref="U190" si="440">IF(E190="","",ROUND(AVERAGEA(E190:I191),4))</f>
        <v>0.58399999999999996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0.58399999999999996</v>
      </c>
      <c r="AB190" s="92">
        <v>0.58399999999999996</v>
      </c>
      <c r="AC190">
        <v>0.58399999999999996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7.5879000000000003</v>
      </c>
      <c r="F192" s="176">
        <v>7.5769000000000002</v>
      </c>
      <c r="G192" s="176">
        <v>7.6016000000000004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0.50800000000000178</v>
      </c>
      <c r="P192" s="193">
        <f>IF(E192="","",((MINA(E192,F192,G192,H192,I192))-N192)/((C192+C193)/2))</f>
        <v>0.38450000000000095</v>
      </c>
      <c r="Q192" s="185" t="str">
        <f t="shared" ref="Q192" si="447">IF(E192="","",IF(OR((O192&gt;50%),(P192&lt;-50%)),"Measure More","OK"))</f>
        <v>Measure More</v>
      </c>
      <c r="R192" s="185">
        <f t="shared" ref="R192" si="448">IF(E192="","",MAXA(E192:I193))</f>
        <v>7.6016000000000004</v>
      </c>
      <c r="S192" s="185">
        <f t="shared" ref="S192" si="449">IF(E192="","",MINA(E192:I193))</f>
        <v>7.5769000000000002</v>
      </c>
      <c r="T192" s="185">
        <f t="shared" ref="T192" si="450">IF(E192="","",(R192-S192))</f>
        <v>2.4700000000000166E-2</v>
      </c>
      <c r="U192" s="185">
        <f t="shared" ref="U192" si="451">IF(E192="","",ROUND(AVERAGEA(E192:I193),4))</f>
        <v>7.5888</v>
      </c>
      <c r="V192" s="185">
        <f t="shared" ref="V192" si="452">IF(E192="","",ROUND(SQRT(COUNTA(E192:I193)/(COUNTA(E192:I193)-1))*STDEVPA(E192:I193),4))</f>
        <v>1.24E-2</v>
      </c>
      <c r="W192" s="184">
        <f t="shared" ref="W192" si="453">IF(E192="","",ROUND((((B192+C192)-(B192-C193))/(6*V192)),4))</f>
        <v>5.3762999999999996</v>
      </c>
      <c r="X192" s="184">
        <f t="shared" ref="X192" si="454">IF(E192="","",ROUND((1-(ABS((((B192+C192)+(B192-C193))/2)-U192)/((C192+C193)/2)))*W192,4))</f>
        <v>2.9891999999999999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7.5879000000000003</v>
      </c>
      <c r="AB192" s="92">
        <v>7.5769000000000002</v>
      </c>
      <c r="AC192">
        <v>7.6016000000000004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7.5688000000000004</v>
      </c>
      <c r="F194" s="176">
        <v>7.5566000000000004</v>
      </c>
      <c r="G194" s="176">
        <v>7.5750000000000002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0.37500000000000089</v>
      </c>
      <c r="P194" s="193">
        <f>IF(E194="","",((MINA(E194,F194,G194,H194,I194))-N194)/((C194+C195)/2))</f>
        <v>0.28300000000000214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7.5750000000000002</v>
      </c>
      <c r="S194" s="185">
        <f t="shared" ref="S194" si="462">IF(E194="","",MINA(E194:I195))</f>
        <v>7.5566000000000004</v>
      </c>
      <c r="T194" s="185">
        <f t="shared" ref="T194" si="463">IF(E194="","",(R194-S194))</f>
        <v>1.839999999999975E-2</v>
      </c>
      <c r="U194" s="185">
        <f t="shared" ref="U194" si="464">IF(E194="","",ROUND(AVERAGEA(E194:I195),4))</f>
        <v>7.5667999999999997</v>
      </c>
      <c r="V194" s="185">
        <f t="shared" ref="V194" si="465">IF(E194="","",ROUND(SQRT(COUNTA(E194:I195)/(COUNTA(E194:I195)-1))*STDEVPA(E194:I195),4))</f>
        <v>9.4000000000000004E-3</v>
      </c>
      <c r="W194" s="184">
        <f t="shared" ref="W194" si="466">IF(E194="","",ROUND((((B194+C194)-(B194-C195))/(6*V194)),4))</f>
        <v>7.0922000000000001</v>
      </c>
      <c r="X194" s="184">
        <f t="shared" ref="X194" si="467">IF(E194="","",ROUND((1-(ABS((((B194+C194)+(B194-C195))/2)-U194)/((C194+C195)/2)))*W194,4))</f>
        <v>4.7233999999999998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7.5688000000000004</v>
      </c>
      <c r="AB194" s="92">
        <v>7.5566000000000004</v>
      </c>
      <c r="AC194">
        <v>7.5750000000000002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6.2178000000000004</v>
      </c>
      <c r="F196" s="176">
        <v>6.2146999999999997</v>
      </c>
      <c r="G196" s="176">
        <v>6.2164999999999999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0.3560000000000052</v>
      </c>
      <c r="P196" s="193">
        <f>IF(E196="","",((MINA(E196,F196,G196,H196,I196))-N196)/((C196+C197)/2))</f>
        <v>0.29399999999998983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6.2178000000000004</v>
      </c>
      <c r="S196" s="185">
        <f t="shared" ref="S196" si="475">IF(E196="","",MINA(E196:I197))</f>
        <v>6.2146999999999997</v>
      </c>
      <c r="T196" s="185">
        <f t="shared" ref="T196" si="476">IF(E196="","",(R196-S196))</f>
        <v>3.1000000000007688E-3</v>
      </c>
      <c r="U196" s="185">
        <f t="shared" ref="U196" si="477">IF(E196="","",ROUND(AVERAGEA(E196:I197),4))</f>
        <v>6.2163000000000004</v>
      </c>
      <c r="V196" s="185">
        <f t="shared" ref="V196" si="478">IF(E196="","",ROUND(SQRT(COUNTA(E196:I197)/(COUNTA(E196:I197)-1))*STDEVPA(E196:I197),4))</f>
        <v>1.6000000000000001E-3</v>
      </c>
      <c r="W196" s="184">
        <f t="shared" ref="W196" si="479">IF(E196="","",ROUND((((B196+C196)-(B196-C197))/(6*V196)),4))</f>
        <v>10.416700000000001</v>
      </c>
      <c r="X196" s="184">
        <f t="shared" ref="X196" si="480">IF(E196="","",ROUND((1-(ABS((((B196+C196)+(B196-C197))/2)-U196)/((C196+C197)/2)))*W196,4))</f>
        <v>7.0209000000000001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6.2178000000000004</v>
      </c>
      <c r="AB196" s="92">
        <v>6.2146999999999997</v>
      </c>
      <c r="AC196">
        <v>6.2164999999999999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6.2285000000000004</v>
      </c>
      <c r="F198" s="176">
        <v>6.2233999999999998</v>
      </c>
      <c r="G198" s="176">
        <v>6.2267000000000001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0.57000000000000384</v>
      </c>
      <c r="P198" s="193">
        <f>IF(E198="","",((MINA(E198,F198,G198,H198,I198))-N198)/((C198+C199)/2))</f>
        <v>0.46799999999999287</v>
      </c>
      <c r="Q198" s="185" t="str">
        <f t="shared" ref="Q198" si="486">IF(E198="","",IF(OR((O198&gt;50%),(P198&lt;-50%)),"Measure More","OK"))</f>
        <v>Measure More</v>
      </c>
      <c r="R198" s="185">
        <f t="shared" ref="R198" si="487">IF(E198="","",MAXA(E198:I199))</f>
        <v>6.2285000000000004</v>
      </c>
      <c r="S198" s="185">
        <f t="shared" ref="S198" si="488">IF(E198="","",MINA(E198:I199))</f>
        <v>6.2233999999999998</v>
      </c>
      <c r="T198" s="185">
        <f t="shared" ref="T198" si="489">IF(E198="","",(R198-S198))</f>
        <v>5.1000000000005485E-3</v>
      </c>
      <c r="U198" s="185">
        <f t="shared" ref="U198" si="490">IF(E198="","",ROUND(AVERAGEA(E198:I199),4))</f>
        <v>6.2262000000000004</v>
      </c>
      <c r="V198" s="185">
        <f t="shared" ref="V198" si="491">IF(E198="","",ROUND(SQRT(COUNTA(E198:I199)/(COUNTA(E198:I199)-1))*STDEVPA(E198:I199),4))</f>
        <v>2.5999999999999999E-3</v>
      </c>
      <c r="W198" s="184">
        <f t="shared" ref="W198" si="492">IF(E198="","",ROUND((((B198+C198)-(B198-C199))/(6*V198)),4))</f>
        <v>6.4103000000000003</v>
      </c>
      <c r="X198" s="184">
        <f t="shared" ref="X198" si="493">IF(E198="","",ROUND((1-(ABS((((B198+C198)+(B198-C199))/2)-U198)/((C198+C199)/2)))*W198,4))</f>
        <v>3.0512999999999999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6.2285000000000004</v>
      </c>
      <c r="AB198" s="92">
        <v>6.2233999999999998</v>
      </c>
      <c r="AC198">
        <v>6.2267000000000001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5.7636000000000003</v>
      </c>
      <c r="F200" s="176">
        <v>5.7641999999999998</v>
      </c>
      <c r="G200" s="176">
        <v>5.7590000000000003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0.64199999999999591</v>
      </c>
      <c r="P200" s="193">
        <f>IF(E200="","",((MINA(E200,F200,G200,H200,I200))-N200)/((C200+C201)/2))</f>
        <v>0.59000000000000163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5.7641999999999998</v>
      </c>
      <c r="S200" s="185">
        <f t="shared" ref="S200" si="501">IF(E200="","",MINA(E200:I201))</f>
        <v>5.7590000000000003</v>
      </c>
      <c r="T200" s="185">
        <f t="shared" ref="T200" si="502">IF(E200="","",(R200-S200))</f>
        <v>5.1999999999994273E-3</v>
      </c>
      <c r="U200" s="185">
        <f t="shared" ref="U200" si="503">IF(E200="","",ROUND(AVERAGEA(E200:I201),4))</f>
        <v>5.7622999999999998</v>
      </c>
      <c r="V200" s="185">
        <f t="shared" ref="V200" si="504">IF(E200="","",ROUND(SQRT(COUNTA(E200:I201)/(COUNTA(E200:I201)-1))*STDEVPA(E200:I201),4))</f>
        <v>2.8E-3</v>
      </c>
      <c r="W200" s="184">
        <f t="shared" ref="W200" si="505">IF(E200="","",ROUND((((B200+C200)-(B200-C201))/(6*V200)),4))</f>
        <v>11.9048</v>
      </c>
      <c r="X200" s="184">
        <f t="shared" ref="X200" si="506">IF(E200="","",ROUND((1-(ABS((((B200+C200)+(B200-C201))/2)-U200)/((C200+C201)/2)))*W200,4))</f>
        <v>4.4881000000000002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5.7636000000000003</v>
      </c>
      <c r="AB200" s="92">
        <v>5.7641999999999998</v>
      </c>
      <c r="AC200">
        <v>5.7590000000000003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5.7381000000000002</v>
      </c>
      <c r="F202" s="176">
        <v>5.7443</v>
      </c>
      <c r="G202" s="176">
        <v>5.7386999999999997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0.44299999999999784</v>
      </c>
      <c r="P202" s="193">
        <f>IF(E202="","",((MINA(E202,F202,G202,H202,I202))-N202)/((C202+C203)/2))</f>
        <v>0.38100000000000023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5.7443</v>
      </c>
      <c r="S202" s="185">
        <f t="shared" ref="S202" si="514">IF(E202="","",MINA(E202:I203))</f>
        <v>5.7381000000000002</v>
      </c>
      <c r="T202" s="185">
        <f t="shared" ref="T202" si="515">IF(E202="","",(R202-S202))</f>
        <v>6.1999999999997613E-3</v>
      </c>
      <c r="U202" s="185">
        <f t="shared" ref="U202" si="516">IF(E202="","",ROUND(AVERAGEA(E202:I203),4))</f>
        <v>5.7404000000000002</v>
      </c>
      <c r="V202" s="185">
        <f t="shared" ref="V202" si="517">IF(E202="","",ROUND(SQRT(COUNTA(E202:I203)/(COUNTA(E202:I203)-1))*STDEVPA(E202:I203),4))</f>
        <v>3.3999999999999998E-3</v>
      </c>
      <c r="W202" s="184">
        <f t="shared" ref="W202" si="518">IF(E202="","",ROUND((((B202+C202)-(B202-C203))/(6*V202)),4))</f>
        <v>9.8039000000000005</v>
      </c>
      <c r="X202" s="184">
        <f t="shared" ref="X202" si="519">IF(E202="","",ROUND((1-(ABS((((B202+C202)+(B202-C203))/2)-U202)/((C202+C203)/2)))*W202,4))</f>
        <v>5.8430999999999997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5.7381000000000002</v>
      </c>
      <c r="AB202" s="92">
        <v>5.7443</v>
      </c>
      <c r="AC202">
        <v>5.7386999999999997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7.9401999999999999</v>
      </c>
      <c r="F204" s="176">
        <v>7.9398999999999997</v>
      </c>
      <c r="G204" s="176">
        <v>7.9432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0.43199999999999683</v>
      </c>
      <c r="P204" s="193">
        <f>IF(E204="","",((MINA(E204,F204,G204,H204,I204))-N204)/((C204+C205)/2))</f>
        <v>0.3989999999999938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7.9432</v>
      </c>
      <c r="S204" s="185">
        <f t="shared" ref="S204" si="527">IF(E204="","",MINA(E204:I205))</f>
        <v>7.9398999999999997</v>
      </c>
      <c r="T204" s="185">
        <f t="shared" ref="T204" si="528">IF(E204="","",(R204-S204))</f>
        <v>3.3000000000003027E-3</v>
      </c>
      <c r="U204" s="185">
        <f t="shared" ref="U204" si="529">IF(E204="","",ROUND(AVERAGEA(E204:I205),4))</f>
        <v>7.9410999999999996</v>
      </c>
      <c r="V204" s="185">
        <f t="shared" ref="V204" si="530">IF(E204="","",ROUND(SQRT(COUNTA(E204:I205)/(COUNTA(E204:I205)-1))*STDEVPA(E204:I205),4))</f>
        <v>1.8E-3</v>
      </c>
      <c r="W204" s="184">
        <f t="shared" ref="W204" si="531">IF(E204="","",ROUND((((B204+C204)-(B204-C205))/(6*V204)),4))</f>
        <v>18.5185</v>
      </c>
      <c r="X204" s="184">
        <f t="shared" ref="X204" si="532">IF(E204="","",ROUND((1-(ABS((((B204+C204)+(B204-C205))/2)-U204)/((C204+C205)/2)))*W204,4))</f>
        <v>10.907400000000001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7.9401999999999999</v>
      </c>
      <c r="AB204" s="92">
        <v>7.9398999999999997</v>
      </c>
      <c r="AC204">
        <v>7.9432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7.9231999999999996</v>
      </c>
      <c r="F206" s="176">
        <v>7.9244000000000003</v>
      </c>
      <c r="G206" s="176">
        <v>7.9245999999999999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0.24599999999999511</v>
      </c>
      <c r="P206" s="193">
        <f>IF(E206="","",((MINA(E206,F206,G206,H206,I206))-N206)/((C206+C207)/2))</f>
        <v>0.23199999999999221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7.9245999999999999</v>
      </c>
      <c r="S206" s="185">
        <f t="shared" ref="S206" si="540">IF(E206="","",MINA(E206:I207))</f>
        <v>7.9231999999999996</v>
      </c>
      <c r="T206" s="185">
        <f t="shared" ref="T206" si="541">IF(E206="","",(R206-S206))</f>
        <v>1.4000000000002899E-3</v>
      </c>
      <c r="U206" s="185">
        <f t="shared" ref="U206" si="542">IF(E206="","",ROUND(AVERAGEA(E206:I207),4))</f>
        <v>7.9241000000000001</v>
      </c>
      <c r="V206" s="185">
        <f t="shared" ref="V206" si="543">IF(E206="","",ROUND(SQRT(COUNTA(E206:I207)/(COUNTA(E206:I207)-1))*STDEVPA(E206:I207),4))</f>
        <v>8.0000000000000004E-4</v>
      </c>
      <c r="W206" s="184">
        <f t="shared" ref="W206" si="544">IF(E206="","",ROUND((((B206+C206)-(B206-C207))/(6*V206)),4))</f>
        <v>41.666699999999999</v>
      </c>
      <c r="X206" s="184">
        <f t="shared" ref="X206" si="545">IF(E206="","",ROUND((1-(ABS((((B206+C206)+(B206-C207))/2)-U206)/((C206+C207)/2)))*W206,4))</f>
        <v>31.625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7.9231999999999996</v>
      </c>
      <c r="AB206" s="92">
        <v>7.9244000000000003</v>
      </c>
      <c r="AC206">
        <v>7.9245999999999999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3.1128</v>
      </c>
      <c r="F208" s="176">
        <v>3.1006999999999998</v>
      </c>
      <c r="G208" s="176">
        <v>3.11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0.12799999999999923</v>
      </c>
      <c r="P208" s="193">
        <f>IF(E208="","",((MINA(E208,F208,G208,H208,I208))-N208)/((C208+C209)/2))</f>
        <v>6.9999999999970086E-3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3.1128</v>
      </c>
      <c r="S208" s="185">
        <f t="shared" ref="S208" si="553">IF(E208="","",MINA(E208:I209))</f>
        <v>3.1006999999999998</v>
      </c>
      <c r="T208" s="185">
        <f t="shared" ref="T208" si="554">IF(E208="","",(R208-S208))</f>
        <v>1.2100000000000222E-2</v>
      </c>
      <c r="U208" s="185">
        <f t="shared" ref="U208" si="555">IF(E208="","",ROUND(AVERAGEA(E208:I209),4))</f>
        <v>3.1078000000000001</v>
      </c>
      <c r="V208" s="185">
        <f t="shared" ref="V208" si="556">IF(E208="","",ROUND(SQRT(COUNTA(E208:I209)/(COUNTA(E208:I209)-1))*STDEVPA(E208:I209),4))</f>
        <v>6.3E-3</v>
      </c>
      <c r="W208" s="184">
        <f t="shared" ref="W208" si="557">IF(E208="","",ROUND((((B208+C208)-(B208-C209))/(6*V208)),4))</f>
        <v>5.2910000000000004</v>
      </c>
      <c r="X208" s="184">
        <f t="shared" ref="X208" si="558">IF(E208="","",ROUND((1-(ABS((((B208+C208)+(B208-C209))/2)-U208)/((C208+C209)/2)))*W208,4))</f>
        <v>4.8783000000000003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3.1128</v>
      </c>
      <c r="AB208" s="92">
        <v>3.1006999999999998</v>
      </c>
      <c r="AC208">
        <v>3.11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3.1112000000000002</v>
      </c>
      <c r="F210" s="176">
        <v>3.1093000000000002</v>
      </c>
      <c r="G210" s="176">
        <v>3.1143000000000001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0.14299999999999979</v>
      </c>
      <c r="P210" s="193">
        <f>IF(E210="","",((MINA(E210,F210,G210,H210,I210))-N210)/((C210+C211)/2))</f>
        <v>9.300000000000086E-2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3.1143000000000001</v>
      </c>
      <c r="S210" s="185">
        <f t="shared" ref="S210" si="566">IF(E210="","",MINA(E210:I211))</f>
        <v>3.1093000000000002</v>
      </c>
      <c r="T210" s="185">
        <f t="shared" ref="T210" si="567">IF(E210="","",(R210-S210))</f>
        <v>4.9999999999998934E-3</v>
      </c>
      <c r="U210" s="185">
        <f t="shared" ref="U210" si="568">IF(E210="","",ROUND(AVERAGEA(E210:I211),4))</f>
        <v>3.1116000000000001</v>
      </c>
      <c r="V210" s="185">
        <f t="shared" ref="V210" si="569">IF(E210="","",ROUND(SQRT(COUNTA(E210:I211)/(COUNTA(E210:I211)-1))*STDEVPA(E210:I211),4))</f>
        <v>2.5000000000000001E-3</v>
      </c>
      <c r="W210" s="184">
        <f t="shared" ref="W210" si="570">IF(E210="","",ROUND((((B210+C210)-(B210-C211))/(6*V210)),4))</f>
        <v>13.333299999999999</v>
      </c>
      <c r="X210" s="184">
        <f t="shared" ref="X210" si="571">IF(E210="","",ROUND((1-(ABS((((B210+C210)+(B210-C211))/2)-U210)/((C210+C211)/2)))*W210,4))</f>
        <v>11.7866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3.1112000000000002</v>
      </c>
      <c r="AB210" s="92">
        <v>3.1093000000000002</v>
      </c>
      <c r="AC210">
        <v>3.1143000000000001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7.7111000000000001</v>
      </c>
      <c r="F212" s="176">
        <v>7.7098000000000004</v>
      </c>
      <c r="G212" s="176">
        <v>7.7122999999999999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0.12299999999999756</v>
      </c>
      <c r="P212" s="193">
        <f>IF(E212="","",((MINA(E212,F212,G212,H212,I212))-N212)/((C212+C213)/2))</f>
        <v>9.800000000000253E-2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7.7122999999999999</v>
      </c>
      <c r="S212" s="185">
        <f t="shared" ref="S212" si="579">IF(E212="","",MINA(E212:I213))</f>
        <v>7.7098000000000004</v>
      </c>
      <c r="T212" s="185">
        <f t="shared" ref="T212" si="580">IF(E212="","",(R212-S212))</f>
        <v>2.4999999999995026E-3</v>
      </c>
      <c r="U212" s="185">
        <f t="shared" ref="U212" si="581">IF(E212="","",ROUND(AVERAGEA(E212:I213),4))</f>
        <v>7.7111000000000001</v>
      </c>
      <c r="V212" s="185">
        <f t="shared" ref="V212" si="582">IF(E212="","",ROUND(SQRT(COUNTA(E212:I213)/(COUNTA(E212:I213)-1))*STDEVPA(E212:I213),4))</f>
        <v>1.2999999999999999E-3</v>
      </c>
      <c r="W212" s="184">
        <f t="shared" ref="W212" si="583">IF(E212="","",ROUND((((B212+C212)-(B212-C213))/(6*V212)),4))</f>
        <v>25.640999999999998</v>
      </c>
      <c r="X212" s="184">
        <f t="shared" ref="X212" si="584">IF(E212="","",ROUND((1-(ABS((((B212+C212)+(B212-C213))/2)-U212)/((C212+C213)/2)))*W212,4))</f>
        <v>22.794799999999999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7.7111000000000001</v>
      </c>
      <c r="AB212" s="92">
        <v>7.7098000000000004</v>
      </c>
      <c r="AC212">
        <v>7.7122999999999999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7.7042000000000002</v>
      </c>
      <c r="F214" s="176">
        <v>7.7049000000000003</v>
      </c>
      <c r="G214" s="176">
        <v>7.7049000000000003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4.9000000000001265E-2</v>
      </c>
      <c r="P214" s="193">
        <f>IF(E214="","",((MINA(E214,F214,G214,H214,I214))-N214)/((C214+C215)/2))</f>
        <v>4.1999999999999815E-2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7.7049000000000003</v>
      </c>
      <c r="S214" s="185">
        <f t="shared" ref="S214" si="592">IF(E214="","",MINA(E214:I215))</f>
        <v>7.7042000000000002</v>
      </c>
      <c r="T214" s="185">
        <f t="shared" ref="T214" si="593">IF(E214="","",(R214-S214))</f>
        <v>7.0000000000014495E-4</v>
      </c>
      <c r="U214" s="185">
        <f t="shared" ref="U214" si="594">IF(E214="","",ROUND(AVERAGEA(E214:I215),4))</f>
        <v>7.7046999999999999</v>
      </c>
      <c r="V214" s="185">
        <f t="shared" ref="V214" si="595">IF(E214="","",ROUND(SQRT(COUNTA(E214:I215)/(COUNTA(E214:I215)-1))*STDEVPA(E214:I215),4))</f>
        <v>4.0000000000000002E-4</v>
      </c>
      <c r="W214" s="184">
        <f t="shared" ref="W214" si="596">IF(E214="","",ROUND((((B214+C214)-(B214-C215))/(6*V214)),4))</f>
        <v>83.333299999999994</v>
      </c>
      <c r="X214" s="184">
        <f t="shared" ref="X214" si="597">IF(E214="","",ROUND((1-(ABS((((B214+C214)+(B214-C215))/2)-U214)/((C214+C215)/2)))*W214,4))</f>
        <v>79.416600000000003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7.7042000000000002</v>
      </c>
      <c r="AB214" s="92">
        <v>7.7049000000000003</v>
      </c>
      <c r="AC214">
        <v>7.7049000000000003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3.1065</v>
      </c>
      <c r="F216" s="176">
        <v>3.1052</v>
      </c>
      <c r="G216" s="176">
        <v>3.1059999999999999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6.4999999999999503E-2</v>
      </c>
      <c r="P216" s="193">
        <f>IF(E216="","",((MINA(E216,F216,G216,H216,I216))-N216)/((C216+C217)/2))</f>
        <v>5.1999999999998714E-2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3.1065</v>
      </c>
      <c r="S216" s="185">
        <f t="shared" ref="S216" si="605">IF(E216="","",MINA(E216:I217))</f>
        <v>3.1052</v>
      </c>
      <c r="T216" s="185">
        <f t="shared" ref="T216" si="606">IF(E216="","",(R216-S216))</f>
        <v>1.3000000000000789E-3</v>
      </c>
      <c r="U216" s="185">
        <f t="shared" ref="U216" si="607">IF(E216="","",ROUND(AVERAGEA(E216:I217),4))</f>
        <v>3.1059000000000001</v>
      </c>
      <c r="V216" s="185">
        <f t="shared" ref="V216" si="608">IF(E216="","",ROUND(SQRT(COUNTA(E216:I217)/(COUNTA(E216:I217)-1))*STDEVPA(E216:I217),4))</f>
        <v>6.9999999999999999E-4</v>
      </c>
      <c r="W216" s="184">
        <f t="shared" ref="W216" si="609">IF(E216="","",ROUND((((B216+C216)-(B216-C217))/(6*V216)),4))</f>
        <v>47.619</v>
      </c>
      <c r="X216" s="184">
        <f t="shared" ref="X216" si="610">IF(E216="","",ROUND((1-(ABS((((B216+C216)+(B216-C217))/2)-U216)/((C216+C217)/2)))*W216,4))</f>
        <v>44.8095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3.1065</v>
      </c>
      <c r="AB216" s="92">
        <v>3.1052</v>
      </c>
      <c r="AC216">
        <v>3.1059999999999999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3.1042999999999998</v>
      </c>
      <c r="F218" s="176">
        <v>3.1011000000000002</v>
      </c>
      <c r="G218" s="176">
        <v>3.1055999999999999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5.5999999999998273E-2</v>
      </c>
      <c r="P218" s="193">
        <f>IF(E218="","",((MINA(E218,F218,G218,H218,I218))-N218)/((C218+C219)/2))</f>
        <v>1.1000000000001009E-2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3.1055999999999999</v>
      </c>
      <c r="S218" s="185">
        <f t="shared" ref="S218" si="618">IF(E218="","",MINA(E218:I219))</f>
        <v>3.1011000000000002</v>
      </c>
      <c r="T218" s="185">
        <f t="shared" ref="T218" si="619">IF(E218="","",(R218-S218))</f>
        <v>4.4999999999997264E-3</v>
      </c>
      <c r="U218" s="185">
        <f t="shared" ref="U218" si="620">IF(E218="","",ROUND(AVERAGEA(E218:I219),4))</f>
        <v>3.1036999999999999</v>
      </c>
      <c r="V218" s="185">
        <f t="shared" ref="V218" si="621">IF(E218="","",ROUND(SQRT(COUNTA(E218:I219)/(COUNTA(E218:I219)-1))*STDEVPA(E218:I219),4))</f>
        <v>2.3E-3</v>
      </c>
      <c r="W218" s="184">
        <f t="shared" ref="W218" si="622">IF(E218="","",ROUND((((B218+C218)-(B218-C219))/(6*V218)),4))</f>
        <v>14.492800000000001</v>
      </c>
      <c r="X218" s="184">
        <f t="shared" ref="X218" si="623">IF(E218="","",ROUND((1-(ABS((((B218+C218)+(B218-C219))/2)-U218)/((C218+C219)/2)))*W218,4))</f>
        <v>13.9566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3.1042999999999998</v>
      </c>
      <c r="AB218" s="92">
        <v>3.1011000000000002</v>
      </c>
      <c r="AC218">
        <v>3.1055999999999999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1.5100000000000001E-2</v>
      </c>
      <c r="F220" s="176">
        <v>1.8800000000000001E-2</v>
      </c>
      <c r="G220" s="176">
        <v>0.02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-0.20000000000000004</v>
      </c>
      <c r="P220" s="193">
        <f>IF(E220="","",((MINA(E220,F220,G220,H220,I220))-N220)/((C220+C221)/2))</f>
        <v>-0.39600000000000002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0.02</v>
      </c>
      <c r="S220" s="185">
        <f t="shared" ref="S220" si="631">IF(E220="","",MINA(E220:I221))</f>
        <v>1.5100000000000001E-2</v>
      </c>
      <c r="T220" s="185">
        <f t="shared" ref="T220" si="632">IF(E220="","",(R220-S220))</f>
        <v>4.8999999999999998E-3</v>
      </c>
      <c r="U220" s="185">
        <f t="shared" ref="U220" si="633">IF(E220="","",ROUND(AVERAGEA(E220:I221),4))</f>
        <v>1.7999999999999999E-2</v>
      </c>
      <c r="V220" s="185">
        <f t="shared" ref="V220" si="634">IF(E220="","",ROUND(SQRT(COUNTA(E220:I221)/(COUNTA(E220:I221)-1))*STDEVPA(E220:I221),4))</f>
        <v>2.5999999999999999E-3</v>
      </c>
      <c r="W220" s="184">
        <f>IF(E220="","",ROUND((((B220+C220)-(U220))/(3*V220)),4))</f>
        <v>4.1025999999999998</v>
      </c>
      <c r="X220" s="184">
        <f>IF(E220="","",ROUND((((B220+C220)-(U220))/(3*V220)),4))</f>
        <v>4.1025999999999998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1.5100000000000001E-2</v>
      </c>
      <c r="AB220" s="92">
        <v>1.8800000000000001E-2</v>
      </c>
      <c r="AC220">
        <v>0.02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1.9300000000000001E-2</v>
      </c>
      <c r="F222" s="176">
        <v>2.2599999999999999E-2</v>
      </c>
      <c r="G222" s="176">
        <v>2.2599999999999999E-2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-9.6000000000000113E-2</v>
      </c>
      <c r="P222" s="193">
        <f>IF(E222="","",((MINA(E222,F222,G222,H222,I222))-N222)/((C222+C223)/2))</f>
        <v>-0.22800000000000001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2.2599999999999999E-2</v>
      </c>
      <c r="S222" s="185">
        <f t="shared" ref="S222" si="642">IF(E222="","",MINA(E222:I223))</f>
        <v>1.9300000000000001E-2</v>
      </c>
      <c r="T222" s="185">
        <f t="shared" ref="T222" si="643">IF(E222="","",(R222-S222))</f>
        <v>3.2999999999999974E-3</v>
      </c>
      <c r="U222" s="185">
        <f t="shared" ref="U222" si="644">IF(E222="","",ROUND(AVERAGEA(E222:I223),4))</f>
        <v>2.1499999999999998E-2</v>
      </c>
      <c r="V222" s="185">
        <f t="shared" ref="V222" si="645">IF(E222="","",ROUND(SQRT(COUNTA(E222:I223)/(COUNTA(E222:I223)-1))*STDEVPA(E222:I223),4))</f>
        <v>1.9E-3</v>
      </c>
      <c r="W222" s="184">
        <f>IF(E222="","",ROUND((((B222+C222)-(U222))/(3*V222)),4))</f>
        <v>5</v>
      </c>
      <c r="X222" s="184">
        <f>IF(E222="","",ROUND((((B222+C222)-(U222))/(3*V222)),4))</f>
        <v>5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1.9300000000000001E-2</v>
      </c>
      <c r="AB222" s="92">
        <v>2.2599999999999999E-2</v>
      </c>
      <c r="AC222">
        <v>2.2599999999999999E-2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0.106</v>
      </c>
      <c r="AB224" s="92">
        <v>9.06E-2</v>
      </c>
      <c r="AC224" s="29">
        <v>9.6299999999999997E-2</v>
      </c>
      <c r="AD224" s="29">
        <v>9.6000000000000002E-2</v>
      </c>
      <c r="AE224" s="29">
        <v>0.106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6.4100000000000004E-2</v>
      </c>
      <c r="AB226">
        <v>5.7599999999999998E-2</v>
      </c>
      <c r="AC226">
        <v>5.4899999999999997E-2</v>
      </c>
      <c r="AD226">
        <v>0.06</v>
      </c>
      <c r="AE226">
        <v>6.7000000000000004E-2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24120601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24120601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17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1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1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1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1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18" t="s">
        <v>53</v>
      </c>
      <c r="P272" s="11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3.3944999999999999</v>
      </c>
      <c r="F273" s="176">
        <v>3.3954</v>
      </c>
      <c r="G273" s="176">
        <v>3.3952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-4.5999999999999375E-2</v>
      </c>
      <c r="P273" s="193">
        <f>IF(E273="","",((MINA(E273,F273,G273,H273,I273))-N273)/((C273+C274)/2))</f>
        <v>-5.5000000000000604E-2</v>
      </c>
      <c r="Q273" s="185" t="str">
        <f>IF(E273="","",IF(OR((O273&gt;50%),(P273&lt;-50%)),"Measure More","OK"))</f>
        <v>OK</v>
      </c>
      <c r="R273" s="185">
        <f>IF(E273="","",MAXA(E273:I274))</f>
        <v>3.3954</v>
      </c>
      <c r="S273" s="185">
        <f>IF(E273="","",MINA(E273:I274))</f>
        <v>3.3944999999999999</v>
      </c>
      <c r="T273" s="185">
        <f>IF(E273="","",(R273-S273))</f>
        <v>9.0000000000012292E-4</v>
      </c>
      <c r="U273" s="185">
        <f>IF(E273="","",ROUND(AVERAGEA(E273:I274),4))</f>
        <v>3.395</v>
      </c>
      <c r="V273" s="185">
        <f>IF(E273="","",ROUND(SQRT(COUNTA(E273:I274)/(COUNTA(E273:I274)-1))*STDEVPA(E273:I274),4))</f>
        <v>5.0000000000000001E-4</v>
      </c>
      <c r="W273" s="184">
        <f>IF(E273="","",ROUND((((B273+C273)-(B273-C274))/(6*V273)),4))</f>
        <v>66.666700000000006</v>
      </c>
      <c r="X273" s="184">
        <f>IF(E273="","",ROUND((1-(ABS((((B273+C273)+(B273-C274))/2)-U273)/((C273+C274)/2)))*W273,4))</f>
        <v>63.333399999999997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3.3944999999999999</v>
      </c>
      <c r="AB273">
        <v>3.3954</v>
      </c>
      <c r="AC273">
        <v>3.3952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3.4064000000000001</v>
      </c>
      <c r="F275" s="176">
        <v>3.4051999999999998</v>
      </c>
      <c r="G275" s="176">
        <v>3.4043000000000001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6.4000000000001833E-2</v>
      </c>
      <c r="P275" s="193">
        <f t="shared" ref="P275" si="652">IF(E275="","",((MINA(E275,F275,G275,H275,I275))-N275)/((C275+C276)/2))</f>
        <v>4.3000000000001926E-2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3.4064000000000001</v>
      </c>
      <c r="S275" s="185">
        <f t="shared" ref="S275" si="655">IF(E275="","",MINA(E275:I276))</f>
        <v>3.4043000000000001</v>
      </c>
      <c r="T275" s="185">
        <f t="shared" ref="T275" si="656">IF(E275="","",(R275-S275))</f>
        <v>2.0999999999999908E-3</v>
      </c>
      <c r="U275" s="185">
        <f t="shared" ref="U275" si="657">IF(E275="","",ROUND(AVERAGEA(E275:I276),4))</f>
        <v>3.4053</v>
      </c>
      <c r="V275" s="185">
        <f t="shared" ref="V275" si="658">IF(E275="","",ROUND(SQRT(COUNTA(E275:I276)/(COUNTA(E275:I276)-1))*STDEVPA(E275:I276),4))</f>
        <v>1.1000000000000001E-3</v>
      </c>
      <c r="W275" s="184">
        <f t="shared" ref="W275" si="659">IF(E275="","",ROUND((((B275+C275)-(B275-C276))/(6*V275)),4))</f>
        <v>30.303000000000001</v>
      </c>
      <c r="X275" s="184">
        <f t="shared" ref="X275" si="660">IF(E275="","",ROUND((1-(ABS((((B275+C275)+(B275-C276))/2)-U275)/((C275+C276)/2)))*W275,4))</f>
        <v>28.696899999999999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3.4064000000000001</v>
      </c>
      <c r="AB275">
        <v>3.4051999999999998</v>
      </c>
      <c r="AC275">
        <v>3.4043000000000001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1.5893999999999999</v>
      </c>
      <c r="F277" s="176">
        <v>1.5903</v>
      </c>
      <c r="G277" s="176">
        <v>1.5911999999999999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-8.800000000000141E-2</v>
      </c>
      <c r="P277" s="193">
        <f t="shared" ref="P277" si="669">IF(E277="","",((MINA(E277,F277,G277,H277,I277))-N277)/((C277+C278)/2))</f>
        <v>-0.10600000000000165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1.5911999999999999</v>
      </c>
      <c r="S277" s="185">
        <f t="shared" ref="S277" si="672">IF(E277="","",MINA(E277:I278))</f>
        <v>1.5893999999999999</v>
      </c>
      <c r="T277" s="185">
        <f t="shared" ref="T277" si="673">IF(E277="","",(R277-S277))</f>
        <v>1.8000000000000238E-3</v>
      </c>
      <c r="U277" s="185">
        <f t="shared" ref="U277" si="674">IF(E277="","",ROUND(AVERAGEA(E277:I278),4))</f>
        <v>1.5903</v>
      </c>
      <c r="V277" s="185">
        <f t="shared" ref="V277" si="675">IF(E277="","",ROUND(SQRT(COUNTA(E277:I278)/(COUNTA(E277:I278)-1))*STDEVPA(E277:I278),4))</f>
        <v>8.9999999999999998E-4</v>
      </c>
      <c r="W277" s="184">
        <f t="shared" ref="W277" si="676">IF(E277="","",ROUND((((B277+C277)-(B277-C278))/(6*V277)),4))</f>
        <v>37.036999999999999</v>
      </c>
      <c r="X277" s="184">
        <f t="shared" ref="X277" si="677">IF(E277="","",ROUND((1-(ABS((((B277+C277)+(B277-C278))/2)-U277)/((C277+C278)/2)))*W277,4))</f>
        <v>33.444400000000002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1.5893999999999999</v>
      </c>
      <c r="AB277">
        <v>1.5903</v>
      </c>
      <c r="AC277">
        <v>1.5911999999999999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1.5884</v>
      </c>
      <c r="F279" s="176">
        <v>1.5891999999999999</v>
      </c>
      <c r="G279" s="176">
        <v>1.589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-0.10800000000000143</v>
      </c>
      <c r="P279" s="193">
        <f t="shared" ref="P279" si="686">IF(E279="","",((MINA(E279,F279,G279,H279,I279))-N279)/((C279+C280)/2))</f>
        <v>-0.11600000000000055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1.5891999999999999</v>
      </c>
      <c r="S279" s="185">
        <f t="shared" ref="S279" si="689">IF(E279="","",MINA(E279:I280))</f>
        <v>1.5884</v>
      </c>
      <c r="T279" s="185">
        <f t="shared" ref="T279" si="690">IF(E279="","",(R279-S279))</f>
        <v>7.9999999999991189E-4</v>
      </c>
      <c r="U279" s="185">
        <f t="shared" ref="U279" si="691">IF(E279="","",ROUND(AVERAGEA(E279:I280),4))</f>
        <v>1.5889</v>
      </c>
      <c r="V279" s="185">
        <f t="shared" ref="V279" si="692">IF(E279="","",ROUND(SQRT(COUNTA(E279:I280)/(COUNTA(E279:I280)-1))*STDEVPA(E279:I280),4))</f>
        <v>4.0000000000000002E-4</v>
      </c>
      <c r="W279" s="184">
        <f t="shared" ref="W279" si="693">IF(E279="","",ROUND((((B279+C279)-(B279-C280))/(6*V279)),4))</f>
        <v>83.333299999999994</v>
      </c>
      <c r="X279" s="184">
        <f t="shared" ref="X279" si="694">IF(E279="","",ROUND((1-(ABS((((B279+C279)+(B279-C280))/2)-U279)/((C279+C280)/2)))*W279,4))</f>
        <v>74.083299999999994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1.5884</v>
      </c>
      <c r="AB279">
        <v>1.5891999999999999</v>
      </c>
      <c r="AC279">
        <v>1.589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1.6002000000000001</v>
      </c>
      <c r="F281" s="176">
        <v>1.6007</v>
      </c>
      <c r="G281" s="176">
        <v>1.6019000000000001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1.9000000000000128E-2</v>
      </c>
      <c r="P281" s="193">
        <f t="shared" ref="P281" si="703">IF(E281="","",((MINA(E281,F281,G281,H281,I281))-N281)/((C281+C282)/2))</f>
        <v>1.9999999999997797E-3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1.6019000000000001</v>
      </c>
      <c r="S281" s="185">
        <f t="shared" ref="S281" si="706">IF(E281="","",MINA(E281:I282))</f>
        <v>1.6002000000000001</v>
      </c>
      <c r="T281" s="185">
        <f t="shared" ref="T281" si="707">IF(E281="","",(R281-S281))</f>
        <v>1.7000000000000348E-3</v>
      </c>
      <c r="U281" s="185">
        <f t="shared" ref="U281" si="708">IF(E281="","",ROUND(AVERAGEA(E281:I282),4))</f>
        <v>1.6009</v>
      </c>
      <c r="V281" s="185">
        <f t="shared" ref="V281" si="709">IF(E281="","",ROUND(SQRT(COUNTA(E281:I282)/(COUNTA(E281:I282)-1))*STDEVPA(E281:I282),4))</f>
        <v>8.9999999999999998E-4</v>
      </c>
      <c r="W281" s="184">
        <f t="shared" ref="W281" si="710">IF(E281="","",ROUND((((B281+C281)-(B281-C282))/(6*V281)),4))</f>
        <v>37.036999999999999</v>
      </c>
      <c r="X281" s="184">
        <f t="shared" ref="X281" si="711">IF(E281="","",ROUND((1-(ABS((((B281+C281)+(B281-C282))/2)-U281)/((C281+C282)/2)))*W281,4))</f>
        <v>36.703699999999998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1.6002000000000001</v>
      </c>
      <c r="AB281">
        <v>1.6007</v>
      </c>
      <c r="AC281">
        <v>1.6019000000000001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1.6040000000000001</v>
      </c>
      <c r="F283" s="176">
        <v>1.6023000000000001</v>
      </c>
      <c r="G283" s="176">
        <v>1.6017999999999999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4.0000000000000036E-2</v>
      </c>
      <c r="P283" s="193">
        <f t="shared" ref="P283" si="720">IF(E283="","",((MINA(E283,F283,G283,H283,I283))-N283)/((C283+C284)/2))</f>
        <v>1.7999999999998018E-2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1.6040000000000001</v>
      </c>
      <c r="S283" s="185">
        <f t="shared" ref="S283" si="723">IF(E283="","",MINA(E283:I284))</f>
        <v>1.6017999999999999</v>
      </c>
      <c r="T283" s="185">
        <f t="shared" ref="T283" si="724">IF(E283="","",(R283-S283))</f>
        <v>2.2000000000002018E-3</v>
      </c>
      <c r="U283" s="185">
        <f t="shared" ref="U283" si="725">IF(E283="","",ROUND(AVERAGEA(E283:I284),4))</f>
        <v>1.6027</v>
      </c>
      <c r="V283" s="185">
        <f t="shared" ref="V283" si="726">IF(E283="","",ROUND(SQRT(COUNTA(E283:I284)/(COUNTA(E283:I284)-1))*STDEVPA(E283:I284),4))</f>
        <v>1.1999999999999999E-3</v>
      </c>
      <c r="W283" s="184">
        <f t="shared" ref="W283" si="727">IF(E283="","",ROUND((((B283+C283)-(B283-C284))/(6*V283)),4))</f>
        <v>27.777799999999999</v>
      </c>
      <c r="X283" s="184">
        <f t="shared" ref="X283" si="728">IF(E283="","",ROUND((1-(ABS((((B283+C283)+(B283-C284))/2)-U283)/((C283+C284)/2)))*W283,4))</f>
        <v>27.027799999999999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1.6040000000000001</v>
      </c>
      <c r="AB283">
        <v>1.6023000000000001</v>
      </c>
      <c r="AC283">
        <v>1.6017999999999999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24.609200000000001</v>
      </c>
      <c r="F285" s="176">
        <v>24.602399999999999</v>
      </c>
      <c r="G285" s="176">
        <v>24.616199999999999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8.0999999999988859E-2</v>
      </c>
      <c r="P285" s="193">
        <f t="shared" ref="P285" si="737">IF(E285="","",((MINA(E285,F285,G285,H285,I285))-N285)/((C285+C286)/2))</f>
        <v>1.1999999999989797E-2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24.616199999999999</v>
      </c>
      <c r="S285" s="185">
        <f t="shared" ref="S285" si="740">IF(E285="","",MINA(E285:I286))</f>
        <v>24.602399999999999</v>
      </c>
      <c r="T285" s="185">
        <f t="shared" ref="T285" si="741">IF(E285="","",(R285-S285))</f>
        <v>1.3799999999999812E-2</v>
      </c>
      <c r="U285" s="185">
        <f t="shared" ref="U285" si="742">IF(E285="","",ROUND(AVERAGEA(E285:I286),4))</f>
        <v>24.609300000000001</v>
      </c>
      <c r="V285" s="185">
        <f t="shared" ref="V285" si="743">IF(E285="","",ROUND(SQRT(COUNTA(E285:I286)/(COUNTA(E285:I286)-1))*STDEVPA(E285:I286),4))</f>
        <v>6.8999999999999999E-3</v>
      </c>
      <c r="W285" s="184">
        <f t="shared" ref="W285" si="744">IF(E285="","",ROUND((((B285+C285)-(B285-C286))/(6*V285)),4))</f>
        <v>9.6617999999999995</v>
      </c>
      <c r="X285" s="184">
        <f t="shared" ref="X285" si="745">IF(E285="","",ROUND((1-(ABS((((B285+C285)+(B285-C286))/2)-U285)/((C285+C286)/2)))*W285,4))</f>
        <v>9.2125000000000004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24.609200000000001</v>
      </c>
      <c r="AB285">
        <v>24.602399999999999</v>
      </c>
      <c r="AC285">
        <v>24.616199999999999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4.8358999999999996</v>
      </c>
      <c r="F287" s="176">
        <v>4.8361999999999998</v>
      </c>
      <c r="G287" s="176">
        <v>4.8304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0.3620000000000001</v>
      </c>
      <c r="P287" s="193">
        <f t="shared" ref="P287" si="754">IF(E287="","",((MINA(E287,F287,G287,H287,I287))-N287)/((C287+C288)/2))</f>
        <v>0.30400000000000205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4.8361999999999998</v>
      </c>
      <c r="S287" s="185">
        <f t="shared" ref="S287" si="757">IF(E287="","",MINA(E287:I288))</f>
        <v>4.8304</v>
      </c>
      <c r="T287" s="185">
        <f t="shared" ref="T287" si="758">IF(E287="","",(R287-S287))</f>
        <v>5.7999999999998053E-3</v>
      </c>
      <c r="U287" s="185">
        <f t="shared" ref="U287" si="759">IF(E287="","",ROUND(AVERAGEA(E287:I288),4))</f>
        <v>4.8342000000000001</v>
      </c>
      <c r="V287" s="185">
        <f t="shared" ref="V287" si="760">IF(E287="","",ROUND(SQRT(COUNTA(E287:I288)/(COUNTA(E287:I288)-1))*STDEVPA(E287:I288),4))</f>
        <v>3.3E-3</v>
      </c>
      <c r="W287" s="184">
        <f t="shared" ref="W287" si="761">IF(E287="","",ROUND((((B287+C287)-(B287-C288))/(6*V287)),4))</f>
        <v>10.101000000000001</v>
      </c>
      <c r="X287" s="184">
        <f t="shared" ref="X287" si="762">IF(E287="","",ROUND((1-(ABS((((B287+C287)+(B287-C288))/2)-U287)/((C287+C288)/2)))*W287,4))</f>
        <v>6.6464999999999996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4.8358999999999996</v>
      </c>
      <c r="AB287">
        <v>4.8361999999999998</v>
      </c>
      <c r="AC287">
        <v>4.8304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4.8212999999999999</v>
      </c>
      <c r="F289" s="176">
        <v>4.8263999999999996</v>
      </c>
      <c r="G289" s="176">
        <v>4.8308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0.30800000000000161</v>
      </c>
      <c r="P289" s="193">
        <f t="shared" ref="P289" si="771">IF(E289="","",((MINA(E289,F289,G289,H289,I289))-N289)/((C289+C290)/2))</f>
        <v>0.21300000000000097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4.8308</v>
      </c>
      <c r="S289" s="185">
        <f t="shared" ref="S289" si="774">IF(E289="","",MINA(E289:I290))</f>
        <v>4.8212999999999999</v>
      </c>
      <c r="T289" s="185">
        <f t="shared" ref="T289" si="775">IF(E289="","",(R289-S289))</f>
        <v>9.5000000000000639E-3</v>
      </c>
      <c r="U289" s="185">
        <f t="shared" ref="U289" si="776">IF(E289="","",ROUND(AVERAGEA(E289:I290),4))</f>
        <v>4.8262</v>
      </c>
      <c r="V289" s="185">
        <f t="shared" ref="V289" si="777">IF(E289="","",ROUND(SQRT(COUNTA(E289:I290)/(COUNTA(E289:I290)-1))*STDEVPA(E289:I290),4))</f>
        <v>4.7999999999999996E-3</v>
      </c>
      <c r="W289" s="184">
        <f t="shared" ref="W289" si="778">IF(E289="","",ROUND((((B289+C289)-(B289-C290))/(6*V289)),4))</f>
        <v>6.9443999999999999</v>
      </c>
      <c r="X289" s="184">
        <f t="shared" ref="X289" si="779">IF(E289="","",ROUND((1-(ABS((((B289+C289)+(B289-C290))/2)-U289)/((C289+C290)/2)))*W289,4))</f>
        <v>5.125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4.8212999999999999</v>
      </c>
      <c r="AB289">
        <v>4.8263999999999996</v>
      </c>
      <c r="AC289">
        <v>4.8308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16.084</v>
      </c>
      <c r="F291" s="176">
        <v>16.0916</v>
      </c>
      <c r="G291" s="176">
        <v>16.1188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0.18799999999998818</v>
      </c>
      <c r="P291" s="193">
        <f t="shared" ref="P291" si="788">IF(E291="","",((MINA(E291,F291,G291,H291,I291))-N291)/((C291+C292)/2))</f>
        <v>-0.16000000000001791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16.1188</v>
      </c>
      <c r="S291" s="185">
        <f t="shared" ref="S291" si="791">IF(E291="","",MINA(E291:I292))</f>
        <v>16.084</v>
      </c>
      <c r="T291" s="185">
        <f t="shared" ref="T291" si="792">IF(E291="","",(R291-S291))</f>
        <v>3.4800000000000608E-2</v>
      </c>
      <c r="U291" s="185">
        <f t="shared" ref="U291" si="793">IF(E291="","",ROUND(AVERAGEA(E291:I292),4))</f>
        <v>16.098099999999999</v>
      </c>
      <c r="V291" s="185">
        <f t="shared" ref="V291" si="794">IF(E291="","",ROUND(SQRT(COUNTA(E291:I292)/(COUNTA(E291:I292)-1))*STDEVPA(E291:I292),4))</f>
        <v>1.83E-2</v>
      </c>
      <c r="W291" s="184">
        <f t="shared" ref="W291" si="795">IF(E291="","",ROUND((((B291+C291)-(B291-C292))/(6*V291)),4))</f>
        <v>1.8214999999999999</v>
      </c>
      <c r="X291" s="184">
        <f t="shared" ref="X291" si="796">IF(E291="","",ROUND((1-(ABS((((B291+C291)+(B291-C292))/2)-U291)/((C291+C292)/2)))*W291,4))</f>
        <v>1.7868999999999999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16.084</v>
      </c>
      <c r="AB291">
        <v>16.0916</v>
      </c>
      <c r="AC291">
        <v>16.1188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16.084099999999999</v>
      </c>
      <c r="F293" s="176">
        <v>16.092099999999999</v>
      </c>
      <c r="G293" s="176">
        <v>16.114799999999999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0.14799999999997482</v>
      </c>
      <c r="P293" s="193">
        <f t="shared" ref="P293" si="805">IF(E293="","",((MINA(E293,F293,G293,H293,I293))-N293)/((C293+C294)/2))</f>
        <v>-0.15900000000002024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16.114799999999999</v>
      </c>
      <c r="S293" s="185">
        <f t="shared" ref="S293" si="808">IF(E293="","",MINA(E293:I294))</f>
        <v>16.084099999999999</v>
      </c>
      <c r="T293" s="185">
        <f t="shared" ref="T293" si="809">IF(E293="","",(R293-S293))</f>
        <v>3.0699999999999505E-2</v>
      </c>
      <c r="U293" s="185">
        <f t="shared" ref="U293" si="810">IF(E293="","",ROUND(AVERAGEA(E293:I294),4))</f>
        <v>16.097000000000001</v>
      </c>
      <c r="V293" s="185">
        <f t="shared" ref="V293" si="811">IF(E293="","",ROUND(SQRT(COUNTA(E293:I294)/(COUNTA(E293:I294)-1))*STDEVPA(E293:I294),4))</f>
        <v>1.5900000000000001E-2</v>
      </c>
      <c r="W293" s="184">
        <f t="shared" ref="W293" si="812">IF(E293="","",ROUND((((B293+C293)-(B293-C294))/(6*V293)),4))</f>
        <v>2.0964</v>
      </c>
      <c r="X293" s="184">
        <f t="shared" ref="X293" si="813">IF(E293="","",ROUND((1-(ABS((((B293+C293)+(B293-C294))/2)-U293)/((C293+C294)/2)))*W293,4))</f>
        <v>2.0335000000000001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16.084099999999999</v>
      </c>
      <c r="AB293">
        <v>16.092099999999999</v>
      </c>
      <c r="AC293">
        <v>16.114799999999999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6.5263</v>
      </c>
      <c r="F295" s="176">
        <v>6.5278</v>
      </c>
      <c r="G295" s="176">
        <v>6.5277000000000003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0.27800000000000047</v>
      </c>
      <c r="P295" s="193">
        <f t="shared" ref="P295" si="822">IF(E295="","",((MINA(E295,F295,G295,H295,I295))-N295)/((C295+C296)/2))</f>
        <v>0.2629999999999999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6.5278</v>
      </c>
      <c r="S295" s="185">
        <f t="shared" ref="S295" si="825">IF(E295="","",MINA(E295:I296))</f>
        <v>6.5263</v>
      </c>
      <c r="T295" s="185">
        <f t="shared" ref="T295" si="826">IF(E295="","",(R295-S295))</f>
        <v>1.5000000000000568E-3</v>
      </c>
      <c r="U295" s="185">
        <f t="shared" ref="U295" si="827">IF(E295="","",ROUND(AVERAGEA(E295:I296),4))</f>
        <v>6.5273000000000003</v>
      </c>
      <c r="V295" s="185">
        <f t="shared" ref="V295" si="828">IF(E295="","",ROUND(SQRT(COUNTA(E295:I296)/(COUNTA(E295:I296)-1))*STDEVPA(E295:I296),4))</f>
        <v>8.0000000000000004E-4</v>
      </c>
      <c r="W295" s="184">
        <f t="shared" ref="W295" si="829">IF(E295="","",ROUND((((B295+C295)-(B295-C296))/(6*V295)),4))</f>
        <v>41.666699999999999</v>
      </c>
      <c r="X295" s="184">
        <f t="shared" ref="X295" si="830">IF(E295="","",ROUND((1-(ABS((((B295+C295)+(B295-C296))/2)-U295)/((C295+C296)/2)))*W295,4))</f>
        <v>30.291699999999999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6.5263</v>
      </c>
      <c r="AB295">
        <v>6.5278</v>
      </c>
      <c r="AC295">
        <v>6.5277000000000003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6.5137999999999998</v>
      </c>
      <c r="F297" s="176">
        <v>6.5140000000000002</v>
      </c>
      <c r="G297" s="176">
        <v>6.5118999999999998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0.14000000000000234</v>
      </c>
      <c r="P297" s="193">
        <f t="shared" ref="P297" si="839">IF(E297="","",((MINA(E297,F297,G297,H297,I297))-N297)/((C297+C298)/2))</f>
        <v>0.118999999999998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6.5140000000000002</v>
      </c>
      <c r="S297" s="185">
        <f t="shared" ref="S297" si="842">IF(E297="","",MINA(E297:I298))</f>
        <v>6.5118999999999998</v>
      </c>
      <c r="T297" s="185">
        <f t="shared" ref="T297" si="843">IF(E297="","",(R297-S297))</f>
        <v>2.1000000000004349E-3</v>
      </c>
      <c r="U297" s="185">
        <f t="shared" ref="U297" si="844">IF(E297="","",ROUND(AVERAGEA(E297:I298),4))</f>
        <v>6.5132000000000003</v>
      </c>
      <c r="V297" s="185">
        <f t="shared" ref="V297" si="845">IF(E297="","",ROUND(SQRT(COUNTA(E297:I298)/(COUNTA(E297:I298)-1))*STDEVPA(E297:I298),4))</f>
        <v>1.1999999999999999E-3</v>
      </c>
      <c r="W297" s="184">
        <f t="shared" ref="W297" si="846">IF(E297="","",ROUND((((B297+C297)-(B297-C298))/(6*V297)),4))</f>
        <v>27.777799999999999</v>
      </c>
      <c r="X297" s="184">
        <f t="shared" ref="X297" si="847">IF(E297="","",ROUND((1-(ABS((((B297+C297)+(B297-C298))/2)-U297)/((C297+C298)/2)))*W297,4))</f>
        <v>24.1111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6.5137999999999998</v>
      </c>
      <c r="AB297">
        <v>6.5140000000000002</v>
      </c>
      <c r="AC297">
        <v>6.5118999999999998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0.80600000000000005</v>
      </c>
      <c r="F299" s="176">
        <v>0.80500000000000005</v>
      </c>
      <c r="G299" s="176">
        <v>0.80600000000000005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0.10000000000000009</v>
      </c>
      <c r="P299" s="193">
        <f t="shared" ref="P299" si="856">IF(E299="","",((MINA(E299,F299,G299,H299,I299))-N299)/((C299+C300)/2))</f>
        <v>8.3333333333333412E-2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0.80600000000000005</v>
      </c>
      <c r="S299" s="185">
        <f t="shared" ref="S299" si="859">IF(E299="","",MINA(E299:I300))</f>
        <v>0.80500000000000005</v>
      </c>
      <c r="T299" s="185">
        <f t="shared" ref="T299" si="860">IF(E299="","",(R299-S299))</f>
        <v>1.0000000000000009E-3</v>
      </c>
      <c r="U299" s="185">
        <f t="shared" ref="U299" si="861">IF(E299="","",ROUND(AVERAGEA(E299:I300),4))</f>
        <v>0.80569999999999997</v>
      </c>
      <c r="V299" s="185">
        <f t="shared" ref="V299" si="862">IF(E299="","",ROUND(SQRT(COUNTA(E299:I300)/(COUNTA(E299:I300)-1))*STDEVPA(E299:I300),4))</f>
        <v>5.9999999999999995E-4</v>
      </c>
      <c r="W299" s="184">
        <f t="shared" ref="W299" si="863">IF(E299="","",ROUND((((B299+C299)-(B299-C300))/(6*V299)),4))</f>
        <v>33.333300000000001</v>
      </c>
      <c r="X299" s="184">
        <f t="shared" ref="X299" si="864">IF(E299="","",ROUND((1-(ABS((((B299+C299)+(B299-C300))/2)-U299)/((C299+C300)/2)))*W299,4))</f>
        <v>30.166599999999999</v>
      </c>
      <c r="Y299" s="184" t="str">
        <f t="shared" ref="Y299" si="865">IF(E299="","",IF(OR(((MAXA(E299:I300))&gt;(B299+C299)),((MINA(E299:I300))&lt;(B299-C300))),"NG","OK"))</f>
        <v>OK</v>
      </c>
      <c r="Z299" s="184" t="str">
        <f t="shared" ref="Z299" si="866">IF(X299="","",IF(OR(((MINA(X299))&lt;(1.67))),"NG","OK"))</f>
        <v>OK</v>
      </c>
      <c r="AA299">
        <v>0.80600000000000005</v>
      </c>
      <c r="AB299">
        <v>0.80500000000000005</v>
      </c>
      <c r="AC299">
        <v>0.80600000000000005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0.80500000000000005</v>
      </c>
      <c r="F301" s="176">
        <v>0.80400000000000005</v>
      </c>
      <c r="G301" s="176">
        <v>0.80500000000000005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8.3333333333333412E-2</v>
      </c>
      <c r="P301" s="193">
        <f t="shared" ref="P301" si="873">IF(E301="","",((MINA(E301,F301,G301,H301,I301))-N301)/((C301+C302)/2))</f>
        <v>6.6666666666666735E-2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0.80500000000000005</v>
      </c>
      <c r="S301" s="185">
        <f t="shared" ref="S301" si="876">IF(E301="","",MINA(E301:I302))</f>
        <v>0.80400000000000005</v>
      </c>
      <c r="T301" s="185">
        <f t="shared" ref="T301" si="877">IF(E301="","",(R301-S301))</f>
        <v>1.0000000000000009E-3</v>
      </c>
      <c r="U301" s="185">
        <f t="shared" ref="U301" si="878">IF(E301="","",ROUND(AVERAGEA(E301:I302),4))</f>
        <v>0.80469999999999997</v>
      </c>
      <c r="V301" s="185">
        <f t="shared" ref="V301" si="879">IF(E301="","",ROUND(SQRT(COUNTA(E301:I302)/(COUNTA(E301:I302)-1))*STDEVPA(E301:I302),4))</f>
        <v>5.9999999999999995E-4</v>
      </c>
      <c r="W301" s="184">
        <f t="shared" ref="W301" si="880">IF(E301="","",ROUND((((B301+C301)-(B301-C302))/(6*V301)),4))</f>
        <v>33.333300000000001</v>
      </c>
      <c r="X301" s="184">
        <f t="shared" ref="X301" si="881">IF(E301="","",ROUND((1-(ABS((((B301+C301)+(B301-C302))/2)-U301)/((C301+C302)/2)))*W301,4))</f>
        <v>30.722200000000001</v>
      </c>
      <c r="Y301" s="184" t="str">
        <f t="shared" ref="Y301" si="882">IF(E301="","",IF(OR(((MAXA(E301:I302))&gt;(B301+C301)),((MINA(E301:I302))&lt;(B301-C302))),"NG","OK"))</f>
        <v>OK</v>
      </c>
      <c r="Z301" s="184" t="str">
        <f t="shared" ref="Z301" si="883">IF(X301="","",IF(OR(((MINA(X301))&lt;(1.67))),"NG","OK"))</f>
        <v>OK</v>
      </c>
      <c r="AA301">
        <v>0.80500000000000005</v>
      </c>
      <c r="AB301">
        <v>0.80400000000000005</v>
      </c>
      <c r="AC301">
        <v>0.80500000000000005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0.57899999999999996</v>
      </c>
      <c r="F303" s="176">
        <v>0.57899999999999996</v>
      </c>
      <c r="G303" s="176">
        <v>0.57899999999999996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-0.40000000000000036</v>
      </c>
      <c r="P303" s="193">
        <f t="shared" ref="P303" si="890">IF(E303="","",((MINA(E303,F303,G303,H303,I303))-N303)/((C303+C304)/2))</f>
        <v>-0.40000000000000036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0.57899999999999996</v>
      </c>
      <c r="S303" s="185">
        <f t="shared" ref="S303" si="893">IF(E303="","",MINA(E303:I304))</f>
        <v>0.57899999999999996</v>
      </c>
      <c r="T303" s="185">
        <f t="shared" ref="T303" si="894">IF(E303="","",(R303-S303))</f>
        <v>0</v>
      </c>
      <c r="U303" s="185">
        <f t="shared" ref="U303" si="895">IF(E303="","",ROUND(AVERAGEA(E303:I304),4))</f>
        <v>0.57899999999999996</v>
      </c>
      <c r="V303" s="185">
        <f t="shared" ref="V303" si="896">IF(E303="","",ROUND(SQRT(COUNTA(E303:I304)/(COUNTA(E303:I304)-1))*STDEVPA(E303:I304),4))</f>
        <v>0</v>
      </c>
      <c r="W303" s="184" t="e">
        <f>IF(E303="","",ROUND((((U303)-(B303-C304))/(3*V303)),4))</f>
        <v>#DIV/0!</v>
      </c>
      <c r="X303" s="184" t="e">
        <f>IF(E303="","",ROUND((((U303)-(B303-C304))/(3*V303)),4))</f>
        <v>#DIV/0!</v>
      </c>
      <c r="Y303" s="184" t="str">
        <f t="shared" ref="Y303" si="897">IF(E303="","",IF(OR(((MAXA(E303:I304))&gt;(B303+C303)),((MINA(E303:I304))&lt;(B303-C304))),"NG","OK"))</f>
        <v>OK</v>
      </c>
      <c r="Z303" s="184" t="e">
        <f t="shared" ref="Z303" si="898">IF(X303="","",IF(OR(((MINA(X303))&lt;(1.67))),"NG","OK"))</f>
        <v>#DIV/0!</v>
      </c>
      <c r="AA303">
        <v>0.57899999999999996</v>
      </c>
      <c r="AB303">
        <v>0.57899999999999996</v>
      </c>
      <c r="AC303">
        <v>0.57899999999999996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0.58499999999999996</v>
      </c>
      <c r="F305" s="176">
        <v>0.58299999999999996</v>
      </c>
      <c r="G305" s="176">
        <v>0.58399999999999996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</v>
      </c>
      <c r="P305" s="193">
        <f t="shared" ref="P305" si="903">IF(E305="","",((MINA(E305,F305,G305,H305,I305))-N305)/((C305+C306)/2))</f>
        <v>-0.13333333333333347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0.58499999999999996</v>
      </c>
      <c r="S305" s="185">
        <f t="shared" ref="S305" si="906">IF(E305="","",MINA(E305:I306))</f>
        <v>0.58299999999999996</v>
      </c>
      <c r="T305" s="185">
        <f t="shared" ref="T305" si="907">IF(E305="","",(R305-S305))</f>
        <v>2.0000000000000018E-3</v>
      </c>
      <c r="U305" s="185">
        <f t="shared" ref="U305" si="908">IF(E305="","",ROUND(AVERAGEA(E305:I306),4))</f>
        <v>0.58399999999999996</v>
      </c>
      <c r="V305" s="185">
        <f t="shared" ref="V305" si="909">IF(E305="","",ROUND(SQRT(COUNTA(E305:I306)/(COUNTA(E305:I306)-1))*STDEVPA(E305:I306),4))</f>
        <v>1E-3</v>
      </c>
      <c r="W305" s="184">
        <f>IF(E305="","",ROUND((((U305)-(B305-C306))/(3*V305)),4))</f>
        <v>4.6666999999999996</v>
      </c>
      <c r="X305" s="184">
        <f>IF(E305="","",ROUND((((U305)-(B305-C306))/(3*V305)),4))</f>
        <v>4.6666999999999996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0.58499999999999996</v>
      </c>
      <c r="AB305">
        <v>0.58299999999999996</v>
      </c>
      <c r="AC305">
        <v>0.58399999999999996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7.5787000000000004</v>
      </c>
      <c r="F307" s="176">
        <v>7.5746000000000002</v>
      </c>
      <c r="G307" s="176">
        <v>7.5919999999999996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0.45999999999999819</v>
      </c>
      <c r="P307" s="193">
        <f t="shared" ref="P307" si="916">IF(E307="","",((MINA(E307,F307,G307,H307,I307))-N307)/((C307+C308)/2))</f>
        <v>0.37300000000000111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7.5919999999999996</v>
      </c>
      <c r="S307" s="185">
        <f t="shared" ref="S307" si="919">IF(E307="","",MINA(E307:I308))</f>
        <v>7.5746000000000002</v>
      </c>
      <c r="T307" s="185">
        <f t="shared" ref="T307" si="920">IF(E307="","",(R307-S307))</f>
        <v>1.7399999999999416E-2</v>
      </c>
      <c r="U307" s="185">
        <f t="shared" ref="U307" si="921">IF(E307="","",ROUND(AVERAGEA(E307:I308),4))</f>
        <v>7.5818000000000003</v>
      </c>
      <c r="V307" s="185">
        <f t="shared" ref="V307" si="922">IF(E307="","",ROUND(SQRT(COUNTA(E307:I308)/(COUNTA(E307:I308)-1))*STDEVPA(E307:I308),4))</f>
        <v>9.1000000000000004E-3</v>
      </c>
      <c r="W307" s="184">
        <f t="shared" ref="W307" si="923">IF(E307="","",ROUND((((B307+C307)-(B307-C308))/(6*V307)),4))</f>
        <v>7.3259999999999996</v>
      </c>
      <c r="X307" s="184">
        <f t="shared" ref="X307" si="924">IF(E307="","",ROUND((1-(ABS((((B307+C307)+(B307-C308))/2)-U307)/((C307+C308)/2)))*W307,4))</f>
        <v>4.3296999999999999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7.5787000000000004</v>
      </c>
      <c r="AB307">
        <v>7.5746000000000002</v>
      </c>
      <c r="AC307">
        <v>7.5919999999999996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7.5762</v>
      </c>
      <c r="F309" s="176">
        <v>7.57</v>
      </c>
      <c r="G309" s="176">
        <v>7.5858999999999996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0.42949999999999822</v>
      </c>
      <c r="P309" s="193">
        <f t="shared" ref="P309" si="931">IF(E309="","",((MINA(E309,F309,G309,H309,I309))-N309)/((C309+C310)/2))</f>
        <v>0.35000000000000142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7.5858999999999996</v>
      </c>
      <c r="S309" s="185">
        <f t="shared" ref="S309" si="934">IF(E309="","",MINA(E309:I310))</f>
        <v>7.57</v>
      </c>
      <c r="T309" s="185">
        <f t="shared" ref="T309" si="935">IF(E309="","",(R309-S309))</f>
        <v>1.5899999999999359E-2</v>
      </c>
      <c r="U309" s="185">
        <f t="shared" ref="U309" si="936">IF(E309="","",ROUND(AVERAGEA(E309:I310),4))</f>
        <v>7.5773999999999999</v>
      </c>
      <c r="V309" s="185">
        <f t="shared" ref="V309" si="937">IF(E309="","",ROUND(SQRT(COUNTA(E309:I310)/(COUNTA(E309:I310)-1))*STDEVPA(E309:I310),4))</f>
        <v>8.0000000000000002E-3</v>
      </c>
      <c r="W309" s="184">
        <f t="shared" ref="W309" si="938">IF(E309="","",ROUND((((B309+C309)-(B309-C310))/(6*V309)),4))</f>
        <v>8.3332999999999995</v>
      </c>
      <c r="X309" s="184">
        <f t="shared" ref="X309" si="939">IF(E309="","",ROUND((1-(ABS((((B309+C309)+(B309-C310))/2)-U309)/((C309+C310)/2)))*W309,4))</f>
        <v>5.1082999999999998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7.5762</v>
      </c>
      <c r="AB309">
        <v>7.57</v>
      </c>
      <c r="AC309">
        <v>7.5858999999999996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6.2115</v>
      </c>
      <c r="F311" s="176">
        <v>6.2122999999999999</v>
      </c>
      <c r="G311" s="176">
        <v>6.2103000000000002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0.24599999999999511</v>
      </c>
      <c r="P311" s="193">
        <f t="shared" ref="P311" si="946">IF(E311="","",((MINA(E311,F311,G311,H311,I311))-N311)/((C311+C312)/2))</f>
        <v>0.20599999999999952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6.2122999999999999</v>
      </c>
      <c r="S311" s="185">
        <f t="shared" ref="S311" si="949">IF(E311="","",MINA(E311:I312))</f>
        <v>6.2103000000000002</v>
      </c>
      <c r="T311" s="185">
        <f t="shared" ref="T311" si="950">IF(E311="","",(R311-S311))</f>
        <v>1.9999999999997797E-3</v>
      </c>
      <c r="U311" s="185">
        <f t="shared" ref="U311" si="951">IF(E311="","",ROUND(AVERAGEA(E311:I312),4))</f>
        <v>6.2114000000000003</v>
      </c>
      <c r="V311" s="185">
        <f t="shared" ref="V311" si="952">IF(E311="","",ROUND(SQRT(COUNTA(E311:I312)/(COUNTA(E311:I312)-1))*STDEVPA(E311:I312),4))</f>
        <v>1E-3</v>
      </c>
      <c r="W311" s="184">
        <f t="shared" ref="W311" si="953">IF(E311="","",ROUND((((B311+C311)-(B311-C312))/(6*V311)),4))</f>
        <v>16.666699999999999</v>
      </c>
      <c r="X311" s="184">
        <f t="shared" ref="X311" si="954">IF(E311="","",ROUND((1-(ABS((((B311+C311)+(B311-C312))/2)-U311)/((C311+C312)/2)))*W311,4))</f>
        <v>12.8667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6.2115</v>
      </c>
      <c r="AB311">
        <v>6.2122999999999999</v>
      </c>
      <c r="AC311">
        <v>6.2103000000000002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6.2263000000000002</v>
      </c>
      <c r="F313" s="176">
        <v>6.2252000000000001</v>
      </c>
      <c r="G313" s="176">
        <v>6.2244000000000002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0.5259999999999998</v>
      </c>
      <c r="P313" s="193">
        <f t="shared" ref="P313" si="961">IF(E313="","",((MINA(E313,F313,G313,H313,I313))-N313)/((C313+C314)/2))</f>
        <v>0.48799999999999955</v>
      </c>
      <c r="Q313" s="185" t="str">
        <f t="shared" ref="Q313" si="962">IF(E313="","",IF(OR((O313&gt;50%),(P313&lt;-50%)),"Measure More","OK"))</f>
        <v>Measure More</v>
      </c>
      <c r="R313" s="185">
        <f t="shared" ref="R313" si="963">IF(E313="","",MAXA(E313:I314))</f>
        <v>6.2263000000000002</v>
      </c>
      <c r="S313" s="185">
        <f t="shared" ref="S313" si="964">IF(E313="","",MINA(E313:I314))</f>
        <v>6.2244000000000002</v>
      </c>
      <c r="T313" s="185">
        <f t="shared" ref="T313" si="965">IF(E313="","",(R313-S313))</f>
        <v>1.9000000000000128E-3</v>
      </c>
      <c r="U313" s="185">
        <f t="shared" ref="U313" si="966">IF(E313="","",ROUND(AVERAGEA(E313:I314),4))</f>
        <v>6.2252999999999998</v>
      </c>
      <c r="V313" s="185">
        <f t="shared" ref="V313" si="967">IF(E313="","",ROUND(SQRT(COUNTA(E313:I314)/(COUNTA(E313:I314)-1))*STDEVPA(E313:I314),4))</f>
        <v>1E-3</v>
      </c>
      <c r="W313" s="184">
        <f t="shared" ref="W313" si="968">IF(E313="","",ROUND((((B313+C313)-(B313-C314))/(6*V313)),4))</f>
        <v>16.666699999999999</v>
      </c>
      <c r="X313" s="184">
        <f t="shared" ref="X313" si="969">IF(E313="","",ROUND((1-(ABS((((B313+C313)+(B313-C314))/2)-U313)/((C313+C314)/2)))*W313,4))</f>
        <v>8.2332999999999998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6.2263000000000002</v>
      </c>
      <c r="AB313">
        <v>6.2252000000000001</v>
      </c>
      <c r="AC313">
        <v>6.2244000000000002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5.7043999999999997</v>
      </c>
      <c r="F315" s="176">
        <v>5.7024999999999997</v>
      </c>
      <c r="G315" s="176">
        <v>5.7058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5.7999999999998053E-2</v>
      </c>
      <c r="P315" s="193">
        <f t="shared" ref="P315" si="976">IF(E315="","",((MINA(E315,F315,G315,H315,I315))-N315)/((C315+C316)/2))</f>
        <v>2.4999999999995026E-2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5.7058</v>
      </c>
      <c r="S315" s="185">
        <f t="shared" ref="S315" si="979">IF(E315="","",MINA(E315:I316))</f>
        <v>5.7024999999999997</v>
      </c>
      <c r="T315" s="185">
        <f t="shared" ref="T315" si="980">IF(E315="","",(R315-S315))</f>
        <v>3.3000000000003027E-3</v>
      </c>
      <c r="U315" s="185">
        <f t="shared" ref="U315" si="981">IF(E315="","",ROUND(AVERAGEA(E315:I316),4))</f>
        <v>5.7042000000000002</v>
      </c>
      <c r="V315" s="185">
        <f t="shared" ref="V315" si="982">IF(E315="","",ROUND(SQRT(COUNTA(E315:I316)/(COUNTA(E315:I316)-1))*STDEVPA(E315:I316),4))</f>
        <v>1.6999999999999999E-3</v>
      </c>
      <c r="W315" s="184">
        <f t="shared" ref="W315" si="983">IF(E315="","",ROUND((((B315+C315)-(B315-C316))/(6*V315)),4))</f>
        <v>19.607800000000001</v>
      </c>
      <c r="X315" s="184">
        <f t="shared" ref="X315" si="984">IF(E315="","",ROUND((1-(ABS((((B315+C315)+(B315-C316))/2)-U315)/((C315+C316)/2)))*W315,4))</f>
        <v>18.784300000000002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5.7043999999999997</v>
      </c>
      <c r="AB315">
        <v>5.7024999999999997</v>
      </c>
      <c r="AC315">
        <v>5.7058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5.7686000000000002</v>
      </c>
      <c r="F317" s="176">
        <v>5.7676999999999996</v>
      </c>
      <c r="G317" s="176">
        <v>5.7709000000000001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0.70899999999999963</v>
      </c>
      <c r="P317" s="193">
        <f t="shared" ref="P317" si="991">IF(E317="","",((MINA(E317,F317,G317,H317,I317))-N317)/((C317+C318)/2))</f>
        <v>0.67699999999999427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5.7709000000000001</v>
      </c>
      <c r="S317" s="185">
        <f t="shared" ref="S317" si="994">IF(E317="","",MINA(E317:I318))</f>
        <v>5.7676999999999996</v>
      </c>
      <c r="T317" s="185">
        <f t="shared" ref="T317" si="995">IF(E317="","",(R317-S317))</f>
        <v>3.2000000000005357E-3</v>
      </c>
      <c r="U317" s="185">
        <f t="shared" ref="U317" si="996">IF(E317="","",ROUND(AVERAGEA(E317:I318),4))</f>
        <v>5.7690999999999999</v>
      </c>
      <c r="V317" s="185">
        <f t="shared" ref="V317" si="997">IF(E317="","",ROUND(SQRT(COUNTA(E317:I318)/(COUNTA(E317:I318)-1))*STDEVPA(E317:I318),4))</f>
        <v>1.6999999999999999E-3</v>
      </c>
      <c r="W317" s="184">
        <f t="shared" ref="W317" si="998">IF(E317="","",ROUND((((B317+C317)-(B317-C318))/(6*V317)),4))</f>
        <v>19.607800000000001</v>
      </c>
      <c r="X317" s="184">
        <f t="shared" ref="X317" si="999">IF(E317="","",ROUND((1-(ABS((((B317+C317)+(B317-C318))/2)-U317)/((C317+C318)/2)))*W317,4))</f>
        <v>6.0587999999999997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5.7686000000000002</v>
      </c>
      <c r="AB317">
        <v>5.7676999999999996</v>
      </c>
      <c r="AC317">
        <v>5.7709000000000001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7.9122000000000003</v>
      </c>
      <c r="F319" s="176">
        <v>7.9157000000000002</v>
      </c>
      <c r="G319" s="176">
        <v>7.9337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0.33699999999999619</v>
      </c>
      <c r="P319" s="193">
        <f t="shared" ref="P319" si="1006">IF(E319="","",((MINA(E319,F319,G319,H319,I319))-N319)/((C319+C320)/2))</f>
        <v>0.12199999999999989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7.9337</v>
      </c>
      <c r="S319" s="185">
        <f t="shared" ref="S319" si="1009">IF(E319="","",MINA(E319:I320))</f>
        <v>7.9122000000000003</v>
      </c>
      <c r="T319" s="185">
        <f t="shared" ref="T319" si="1010">IF(E319="","",(R319-S319))</f>
        <v>2.1499999999999631E-2</v>
      </c>
      <c r="U319" s="185">
        <f t="shared" ref="U319" si="1011">IF(E319="","",ROUND(AVERAGEA(E319:I320),4))</f>
        <v>7.9204999999999997</v>
      </c>
      <c r="V319" s="185">
        <f t="shared" ref="V319" si="1012">IF(E319="","",ROUND(SQRT(COUNTA(E319:I320)/(COUNTA(E319:I320)-1))*STDEVPA(E319:I320),4))</f>
        <v>1.15E-2</v>
      </c>
      <c r="W319" s="184">
        <f t="shared" ref="W319" si="1013">IF(E319="","",ROUND((((B319+C319)-(B319-C320))/(6*V319)),4))</f>
        <v>2.8986000000000001</v>
      </c>
      <c r="X319" s="184">
        <f t="shared" ref="X319" si="1014">IF(E319="","",ROUND((1-(ABS((((B319+C319)+(B319-C320))/2)-U319)/((C319+C320)/2)))*W319,4))</f>
        <v>2.3043999999999998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7.9122000000000003</v>
      </c>
      <c r="AB319">
        <v>7.9157000000000002</v>
      </c>
      <c r="AC319">
        <v>7.9337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7.9165000000000001</v>
      </c>
      <c r="F321" s="176">
        <v>7.9225000000000003</v>
      </c>
      <c r="G321" s="176">
        <v>7.9344999999999999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0.34499999999999531</v>
      </c>
      <c r="P321" s="193">
        <f t="shared" ref="P321" si="1021">IF(E321="","",((MINA(E321,F321,G321,H321,I321))-N321)/((C321+C322)/2))</f>
        <v>0.16499999999999737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7.9344999999999999</v>
      </c>
      <c r="S321" s="185">
        <f t="shared" ref="S321" si="1024">IF(E321="","",MINA(E321:I322))</f>
        <v>7.9165000000000001</v>
      </c>
      <c r="T321" s="185">
        <f t="shared" ref="T321" si="1025">IF(E321="","",(R321-S321))</f>
        <v>1.7999999999999794E-2</v>
      </c>
      <c r="U321" s="185">
        <f t="shared" ref="U321" si="1026">IF(E321="","",ROUND(AVERAGEA(E321:I322),4))</f>
        <v>7.9245000000000001</v>
      </c>
      <c r="V321" s="185">
        <f t="shared" ref="V321" si="1027">IF(E321="","",ROUND(SQRT(COUNTA(E321:I322)/(COUNTA(E321:I322)-1))*STDEVPA(E321:I322),4))</f>
        <v>9.1999999999999998E-3</v>
      </c>
      <c r="W321" s="184">
        <f t="shared" ref="W321" si="1028">IF(E321="","",ROUND((((B321+C321)-(B321-C322))/(6*V321)),4))</f>
        <v>3.6232000000000002</v>
      </c>
      <c r="X321" s="184">
        <f t="shared" ref="X321" si="1029">IF(E321="","",ROUND((1-(ABS((((B321+C321)+(B321-C322))/2)-U321)/((C321+C322)/2)))*W321,4))</f>
        <v>2.7355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7.9165000000000001</v>
      </c>
      <c r="AB321">
        <v>7.9225000000000003</v>
      </c>
      <c r="AC321">
        <v>7.9344999999999999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3.0897999999999999</v>
      </c>
      <c r="F323" s="176">
        <v>3.0802</v>
      </c>
      <c r="G323" s="176">
        <v>3.0918000000000001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-8.1999999999999851E-2</v>
      </c>
      <c r="P323" s="193">
        <f t="shared" ref="P323" si="1036">IF(E323="","",((MINA(E323,F323,G323,H323,I323))-N323)/((C323+C324)/2))</f>
        <v>-0.1980000000000004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3.0918000000000001</v>
      </c>
      <c r="S323" s="185">
        <f t="shared" ref="S323" si="1039">IF(E323="","",MINA(E323:I324))</f>
        <v>3.0802</v>
      </c>
      <c r="T323" s="185">
        <f t="shared" ref="T323" si="1040">IF(E323="","",(R323-S323))</f>
        <v>1.1600000000000055E-2</v>
      </c>
      <c r="U323" s="185">
        <f t="shared" ref="U323" si="1041">IF(E323="","",ROUND(AVERAGEA(E323:I324),4))</f>
        <v>3.0872999999999999</v>
      </c>
      <c r="V323" s="185">
        <f t="shared" ref="V323" si="1042">IF(E323="","",ROUND(SQRT(COUNTA(E323:I324)/(COUNTA(E323:I324)-1))*STDEVPA(E323:I324),4))</f>
        <v>6.1999999999999998E-3</v>
      </c>
      <c r="W323" s="184">
        <f t="shared" ref="W323" si="1043">IF(E323="","",ROUND((((B323+C323)-(B323-C324))/(6*V323)),4))</f>
        <v>5.3762999999999996</v>
      </c>
      <c r="X323" s="184">
        <f t="shared" ref="X323" si="1044">IF(E323="","",ROUND((1-(ABS((((B323+C323)+(B323-C324))/2)-U323)/((C323+C324)/2)))*W323,4))</f>
        <v>4.6935000000000002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3.0897999999999999</v>
      </c>
      <c r="AB323">
        <v>3.0802</v>
      </c>
      <c r="AC323">
        <v>3.0918000000000001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3.0990000000000002</v>
      </c>
      <c r="F325" s="176">
        <v>3.1006999999999998</v>
      </c>
      <c r="G325" s="176">
        <v>3.1051000000000002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5.1000000000001044E-2</v>
      </c>
      <c r="P325" s="193">
        <f t="shared" ref="P325" si="1051">IF(E325="","",((MINA(E325,F325,G325,H325,I325))-N325)/((C325+C326)/2))</f>
        <v>-9.9999999999988987E-3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3.1051000000000002</v>
      </c>
      <c r="S325" s="185">
        <f t="shared" ref="S325" si="1054">IF(E325="","",MINA(E325:I326))</f>
        <v>3.0990000000000002</v>
      </c>
      <c r="T325" s="185">
        <f t="shared" ref="T325" si="1055">IF(E325="","",(R325-S325))</f>
        <v>6.0999999999999943E-3</v>
      </c>
      <c r="U325" s="185">
        <f t="shared" ref="U325" si="1056">IF(E325="","",ROUND(AVERAGEA(E325:I326),4))</f>
        <v>3.1015999999999999</v>
      </c>
      <c r="V325" s="185">
        <f t="shared" ref="V325" si="1057">IF(E325="","",ROUND(SQRT(COUNTA(E325:I326)/(COUNTA(E325:I326)-1))*STDEVPA(E325:I326),4))</f>
        <v>3.0999999999999999E-3</v>
      </c>
      <c r="W325" s="184">
        <f t="shared" ref="W325" si="1058">IF(E325="","",ROUND((((B325+C325)-(B325-C326))/(6*V325)),4))</f>
        <v>10.752700000000001</v>
      </c>
      <c r="X325" s="184">
        <f t="shared" ref="X325" si="1059">IF(E325="","",ROUND((1-(ABS((((B325+C325)+(B325-C326))/2)-U325)/((C325+C326)/2)))*W325,4))</f>
        <v>10.5807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3.0990000000000002</v>
      </c>
      <c r="AB325">
        <v>3.1006999999999998</v>
      </c>
      <c r="AC325">
        <v>3.1051000000000002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7.7196999999999996</v>
      </c>
      <c r="F327" s="176">
        <v>7.7196999999999996</v>
      </c>
      <c r="G327" s="176">
        <v>7.7180999999999997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0.19699999999999385</v>
      </c>
      <c r="P327" s="193">
        <f t="shared" ref="P327" si="1066">IF(E327="","",((MINA(E327,F327,G327,H327,I327))-N327)/((C327+C328)/2))</f>
        <v>0.18099999999999561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7.7196999999999996</v>
      </c>
      <c r="S327" s="185">
        <f t="shared" ref="S327" si="1069">IF(E327="","",MINA(E327:I328))</f>
        <v>7.7180999999999997</v>
      </c>
      <c r="T327" s="185">
        <f t="shared" ref="T327" si="1070">IF(E327="","",(R327-S327))</f>
        <v>1.5999999999998238E-3</v>
      </c>
      <c r="U327" s="185">
        <f t="shared" ref="U327" si="1071">IF(E327="","",ROUND(AVERAGEA(E327:I328),4))</f>
        <v>7.7191999999999998</v>
      </c>
      <c r="V327" s="185">
        <f t="shared" ref="V327" si="1072">IF(E327="","",ROUND(SQRT(COUNTA(E327:I328)/(COUNTA(E327:I328)-1))*STDEVPA(E327:I328),4))</f>
        <v>8.9999999999999998E-4</v>
      </c>
      <c r="W327" s="184">
        <f t="shared" ref="W327" si="1073">IF(E327="","",ROUND((((B327+C327)-(B327-C328))/(6*V327)),4))</f>
        <v>37.036999999999999</v>
      </c>
      <c r="X327" s="184">
        <f t="shared" ref="X327" si="1074">IF(E327="","",ROUND((1-(ABS((((B327+C327)+(B327-C328))/2)-U327)/((C327+C328)/2)))*W327,4))</f>
        <v>29.925899999999999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7.7196999999999996</v>
      </c>
      <c r="AB327">
        <v>7.7196999999999996</v>
      </c>
      <c r="AC327">
        <v>7.7180999999999997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7.7077999999999998</v>
      </c>
      <c r="F329" s="176">
        <v>7.7088000000000001</v>
      </c>
      <c r="G329" s="176">
        <v>7.7080000000000002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8.799999999999919E-2</v>
      </c>
      <c r="P329" s="193">
        <f t="shared" ref="P329" si="1081">IF(E329="","",((MINA(E329,F329,G329,H329,I329))-N329)/((C329+C330)/2))</f>
        <v>7.799999999999585E-2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7.7088000000000001</v>
      </c>
      <c r="S329" s="185">
        <f t="shared" ref="S329" si="1084">IF(E329="","",MINA(E329:I330))</f>
        <v>7.7077999999999998</v>
      </c>
      <c r="T329" s="185">
        <f t="shared" ref="T329" si="1085">IF(E329="","",(R329-S329))</f>
        <v>1.000000000000334E-3</v>
      </c>
      <c r="U329" s="185">
        <f t="shared" ref="U329" si="1086">IF(E329="","",ROUND(AVERAGEA(E329:I330),4))</f>
        <v>7.7081999999999997</v>
      </c>
      <c r="V329" s="185">
        <f t="shared" ref="V329" si="1087">IF(E329="","",ROUND(SQRT(COUNTA(E329:I330)/(COUNTA(E329:I330)-1))*STDEVPA(E329:I330),4))</f>
        <v>5.0000000000000001E-4</v>
      </c>
      <c r="W329" s="184">
        <f t="shared" ref="W329" si="1088">IF(E329="","",ROUND((((B329+C329)-(B329-C330))/(6*V329)),4))</f>
        <v>66.666700000000006</v>
      </c>
      <c r="X329" s="184">
        <f t="shared" ref="X329" si="1089">IF(E329="","",ROUND((1-(ABS((((B329+C329)+(B329-C330))/2)-U329)/((C329+C330)/2)))*W329,4))</f>
        <v>61.2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7.7077999999999998</v>
      </c>
      <c r="AB329">
        <v>7.7088000000000001</v>
      </c>
      <c r="AC329">
        <v>7.7080000000000002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3.1278000000000001</v>
      </c>
      <c r="F331" s="176">
        <v>3.1282000000000001</v>
      </c>
      <c r="G331" s="176">
        <v>3.1257000000000001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0.28200000000000003</v>
      </c>
      <c r="P331" s="193">
        <f t="shared" ref="P331" si="1096">IF(E331="","",((MINA(E331,F331,G331,H331,I331))-N331)/((C331+C332)/2))</f>
        <v>0.25700000000000056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3.1282000000000001</v>
      </c>
      <c r="S331" s="185">
        <f t="shared" ref="S331" si="1099">IF(E331="","",MINA(E331:I332))</f>
        <v>3.1257000000000001</v>
      </c>
      <c r="T331" s="185">
        <f t="shared" ref="T331" si="1100">IF(E331="","",(R331-S331))</f>
        <v>2.4999999999999467E-3</v>
      </c>
      <c r="U331" s="185">
        <f t="shared" ref="U331" si="1101">IF(E331="","",ROUND(AVERAGEA(E331:I332),4))</f>
        <v>3.1272000000000002</v>
      </c>
      <c r="V331" s="185">
        <f t="shared" ref="V331" si="1102">IF(E331="","",ROUND(SQRT(COUNTA(E331:I332)/(COUNTA(E331:I332)-1))*STDEVPA(E331:I332),4))</f>
        <v>1.2999999999999999E-3</v>
      </c>
      <c r="W331" s="184">
        <f t="shared" ref="W331" si="1103">IF(E331="","",ROUND((((B331+C331)-(B331-C332))/(6*V331)),4))</f>
        <v>25.640999999999998</v>
      </c>
      <c r="X331" s="184">
        <f t="shared" ref="X331" si="1104">IF(E331="","",ROUND((1-(ABS((((B331+C331)+(B331-C332))/2)-U331)/((C331+C332)/2)))*W331,4))</f>
        <v>18.666599999999999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3.1278000000000001</v>
      </c>
      <c r="AB331">
        <v>3.1282000000000001</v>
      </c>
      <c r="AC331">
        <v>3.1257000000000001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</v>
      </c>
      <c r="F333" s="176">
        <v>3.1187</v>
      </c>
      <c r="G333" s="176">
        <v>3.1214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0.21399999999999864</v>
      </c>
      <c r="P333" s="193">
        <f t="shared" ref="P333" si="1111">IF(E333="","",((MINA(E333,F333,G333,H333,I333))-N333)/((C333+C334)/2))</f>
        <v>0.18699999999999939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3.1214</v>
      </c>
      <c r="S333" s="185">
        <f t="shared" ref="S333" si="1114">IF(E333="","",MINA(E333:I334))</f>
        <v>3.1187</v>
      </c>
      <c r="T333" s="185">
        <f t="shared" ref="T333" si="1115">IF(E333="","",(R333-S333))</f>
        <v>2.6999999999999247E-3</v>
      </c>
      <c r="U333" s="185">
        <f t="shared" ref="U333" si="1116">IF(E333="","",ROUND(AVERAGEA(E333:I334),4))</f>
        <v>3.12</v>
      </c>
      <c r="V333" s="185">
        <f t="shared" ref="V333" si="1117">IF(E333="","",ROUND(SQRT(COUNTA(E333:I334)/(COUNTA(E333:I334)-1))*STDEVPA(E333:I334),4))</f>
        <v>1.4E-3</v>
      </c>
      <c r="W333" s="184">
        <f t="shared" ref="W333" si="1118">IF(E333="","",ROUND((((B333+C333)-(B333-C334))/(6*V333)),4))</f>
        <v>23.8095</v>
      </c>
      <c r="X333" s="184">
        <f t="shared" ref="X333" si="1119">IF(E333="","",ROUND((1-(ABS((((B333+C333)+(B333-C334))/2)-U333)/((C333+C334)/2)))*W333,4))</f>
        <v>19.047599999999999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</v>
      </c>
      <c r="AB333">
        <v>3.1187</v>
      </c>
      <c r="AC333">
        <v>3.1214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1.8700000000000001E-2</v>
      </c>
      <c r="F335" s="176">
        <v>1.8100000000000002E-2</v>
      </c>
      <c r="G335" s="176">
        <v>2.06E-2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-0.17600000000000005</v>
      </c>
      <c r="P335" s="193">
        <f t="shared" ref="P335" si="1126">IF(E335="","",((MINA(E335,F335,G335,H335,I335))-N335)/((C335+C336)/2))</f>
        <v>-0.27599999999999997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2.06E-2</v>
      </c>
      <c r="S335" s="185">
        <f t="shared" ref="S335" si="1129">IF(E335="","",MINA(E335:I336))</f>
        <v>1.8100000000000002E-2</v>
      </c>
      <c r="T335" s="185">
        <f t="shared" ref="T335" si="1130">IF(E335="","",(R335-S335))</f>
        <v>2.4999999999999988E-3</v>
      </c>
      <c r="U335" s="185">
        <f t="shared" ref="U335" si="1131">IF(E335="","",ROUND(AVERAGEA(E335:I336),4))</f>
        <v>1.9099999999999999E-2</v>
      </c>
      <c r="V335" s="185">
        <f t="shared" ref="V335" si="1132">IF(E335="","",ROUND(SQRT(COUNTA(E335:I336)/(COUNTA(E335:I336)-1))*STDEVPA(E335:I336),4))</f>
        <v>1.2999999999999999E-3</v>
      </c>
      <c r="W335" s="184">
        <f>IF(E335="","",ROUND((((B335+C335)-(U335))/(3*V335)),4))</f>
        <v>7.9230999999999998</v>
      </c>
      <c r="X335" s="184">
        <f>IF(E335="","",ROUND((((B335+C335)-(U335))/(3*V335)),4))</f>
        <v>7.9230999999999998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1.8700000000000001E-2</v>
      </c>
      <c r="AB335">
        <v>1.8100000000000002E-2</v>
      </c>
      <c r="AC335">
        <v>2.06E-2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1.8700000000000001E-2</v>
      </c>
      <c r="F337" s="176">
        <v>1.9599999999999999E-2</v>
      </c>
      <c r="G337" s="176">
        <v>1.9699999999999999E-2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-0.21200000000000011</v>
      </c>
      <c r="P337" s="193">
        <f t="shared" ref="P337" si="1139">IF(E337="","",((MINA(E337,F337,G337,H337,I337))-N337)/((C337+C338)/2))</f>
        <v>-0.252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1.9699999999999999E-2</v>
      </c>
      <c r="S337" s="185">
        <f t="shared" ref="S337" si="1142">IF(E337="","",MINA(E337:I338))</f>
        <v>1.8700000000000001E-2</v>
      </c>
      <c r="T337" s="185">
        <f t="shared" ref="T337" si="1143">IF(E337="","",(R337-S337))</f>
        <v>9.9999999999999742E-4</v>
      </c>
      <c r="U337" s="185">
        <f t="shared" ref="U337" si="1144">IF(E337="","",ROUND(AVERAGEA(E337:I338),4))</f>
        <v>1.9300000000000001E-2</v>
      </c>
      <c r="V337" s="185">
        <f t="shared" ref="V337" si="1145">IF(E337="","",ROUND(SQRT(COUNTA(E337:I338)/(COUNTA(E337:I338)-1))*STDEVPA(E337:I338),4))</f>
        <v>5.9999999999999995E-4</v>
      </c>
      <c r="W337" s="184">
        <f>IF(E337="","",ROUND((((B337+C337)-(U337))/(3*V337)),4))</f>
        <v>17.055599999999998</v>
      </c>
      <c r="X337" s="184">
        <f>IF(E337="","",ROUND((((B337+C337)-(U337))/(3*V337)),4))</f>
        <v>17.055599999999998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1.8700000000000001E-2</v>
      </c>
      <c r="AB337">
        <v>1.9599999999999999E-2</v>
      </c>
      <c r="AC337">
        <v>1.9699999999999999E-2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5.3499999999999999E-2</v>
      </c>
      <c r="AB339" s="29">
        <v>3.2199999999999999E-2</v>
      </c>
      <c r="AC339" s="29">
        <v>5.62E-2</v>
      </c>
      <c r="AD339" s="29">
        <v>6.3E-2</v>
      </c>
      <c r="AE339" s="29">
        <v>5.0999999999999997E-2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7.4399999999999994E-2</v>
      </c>
      <c r="AB341">
        <v>6.13E-2</v>
      </c>
      <c r="AC341">
        <v>7.7799999999999994E-2</v>
      </c>
      <c r="AD341">
        <v>7.8E-2</v>
      </c>
      <c r="AE341">
        <v>7.2999999999999995E-2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24120601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142" priority="11" stopIfTrue="1" operator="equal">
      <formula>"NG"</formula>
    </cfRule>
  </conditionalFormatting>
  <conditionalFormatting sqref="Y42:Z107 L42:L107">
    <cfRule type="containsText" dxfId="141" priority="10" stopIfTrue="1" operator="containsText" text="NG">
      <formula>NOT(ISERROR(SEARCH("NG",L42)))</formula>
    </cfRule>
  </conditionalFormatting>
  <conditionalFormatting sqref="Q42:Q107">
    <cfRule type="containsText" dxfId="140" priority="9" operator="containsText" text="Measure More">
      <formula>NOT(ISERROR(SEARCH("Measure More",Q42)))</formula>
    </cfRule>
  </conditionalFormatting>
  <conditionalFormatting sqref="E127">
    <cfRule type="cellIs" dxfId="139" priority="8" stopIfTrue="1" operator="equal">
      <formula>"NG"</formula>
    </cfRule>
  </conditionalFormatting>
  <conditionalFormatting sqref="Y158:Z223 L158:L223">
    <cfRule type="containsText" dxfId="138" priority="7" stopIfTrue="1" operator="containsText" text="NG">
      <formula>NOT(ISERROR(SEARCH("NG",L158)))</formula>
    </cfRule>
  </conditionalFormatting>
  <conditionalFormatting sqref="Q158:Q223">
    <cfRule type="containsText" dxfId="137" priority="6" operator="containsText" text="Measure More">
      <formula>NOT(ISERROR(SEARCH("Measure More",Q158)))</formula>
    </cfRule>
  </conditionalFormatting>
  <conditionalFormatting sqref="E242">
    <cfRule type="cellIs" dxfId="136" priority="5" stopIfTrue="1" operator="equal">
      <formula>"NG"</formula>
    </cfRule>
  </conditionalFormatting>
  <conditionalFormatting sqref="Y273:Z338 L273:L338">
    <cfRule type="containsText" dxfId="135" priority="4" stopIfTrue="1" operator="containsText" text="NG">
      <formula>NOT(ISERROR(SEARCH("NG",L273)))</formula>
    </cfRule>
  </conditionalFormatting>
  <conditionalFormatting sqref="Q273:Q338">
    <cfRule type="containsText" dxfId="134" priority="3" operator="containsText" text="Measure More">
      <formula>NOT(ISERROR(SEARCH("Measure More",Q273)))</formula>
    </cfRule>
  </conditionalFormatting>
  <conditionalFormatting sqref="D127">
    <cfRule type="cellIs" dxfId="133" priority="2" stopIfTrue="1" operator="equal">
      <formula>"NG"</formula>
    </cfRule>
  </conditionalFormatting>
  <conditionalFormatting sqref="D242">
    <cfRule type="cellIs" dxfId="132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H12" sqref="H12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195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24120901</v>
      </c>
      <c r="G8" s="222"/>
      <c r="H8" s="221" t="s">
        <v>195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4" t="str">
        <f>IF(SUM(M42:M107)&lt;&gt;33,"NG","OK")</f>
        <v>OK</v>
      </c>
      <c r="F11" s="207">
        <v>75680</v>
      </c>
      <c r="G11" s="208"/>
      <c r="H11" s="209">
        <v>38610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1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3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1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0" t="s">
        <v>53</v>
      </c>
      <c r="P41" s="160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3.3982000000000001</v>
      </c>
      <c r="F42" s="176">
        <v>3.3971</v>
      </c>
      <c r="G42" s="176">
        <v>3.3957000000000002</v>
      </c>
      <c r="H42" s="176">
        <v>3.3957999999999999</v>
      </c>
      <c r="I42" s="176">
        <v>3.3965000000000001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-1.7999999999998018E-2</v>
      </c>
      <c r="P42" s="193">
        <f>IF(E42="","",((MINA(E42,F42,G42,H42,I42))-N42)/((C42+C43)/2))</f>
        <v>-4.2999999999997485E-2</v>
      </c>
      <c r="Q42" s="185" t="str">
        <f>IF(E42="","",IF(OR((O42&gt;50%),(P42&lt;-50%)),"Measure More","OK"))</f>
        <v>OK</v>
      </c>
      <c r="R42" s="185">
        <f>IF(E42="","",MAXA(E42:I43))</f>
        <v>3.3982000000000001</v>
      </c>
      <c r="S42" s="185">
        <f>IF(E42="","",MINA(E42:I43))</f>
        <v>3.3957000000000002</v>
      </c>
      <c r="T42" s="185">
        <f>IF(E42="","",(R42-S42))</f>
        <v>2.4999999999999467E-3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1E-3</v>
      </c>
      <c r="W42" s="184">
        <f>IF(E42="","",ROUND((((B42+C42)-(B42-C43))/(6*V42)),4))</f>
        <v>33.333300000000001</v>
      </c>
      <c r="X42" s="184">
        <f>IF(E42="","",ROUND((1-(ABS((((B42+C42)+(B42-C43))/2)-U42)/((C42+C43)/2)))*W42,4))</f>
        <v>32.2333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3.4014000000000002</v>
      </c>
      <c r="F44" s="176">
        <v>3.4</v>
      </c>
      <c r="G44" s="176">
        <v>3.4051999999999998</v>
      </c>
      <c r="H44" s="176">
        <v>3.4037000000000002</v>
      </c>
      <c r="I44" s="176">
        <v>3.4047000000000001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5.1999999999998714E-2</v>
      </c>
      <c r="P44" s="193">
        <f>IF(E44="","",((MINA(E44,F44,G44,H44,I44))-N44)/((C44+C45)/2))</f>
        <v>0</v>
      </c>
      <c r="Q44" s="185" t="str">
        <f t="shared" ref="Q44" si="1">IF(E44="","",IF(OR((O44&gt;50%),(P44&lt;-50%)),"Measure More","OK"))</f>
        <v>OK</v>
      </c>
      <c r="R44" s="185">
        <f>IF(E44="","",MAXA(E44:I45))</f>
        <v>3.4051999999999998</v>
      </c>
      <c r="S44" s="185">
        <f>IF(E44="","",MINA(E44:I45))</f>
        <v>3.4</v>
      </c>
      <c r="T44" s="185">
        <f t="shared" ref="T44" si="2">IF(E44="","",(R44-S44))</f>
        <v>5.1999999999998714E-3</v>
      </c>
      <c r="U44" s="185">
        <f>IF(E44="","",ROUND(AVERAGEA(E44:I45),4))</f>
        <v>3.403</v>
      </c>
      <c r="V44" s="185">
        <f>IF(E44="","",ROUND(SQRT(COUNTA(E44:I45)/(COUNTA(E44:I45)-1))*STDEVPA(E44:I45),4))</f>
        <v>2.2000000000000001E-3</v>
      </c>
      <c r="W44" s="184">
        <f t="shared" ref="W44" si="3">IF(E44="","",ROUND((((B44+C44)-(B44-C45))/(6*V44)),4))</f>
        <v>15.1515</v>
      </c>
      <c r="X44" s="184">
        <f t="shared" ref="X44" si="4">IF(E44="","",ROUND((1-(ABS((((B44+C44)+(B44-C45))/2)-U44)/((C44+C45)/2)))*W44,4))</f>
        <v>14.696999999999999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1.5943000000000001</v>
      </c>
      <c r="F46" s="176">
        <v>1.5928</v>
      </c>
      <c r="G46" s="176">
        <v>1.5913999999999999</v>
      </c>
      <c r="H46" s="176">
        <v>1.5909</v>
      </c>
      <c r="I46" s="176">
        <v>1.5904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-5.7000000000000384E-2</v>
      </c>
      <c r="P46" s="193">
        <f>IF(E46="","",((MINA(E46,F46,G46,H46,I46))-N46)/((C46+C47)/2))</f>
        <v>-9.6000000000000529E-2</v>
      </c>
      <c r="Q46" s="185" t="str">
        <f t="shared" ref="Q46" si="9">IF(E46="","",IF(OR((O46&gt;50%),(P46&lt;-50%)),"Measure More","OK"))</f>
        <v>OK</v>
      </c>
      <c r="R46" s="185">
        <f>IF(E46="","",MAXA(E46:I47))</f>
        <v>1.5943000000000001</v>
      </c>
      <c r="S46" s="185">
        <f>IF(E46="","",MINA(E46:I47))</f>
        <v>1.5904</v>
      </c>
      <c r="T46" s="185">
        <f t="shared" ref="T46" si="10">IF(E46="","",(R46-S46))</f>
        <v>3.9000000000000146E-3</v>
      </c>
      <c r="U46" s="185">
        <f>IF(E46="","",ROUND(AVERAGEA(E46:I47),4))</f>
        <v>1.5920000000000001</v>
      </c>
      <c r="V46" s="185">
        <f>IF(E46="","",ROUND(SQRT(COUNTA(E46:I47)/(COUNTA(E46:I47)-1))*STDEVPA(E46:I47),4))</f>
        <v>1.6000000000000001E-3</v>
      </c>
      <c r="W46" s="184">
        <f t="shared" ref="W46" si="11">IF(E46="","",ROUND((((B46+C46)-(B46-C47))/(6*V46)),4))</f>
        <v>20.833300000000001</v>
      </c>
      <c r="X46" s="184">
        <f t="shared" ref="X46" si="12">IF(E46="","",ROUND((1-(ABS((((B46+C46)+(B46-C47))/2)-U46)/((C46+C47)/2)))*W46,4))</f>
        <v>19.166599999999999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1.5905</v>
      </c>
      <c r="F48" s="176">
        <v>1.5906</v>
      </c>
      <c r="G48" s="176">
        <v>1.5899000000000001</v>
      </c>
      <c r="H48" s="176">
        <v>1.5896999999999999</v>
      </c>
      <c r="I48" s="176">
        <v>1.5893999999999999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-9.400000000000075E-2</v>
      </c>
      <c r="P48" s="193">
        <f>IF(E48="","",((MINA(E48,F48,G48,H48,I48))-N48)/((C48+C49)/2))</f>
        <v>-0.10600000000000165</v>
      </c>
      <c r="Q48" s="185" t="str">
        <f t="shared" ref="Q48" si="17">IF(E48="","",IF(OR((O48&gt;50%),(P48&lt;-50%)),"Measure More","OK"))</f>
        <v>OK</v>
      </c>
      <c r="R48" s="185">
        <f>IF(E48="","",MAXA(E48:I49))</f>
        <v>1.5906</v>
      </c>
      <c r="S48" s="185">
        <f>IF(E48="","",MINA(E48:I49))</f>
        <v>1.5893999999999999</v>
      </c>
      <c r="T48" s="185">
        <f t="shared" ref="T48" si="18">IF(E48="","",(R48-S48))</f>
        <v>1.2000000000000899E-3</v>
      </c>
      <c r="U48" s="185">
        <f>IF(E48="","",ROUND(AVERAGEA(E48:I49),4))</f>
        <v>1.59</v>
      </c>
      <c r="V48" s="185">
        <f>IF(E48="","",ROUND(SQRT(COUNTA(E48:I49)/(COUNTA(E48:I49)-1))*STDEVPA(E48:I49),4))</f>
        <v>5.0000000000000001E-4</v>
      </c>
      <c r="W48" s="184">
        <f t="shared" ref="W48" si="19">IF(E48="","",ROUND((((B48+C48)-(B48-C49))/(6*V48)),4))</f>
        <v>66.666700000000006</v>
      </c>
      <c r="X48" s="184">
        <f t="shared" ref="X48" si="20">IF(E48="","",ROUND((1-(ABS((((B48+C48)+(B48-C49))/2)-U48)/((C48+C49)/2)))*W48,4))</f>
        <v>60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1.5976999999999999</v>
      </c>
      <c r="F50" s="176">
        <v>1.5972999999999999</v>
      </c>
      <c r="G50" s="176">
        <v>1.6012</v>
      </c>
      <c r="H50" s="176">
        <v>1.6017999999999999</v>
      </c>
      <c r="I50" s="176">
        <v>1.6017999999999999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-2.7000000000001467E-2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1.5972999999999999</v>
      </c>
      <c r="T50" s="185">
        <f t="shared" ref="T50" si="26">IF(E50="","",(R50-S50))</f>
        <v>4.4999999999999485E-3</v>
      </c>
      <c r="U50" s="185">
        <f>IF(E50="","",ROUND(AVERAGEA(E50:I51),4))</f>
        <v>1.6</v>
      </c>
      <c r="V50" s="185">
        <f>IF(E50="","",ROUND(SQRT(COUNTA(E50:I51)/(COUNTA(E50:I51)-1))*STDEVPA(E50:I51),4))</f>
        <v>2.3E-3</v>
      </c>
      <c r="W50" s="184">
        <f t="shared" ref="W50" si="27">IF(E50="","",ROUND((((B50+C50)-(B50-C51))/(6*V50)),4))</f>
        <v>14.492800000000001</v>
      </c>
      <c r="X50" s="184">
        <f t="shared" ref="X50" si="28">IF(E50="","",ROUND((1-(ABS((((B50+C50)+(B50-C51))/2)-U50)/((C50+C51)/2)))*W50,4))</f>
        <v>14.492800000000001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1.5992999999999999</v>
      </c>
      <c r="F52" s="176">
        <v>1.5981000000000001</v>
      </c>
      <c r="G52" s="176">
        <v>1.6035999999999999</v>
      </c>
      <c r="H52" s="176">
        <v>1.6026</v>
      </c>
      <c r="I52" s="176">
        <v>1.603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3.5999999999998256E-2</v>
      </c>
      <c r="P52" s="193">
        <f>IF(E52="","",((MINA(E52,F52,G52,H52,I52))-N52)/((C52+C53)/2))</f>
        <v>-1.9000000000000128E-2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1.6035999999999999</v>
      </c>
      <c r="S52" s="185">
        <f>IF(E52="","",MINA(E52:I53))</f>
        <v>1.5981000000000001</v>
      </c>
      <c r="T52" s="185">
        <f t="shared" ref="T52" si="34">IF(E52="","",(R52-S52))</f>
        <v>5.4999999999998384E-3</v>
      </c>
      <c r="U52" s="185">
        <f>IF(E52="","",ROUND(AVERAGEA(E52:I53),4))</f>
        <v>1.6012999999999999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13.16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24.582599999999999</v>
      </c>
      <c r="F54" s="176">
        <v>24.58</v>
      </c>
      <c r="G54" s="176">
        <v>24.599699999999999</v>
      </c>
      <c r="H54" s="176">
        <v>24.584900000000001</v>
      </c>
      <c r="I54" s="176">
        <v>24.598400000000002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-1.5000000000142677E-3</v>
      </c>
      <c r="P54" s="193">
        <f>IF(E54="","",((MINA(E54,F54,G54,H54,I54))-N54)/((C54+C55)/2))</f>
        <v>-0.10000000000001563</v>
      </c>
      <c r="Q54" s="185" t="str">
        <f t="shared" ref="Q54" si="41">IF(E54="","",IF(OR((O54&gt;50%),(P54&lt;-50%)),"Measure More","OK"))</f>
        <v>OK</v>
      </c>
      <c r="R54" s="185">
        <f>IF(E54="","",MAXA(E54:I55))</f>
        <v>24.599699999999999</v>
      </c>
      <c r="S54" s="185">
        <f>IF(E54="","",MINA(E54:I55))</f>
        <v>24.58</v>
      </c>
      <c r="T54" s="185">
        <f t="shared" ref="T54" si="42">IF(E54="","",(R54-S54))</f>
        <v>1.9700000000000273E-2</v>
      </c>
      <c r="U54" s="185">
        <f>IF(E54="","",ROUND(AVERAGEA(E54:I55),4))</f>
        <v>24.589099999999998</v>
      </c>
      <c r="V54" s="185">
        <f>IF(E54="","",ROUND(SQRT(COUNTA(E54:I55)/(COUNTA(E54:I55)-1))*STDEVPA(E54:I55),4))</f>
        <v>9.1999999999999998E-3</v>
      </c>
      <c r="W54" s="184">
        <f t="shared" ref="W54" si="43">IF(E54="","",ROUND((((B54+C54)-(B54-C55))/(6*V54)),4))</f>
        <v>7.2464000000000004</v>
      </c>
      <c r="X54" s="184">
        <f t="shared" ref="X54" si="44">IF(E54="","",ROUND((1-(ABS((((B54+C54)+(B54-C55))/2)-U54)/((C54+C55)/2)))*W54,4))</f>
        <v>6.8514999999999997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4.8400999999999996</v>
      </c>
      <c r="F56" s="176">
        <v>4.8411999999999997</v>
      </c>
      <c r="G56" s="176">
        <v>4.8353999999999999</v>
      </c>
      <c r="H56" s="176">
        <v>4.8296999999999999</v>
      </c>
      <c r="I56" s="176">
        <v>4.8342000000000001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0.41199999999999903</v>
      </c>
      <c r="P56" s="193">
        <f>IF(E56="","",((MINA(E56,F56,G56,H56,I56))-N56)/((C56+C57)/2))</f>
        <v>0.2970000000000006</v>
      </c>
      <c r="Q56" s="185" t="str">
        <f t="shared" ref="Q56" si="49">IF(E56="","",IF(OR((O56&gt;50%),(P56&lt;-50%)),"Measure More","OK"))</f>
        <v>OK</v>
      </c>
      <c r="R56" s="185">
        <f>IF(E56="","",MAXA(E56:I57))</f>
        <v>4.8411999999999997</v>
      </c>
      <c r="S56" s="185">
        <f>IF(E56="","",MINA(E56:I57))</f>
        <v>4.8296999999999999</v>
      </c>
      <c r="T56" s="185">
        <f t="shared" ref="T56" si="50">IF(E56="","",(R56-S56))</f>
        <v>1.1499999999999844E-2</v>
      </c>
      <c r="U56" s="185">
        <f>IF(E56="","",ROUND(AVERAGEA(E56:I57),4))</f>
        <v>4.8361000000000001</v>
      </c>
      <c r="V56" s="185">
        <f>IF(E56="","",ROUND(SQRT(COUNTA(E56:I57)/(COUNTA(E56:I57)-1))*STDEVPA(E56:I57),4))</f>
        <v>4.7000000000000002E-3</v>
      </c>
      <c r="W56" s="184">
        <f t="shared" ref="W56" si="51">IF(E56="","",ROUND((((B56+C56)-(B56-C57))/(6*V56)),4))</f>
        <v>7.0922000000000001</v>
      </c>
      <c r="X56" s="184">
        <f t="shared" ref="X56" si="52">IF(E56="","",ROUND((1-(ABS((((B56+C56)+(B56-C57))/2)-U56)/((C56+C57)/2)))*W56,4))</f>
        <v>4.5319000000000003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4.8376000000000001</v>
      </c>
      <c r="F58" s="176">
        <v>4.8368000000000002</v>
      </c>
      <c r="G58" s="176">
        <v>4.8293999999999997</v>
      </c>
      <c r="H58" s="176">
        <v>4.8216000000000001</v>
      </c>
      <c r="I58" s="176">
        <v>4.8277999999999999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0.376000000000003</v>
      </c>
      <c r="P58" s="193">
        <f>IF(E58="","",((MINA(E58,F58,G58,H58,I58))-N58)/((C58+C59)/2))</f>
        <v>0.21600000000000286</v>
      </c>
      <c r="Q58" s="185" t="str">
        <f t="shared" ref="Q58" si="57">IF(E58="","",IF(OR((O58&gt;50%),(P58&lt;-50%)),"Measure More","OK"))</f>
        <v>OK</v>
      </c>
      <c r="R58" s="185">
        <f>IF(E58="","",MAXA(E58:I59))</f>
        <v>4.8376000000000001</v>
      </c>
      <c r="S58" s="185">
        <f>IF(E58="","",MINA(E58:I59))</f>
        <v>4.8216000000000001</v>
      </c>
      <c r="T58" s="185">
        <f t="shared" ref="T58" si="58">IF(E58="","",(R58-S58))</f>
        <v>1.6000000000000014E-2</v>
      </c>
      <c r="U58" s="185">
        <f>IF(E58="","",ROUND(AVERAGEA(E58:I59),4))</f>
        <v>4.8305999999999996</v>
      </c>
      <c r="V58" s="185">
        <f>IF(E58="","",ROUND(SQRT(COUNTA(E58:I59)/(COUNTA(E58:I59)-1))*STDEVPA(E58:I59),4))</f>
        <v>6.7000000000000002E-3</v>
      </c>
      <c r="W58" s="184">
        <f t="shared" ref="W58" si="59">IF(E58="","",ROUND((((B58+C58)-(B58-C59))/(6*V58)),4))</f>
        <v>4.9751000000000003</v>
      </c>
      <c r="X58" s="184">
        <f t="shared" ref="X58" si="60">IF(E58="","",ROUND((1-(ABS((((B58+C58)+(B58-C59))/2)-U58)/((C58+C59)/2)))*W58,4))</f>
        <v>3.4527000000000001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16.1248</v>
      </c>
      <c r="F60" s="176">
        <v>16.118300000000001</v>
      </c>
      <c r="G60" s="176">
        <v>16.078399999999998</v>
      </c>
      <c r="H60" s="176">
        <v>16.082899999999999</v>
      </c>
      <c r="I60" s="176">
        <v>16.0793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0.24799999999999045</v>
      </c>
      <c r="P60" s="193">
        <f>IF(E60="","",((MINA(E60,F60,G60,H60,I60))-N60)/((C60+C61)/2))</f>
        <v>-0.2160000000000295</v>
      </c>
      <c r="Q60" s="194" t="str">
        <f t="shared" ref="Q60" si="65">IF(E60="","",IF(OR((O60&gt;50%),(P60&lt;-50%)),"Measure More","OK"))</f>
        <v>OK</v>
      </c>
      <c r="R60" s="185">
        <f>IF(E60="","",MAXA(E60:I61))</f>
        <v>16.1248</v>
      </c>
      <c r="S60" s="185">
        <f>IF(E60="","",MINA(E60:I61))</f>
        <v>16.078399999999998</v>
      </c>
      <c r="T60" s="185">
        <f t="shared" ref="T60" si="66">IF(E60="","",(R60-S60))</f>
        <v>4.6400000000001995E-2</v>
      </c>
      <c r="U60" s="185">
        <f>IF(E60="","",ROUND(AVERAGEA(E60:I61),4))</f>
        <v>16.096699999999998</v>
      </c>
      <c r="V60" s="185">
        <f>IF(E60="","",ROUND(SQRT(COUNTA(E60:I61)/(COUNTA(E60:I61)-1))*STDEVPA(E60:I61),4))</f>
        <v>2.2800000000000001E-2</v>
      </c>
      <c r="W60" s="184">
        <f t="shared" ref="W60" si="67">IF(E60="","",ROUND((((B60+C60)-(B60-C61))/(6*V60)),4))</f>
        <v>1.462</v>
      </c>
      <c r="X60" s="184">
        <f t="shared" ref="X60" si="68">IF(E60="","",ROUND((1-(ABS((((B60+C60)+(B60-C61))/2)-U60)/((C60+C61)/2)))*W60,4))</f>
        <v>1.4137999999999999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16.116700000000002</v>
      </c>
      <c r="F62" s="176">
        <v>16.110399999999998</v>
      </c>
      <c r="G62" s="176">
        <v>16.082999999999998</v>
      </c>
      <c r="H62" s="176">
        <v>16.09</v>
      </c>
      <c r="I62" s="176">
        <v>16.088999999999999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0.16700000000000159</v>
      </c>
      <c r="P62" s="193">
        <f>IF(E62="","",((MINA(E62,F62,G62,H62,I62))-N62)/((C62+C63)/2))</f>
        <v>-0.17000000000003013</v>
      </c>
      <c r="Q62" s="194" t="str">
        <f t="shared" ref="Q62" si="73">IF(E62="","",IF(OR((O62&gt;50%),(P62&lt;-50%)),"Measure More","OK"))</f>
        <v>OK</v>
      </c>
      <c r="R62" s="185">
        <f>IF(E62="","",MAXA(E62:I63))</f>
        <v>16.116700000000002</v>
      </c>
      <c r="S62" s="185">
        <f>IF(E62="","",MINA(E62:I63))</f>
        <v>16.082999999999998</v>
      </c>
      <c r="T62" s="185">
        <f t="shared" ref="T62" si="74">IF(E62="","",(R62-S62))</f>
        <v>3.3700000000003172E-2</v>
      </c>
      <c r="U62" s="185">
        <f>IF(E62="","",ROUND(AVERAGEA(E62:I63),4))</f>
        <v>16.097799999999999</v>
      </c>
      <c r="V62" s="185">
        <f>IF(E62="","",ROUND(SQRT(COUNTA(E62:I63)/(COUNTA(E62:I63)-1))*STDEVPA(E62:I63),4))</f>
        <v>1.4800000000000001E-2</v>
      </c>
      <c r="W62" s="184">
        <f t="shared" ref="W62" si="75">IF(E62="","",ROUND((((B62+C62)-(B62-C63))/(6*V62)),4))</f>
        <v>2.2523</v>
      </c>
      <c r="X62" s="184">
        <f t="shared" ref="X62" si="76">IF(E62="","",ROUND((1-(ABS((((B62+C62)+(B62-C63))/2)-U62)/((C62+C63)/2)))*W62,4))</f>
        <v>2.2027000000000001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6.5376000000000003</v>
      </c>
      <c r="F64" s="176">
        <v>6.5388999999999999</v>
      </c>
      <c r="G64" s="176">
        <v>6.5193000000000003</v>
      </c>
      <c r="H64" s="176">
        <v>6.5202999999999998</v>
      </c>
      <c r="I64" s="176">
        <v>6.5175999999999998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0.38899999999999935</v>
      </c>
      <c r="P64" s="193">
        <f>IF(E64="","",((MINA(E64,F64,G64,H64,I64))-N64)/((C64+C65)/2))</f>
        <v>0.17599999999999838</v>
      </c>
      <c r="Q64" s="185" t="str">
        <f t="shared" ref="Q64" si="81">IF(E64="","",IF(OR((O64&gt;50%),(P64&lt;-50%)),"Measure More","OK"))</f>
        <v>OK</v>
      </c>
      <c r="R64" s="185">
        <f>IF(E64="","",MAXA(E64:I65))</f>
        <v>6.5388999999999999</v>
      </c>
      <c r="S64" s="185">
        <f>IF(E64="","",MINA(E64:I65))</f>
        <v>6.5175999999999998</v>
      </c>
      <c r="T64" s="185">
        <f t="shared" ref="T64" si="82">IF(E64="","",(R64-S64))</f>
        <v>2.1300000000000097E-2</v>
      </c>
      <c r="U64" s="185">
        <f>IF(E64="","",ROUND(AVERAGEA(E64:I65),4))</f>
        <v>6.5266999999999999</v>
      </c>
      <c r="V64" s="185">
        <f>IF(E64="","",ROUND(SQRT(COUNTA(E64:I65)/(COUNTA(E64:I65)-1))*STDEVPA(E64:I65),4))</f>
        <v>1.06E-2</v>
      </c>
      <c r="W64" s="184">
        <f t="shared" ref="W64" si="83">IF(E64="","",ROUND((((B64+C64)-(B64-C65))/(6*V64)),4))</f>
        <v>3.1446999999999998</v>
      </c>
      <c r="X64" s="184">
        <f t="shared" ref="X64" si="84">IF(E64="","",ROUND((1-(ABS((((B64+C64)+(B64-C65))/2)-U64)/((C64+C65)/2)))*W64,4))</f>
        <v>2.3050999999999999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6.5121000000000002</v>
      </c>
      <c r="F66" s="176">
        <v>6.5125999999999999</v>
      </c>
      <c r="G66" s="176">
        <v>6.5079000000000002</v>
      </c>
      <c r="H66" s="176">
        <v>6.5088999999999997</v>
      </c>
      <c r="I66" s="176">
        <v>6.5092999999999996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0.12599999999999945</v>
      </c>
      <c r="P66" s="193">
        <f>IF(E66="","",((MINA(E66,F66,G66,H66,I66))-N66)/((C66+C67)/2))</f>
        <v>7.9000000000002402E-2</v>
      </c>
      <c r="Q66" s="185" t="str">
        <f t="shared" ref="Q66" si="89">IF(E66="","",IF(OR((O66&gt;50%),(P66&lt;-50%)),"Measure More","OK"))</f>
        <v>OK</v>
      </c>
      <c r="R66" s="185">
        <f>IF(E66="","",MAXA(E66:I67))</f>
        <v>6.5125999999999999</v>
      </c>
      <c r="S66" s="185">
        <f>IF(E66="","",MINA(E66:I67))</f>
        <v>6.5079000000000002</v>
      </c>
      <c r="T66" s="185">
        <f t="shared" ref="T66" si="90">IF(E66="","",(R66-S66))</f>
        <v>4.6999999999997044E-3</v>
      </c>
      <c r="U66" s="185">
        <f>IF(E66="","",ROUND(AVERAGEA(E66:I67),4))</f>
        <v>6.5102000000000002</v>
      </c>
      <c r="V66" s="185">
        <f>IF(E66="","",ROUND(SQRT(COUNTA(E66:I67)/(COUNTA(E66:I67)-1))*STDEVPA(E66:I67),4))</f>
        <v>2.0999999999999999E-3</v>
      </c>
      <c r="W66" s="184">
        <f t="shared" ref="W66" si="91">IF(E66="","",ROUND((((B66+C66)-(B66-C67))/(6*V66)),4))</f>
        <v>15.872999999999999</v>
      </c>
      <c r="X66" s="184">
        <f t="shared" ref="X66" si="92">IF(E66="","",ROUND((1-(ABS((((B66+C66)+(B66-C67))/2)-U66)/((C66+C67)/2)))*W66,4))</f>
        <v>14.254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0.80800000000000005</v>
      </c>
      <c r="G68" s="176">
        <v>0.80800000000000005</v>
      </c>
      <c r="H68" s="176">
        <v>0.80800000000000005</v>
      </c>
      <c r="I68" s="176">
        <v>0.80800000000000005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0.13333333333333347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0.80800000000000005</v>
      </c>
      <c r="T68" s="185">
        <f t="shared" ref="T68" si="98">IF(E68="","",(R68-S68))</f>
        <v>0</v>
      </c>
      <c r="U68" s="185">
        <f>IF(E68="","",ROUND(AVERAGEA(E68:I69),4))</f>
        <v>0.80800000000000005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0.80800000000000005</v>
      </c>
      <c r="F70" s="176">
        <v>0.80700000000000005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0.80700000000000005</v>
      </c>
      <c r="T70" s="185">
        <f t="shared" ref="T70" si="106">IF(E70="","",(R70-S70))</f>
        <v>1.0000000000000009E-3</v>
      </c>
      <c r="U70" s="185">
        <f>IF(E70="","",ROUND(AVERAGEA(E70:I71),4))</f>
        <v>0.80720000000000003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0.58299999999999996</v>
      </c>
      <c r="F72" s="176">
        <v>0.58299999999999996</v>
      </c>
      <c r="G72" s="176">
        <v>0.58599999999999997</v>
      </c>
      <c r="H72" s="176">
        <v>0.58499999999999996</v>
      </c>
      <c r="I72" s="176">
        <v>0.58499999999999996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-0.13333333333333347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0.58299999999999996</v>
      </c>
      <c r="T72" s="185">
        <f t="shared" ref="T72" si="114">IF(E72="","",(R72-S72))</f>
        <v>3.0000000000000027E-3</v>
      </c>
      <c r="U72" s="185">
        <f>IF(E72="","",ROUND(AVERAGEA(E72:I73),4))</f>
        <v>0.58440000000000003</v>
      </c>
      <c r="V72" s="185">
        <f>IF(E72="","",ROUND(SQRT(COUNTA(E72:I73)/(COUNTA(E72:I73)-1))*STDEVPA(E72:I73),4))</f>
        <v>1.2999999999999999E-3</v>
      </c>
      <c r="W72" s="184">
        <f>IF(E72="","",ROUND((((U72)-(B72-C73))/(3*V72)),4))</f>
        <v>3.6922999999999999</v>
      </c>
      <c r="X72" s="184">
        <f>IF(E72="","",ROUND((((U72)-(B72-C73))/(3*V72)),4))</f>
        <v>3.6922999999999999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0.58799999999999997</v>
      </c>
      <c r="F74" s="176">
        <v>0.58699999999999997</v>
      </c>
      <c r="G74" s="176">
        <v>0.58899999999999997</v>
      </c>
      <c r="H74" s="176">
        <v>0.58799999999999997</v>
      </c>
      <c r="I74" s="176">
        <v>0.58899999999999997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0.26666666666666694</v>
      </c>
      <c r="P74" s="193">
        <f>IF(E74="","",((MINA(E74,F74,G74,H74,I74))-N74)/((C74+C75)/2))</f>
        <v>0.13333333333333347</v>
      </c>
      <c r="Q74" s="194" t="str">
        <f t="shared" ref="Q74" si="117">IF(E74="","",IF(OR((O74&gt;50%),(P74&lt;-50%)),"Measure More","OK"))</f>
        <v>OK</v>
      </c>
      <c r="R74" s="185">
        <f>IF(E74="","",MAXA(E74:I75))</f>
        <v>0.58899999999999997</v>
      </c>
      <c r="S74" s="185">
        <f>IF(E74="","",MINA(E74:I75))</f>
        <v>0.58699999999999997</v>
      </c>
      <c r="T74" s="185">
        <f t="shared" ref="T74" si="118">IF(E74="","",(R74-S74))</f>
        <v>2.0000000000000018E-3</v>
      </c>
      <c r="U74" s="185">
        <f>IF(E74="","",ROUND(AVERAGEA(E74:I75),4))</f>
        <v>0.58819999999999995</v>
      </c>
      <c r="V74" s="185">
        <f>IF(E74="","",ROUND(SQRT(COUNTA(E74:I75)/(COUNTA(E74:I75)-1))*STDEVPA(E74:I75),4))</f>
        <v>8.0000000000000004E-4</v>
      </c>
      <c r="W74" s="184">
        <f>IF(E74="","",ROUND((((U74)-(B74-C75))/(3*V74)),4))</f>
        <v>7.5833000000000004</v>
      </c>
      <c r="X74" s="184">
        <f>IF(E74="","",ROUND((((U74)-(B74-C75))/(3*V74)),4))</f>
        <v>7.5833000000000004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7.5860000000000003</v>
      </c>
      <c r="F76" s="176">
        <v>7.5841000000000003</v>
      </c>
      <c r="G76" s="176">
        <v>7.5995999999999997</v>
      </c>
      <c r="H76" s="176">
        <v>7.5765000000000002</v>
      </c>
      <c r="I76" s="176">
        <v>7.5632999999999999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0.49799999999999844</v>
      </c>
      <c r="P76" s="193">
        <f>IF(E76="","",((MINA(E76,F76,G76,H76,I76))-N76)/((C76+C77)/2))</f>
        <v>0.31649999999999956</v>
      </c>
      <c r="Q76" s="185" t="str">
        <f t="shared" ref="Q76" si="121">IF(E76="","",IF(OR((O76&gt;50%),(P76&lt;-50%)),"Measure More","OK"))</f>
        <v>OK</v>
      </c>
      <c r="R76" s="185">
        <f>IF(E76="","",MAXA(E76:I77))</f>
        <v>7.5995999999999997</v>
      </c>
      <c r="S76" s="185">
        <f>IF(E76="","",MINA(E76:I77))</f>
        <v>7.5632999999999999</v>
      </c>
      <c r="T76" s="185">
        <f t="shared" ref="T76" si="122">IF(E76="","",(R76-S76))</f>
        <v>3.6299999999999777E-2</v>
      </c>
      <c r="U76" s="185">
        <f>IF(E76="","",ROUND(AVERAGEA(E76:I77),4))</f>
        <v>7.5819000000000001</v>
      </c>
      <c r="V76" s="185">
        <f>IF(E76="","",ROUND(SQRT(COUNTA(E76:I77)/(COUNTA(E76:I77)-1))*STDEVPA(E76:I77),4))</f>
        <v>1.3299999999999999E-2</v>
      </c>
      <c r="W76" s="184">
        <f t="shared" ref="W76" si="123">IF(E76="","",ROUND((((B76+C76)-(B76-C77))/(6*V76)),4))</f>
        <v>5.0125000000000002</v>
      </c>
      <c r="X76" s="184">
        <f t="shared" ref="X76" si="124">IF(E76="","",ROUND((1-(ABS((((B76+C76)+(B76-C77))/2)-U76)/((C76+C77)/2)))*W76,4))</f>
        <v>2.9599000000000002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7.5669000000000004</v>
      </c>
      <c r="F78" s="176">
        <v>7.5629999999999997</v>
      </c>
      <c r="G78" s="176">
        <v>7.5928000000000004</v>
      </c>
      <c r="H78" s="176">
        <v>7.5685000000000002</v>
      </c>
      <c r="I78" s="176">
        <v>7.5660999999999996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0.46400000000000219</v>
      </c>
      <c r="P78" s="193">
        <f>IF(E78="","",((MINA(E78,F78,G78,H78,I78))-N78)/((C78+C79)/2))</f>
        <v>0.31499999999999861</v>
      </c>
      <c r="Q78" s="185" t="str">
        <f t="shared" ref="Q78" si="127">IF(E78="","",IF(OR((O78&gt;50%),(P78&lt;-50%)),"Measure More","OK"))</f>
        <v>OK</v>
      </c>
      <c r="R78" s="185">
        <f>IF(E78="","",MAXA(E78:I79))</f>
        <v>7.5928000000000004</v>
      </c>
      <c r="S78" s="185">
        <f>IF(E78="","",MINA(E78:I79))</f>
        <v>7.5629999999999997</v>
      </c>
      <c r="T78" s="185">
        <f t="shared" ref="T78" si="128">IF(E78="","",(R78-S78))</f>
        <v>2.9800000000000715E-2</v>
      </c>
      <c r="U78" s="185">
        <f>IF(E78="","",ROUND(AVERAGEA(E78:I79),4))</f>
        <v>7.5715000000000003</v>
      </c>
      <c r="V78" s="185">
        <f>IF(E78="","",ROUND(SQRT(COUNTA(E78:I79)/(COUNTA(E78:I79)-1))*STDEVPA(E78:I79),4))</f>
        <v>1.21E-2</v>
      </c>
      <c r="W78" s="184">
        <f t="shared" ref="W78" si="129">IF(E78="","",ROUND((((B78+C78)-(B78-C79))/(6*V78)),4))</f>
        <v>5.5095999999999998</v>
      </c>
      <c r="X78" s="184">
        <f t="shared" ref="X78" si="130">IF(E78="","",ROUND((1-(ABS((((B78+C78)+(B78-C79))/2)-U78)/((C78+C79)/2)))*W78,4))</f>
        <v>3.5398999999999998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6.2154999999999996</v>
      </c>
      <c r="F80" s="176">
        <v>6.2153999999999998</v>
      </c>
      <c r="G80" s="176">
        <v>6.2107999999999999</v>
      </c>
      <c r="H80" s="176">
        <v>6.2107000000000001</v>
      </c>
      <c r="I80" s="176">
        <v>6.2108999999999996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0.30999999999998806</v>
      </c>
      <c r="P80" s="193">
        <f>IF(E80="","",((MINA(E80,F80,G80,H80,I80))-N80)/((C80+C81)/2))</f>
        <v>0.21399999999999864</v>
      </c>
      <c r="Q80" s="185" t="str">
        <f t="shared" ref="Q80" si="133">IF(E80="","",IF(OR((O80&gt;50%),(P80&lt;-50%)),"Measure More","OK"))</f>
        <v>OK</v>
      </c>
      <c r="R80" s="185">
        <f>IF(E80="","",MAXA(E80:I81))</f>
        <v>6.2154999999999996</v>
      </c>
      <c r="S80" s="185">
        <f>IF(E80="","",MINA(E80:I81))</f>
        <v>6.2107000000000001</v>
      </c>
      <c r="T80" s="185">
        <f t="shared" ref="T80" si="134">IF(E80="","",(R80-S80))</f>
        <v>4.7999999999994714E-3</v>
      </c>
      <c r="U80" s="185">
        <f>IF(E80="","",ROUND(AVERAGEA(E80:I81),4))</f>
        <v>6.2126999999999999</v>
      </c>
      <c r="V80" s="185">
        <f>IF(E80="","",ROUND(SQRT(COUNTA(E80:I81)/(COUNTA(E80:I81)-1))*STDEVPA(E80:I81),4))</f>
        <v>2.5000000000000001E-3</v>
      </c>
      <c r="W80" s="184">
        <f t="shared" ref="W80" si="135">IF(E80="","",ROUND((((B80+C80)-(B80-C81))/(6*V80)),4))</f>
        <v>6.6666999999999996</v>
      </c>
      <c r="X80" s="184">
        <f t="shared" ref="X80" si="136">IF(E80="","",ROUND((1-(ABS((((B80+C80)+(B80-C81))/2)-U80)/((C80+C81)/2)))*W80,4))</f>
        <v>4.9733999999999998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6.2240000000000002</v>
      </c>
      <c r="F82" s="176">
        <v>6.2229000000000001</v>
      </c>
      <c r="G82" s="176">
        <v>6.2245999999999997</v>
      </c>
      <c r="H82" s="176">
        <v>6.2239000000000004</v>
      </c>
      <c r="I82" s="176">
        <v>6.2244000000000002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0.49199999999999022</v>
      </c>
      <c r="P82" s="193">
        <f>IF(E82="","",((MINA(E82,F82,G82,H82,I82))-N82)/((C82+C83)/2))</f>
        <v>0.45799999999999841</v>
      </c>
      <c r="Q82" s="185" t="str">
        <f t="shared" ref="Q82" si="139">IF(E82="","",IF(OR((O82&gt;50%),(P82&lt;-50%)),"Measure More","OK"))</f>
        <v>OK</v>
      </c>
      <c r="R82" s="185">
        <f>IF(E82="","",MAXA(E82:I83))</f>
        <v>6.2245999999999997</v>
      </c>
      <c r="S82" s="185">
        <f>IF(E82="","",MINA(E82:I83))</f>
        <v>6.2229000000000001</v>
      </c>
      <c r="T82" s="185">
        <f t="shared" ref="T82" si="140">IF(E82="","",(R82-S82))</f>
        <v>1.6999999999995907E-3</v>
      </c>
      <c r="U82" s="185">
        <f>IF(E82="","",ROUND(AVERAGEA(E82:I83),4))</f>
        <v>6.2240000000000002</v>
      </c>
      <c r="V82" s="185">
        <f>IF(E82="","",ROUND(SQRT(COUNTA(E82:I83)/(COUNTA(E82:I83)-1))*STDEVPA(E82:I83),4))</f>
        <v>6.9999999999999999E-4</v>
      </c>
      <c r="W82" s="184">
        <f t="shared" ref="W82" si="141">IF(E82="","",ROUND((((B82+C82)-(B82-C83))/(6*V82)),4))</f>
        <v>23.8095</v>
      </c>
      <c r="X82" s="184">
        <f t="shared" ref="X82" si="142">IF(E82="","",ROUND((1-(ABS((((B82+C82)+(B82-C83))/2)-U82)/((C82+C83)/2)))*W82,4))</f>
        <v>12.3809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5.7561999999999998</v>
      </c>
      <c r="F84" s="176">
        <v>5.7558999999999996</v>
      </c>
      <c r="G84" s="176">
        <v>5.7015000000000002</v>
      </c>
      <c r="H84" s="176">
        <v>5.6974</v>
      </c>
      <c r="I84" s="176">
        <v>5.6962999999999999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0.56199999999999584</v>
      </c>
      <c r="P84" s="193">
        <f>IF(E84="","",((MINA(E84,F84,G84,H84,I84))-N84)/((C84+C85)/2))</f>
        <v>-3.7000000000002586E-2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5.7561999999999998</v>
      </c>
      <c r="S84" s="185">
        <f>IF(E84="","",MINA(E84:I85))</f>
        <v>5.6962999999999999</v>
      </c>
      <c r="T84" s="185">
        <f t="shared" ref="T84" si="146">IF(E84="","",(R84-S84))</f>
        <v>5.9899999999999842E-2</v>
      </c>
      <c r="U84" s="185">
        <f>IF(E84="","",ROUND(AVERAGEA(E84:I85),4))</f>
        <v>5.7214999999999998</v>
      </c>
      <c r="V84" s="185">
        <f>IF(E84="","",ROUND(SQRT(COUNTA(E84:I85)/(COUNTA(E84:I85)-1))*STDEVPA(E84:I85),4))</f>
        <v>3.1600000000000003E-2</v>
      </c>
      <c r="W84" s="184">
        <f t="shared" ref="W84" si="147">IF(E84="","",ROUND((((B84+C84)-(B84-C85))/(6*V84)),4))</f>
        <v>1.0548999999999999</v>
      </c>
      <c r="X84" s="184">
        <f t="shared" ref="X84" si="148">IF(E84="","",ROUND((1-(ABS((((B84+C84)+(B84-C85))/2)-U84)/((C84+C85)/2)))*W84,4))</f>
        <v>0.82809999999999995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5.7305999999999999</v>
      </c>
      <c r="F86" s="176">
        <v>5.7320000000000002</v>
      </c>
      <c r="G86" s="176">
        <v>5.7690000000000001</v>
      </c>
      <c r="H86" s="176">
        <v>5.7595999999999998</v>
      </c>
      <c r="I86" s="176">
        <v>5.7670000000000003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0.6899999999999995</v>
      </c>
      <c r="P86" s="193">
        <f>IF(E86="","",((MINA(E86,F86,G86,H86,I86))-N86)/((C86+C87)/2))</f>
        <v>0.30599999999999739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5.7690000000000001</v>
      </c>
      <c r="S86" s="185">
        <f>IF(E86="","",MINA(E86:I87))</f>
        <v>5.7305999999999999</v>
      </c>
      <c r="T86" s="185">
        <f t="shared" ref="T86" si="152">IF(E86="","",(R86-S86))</f>
        <v>3.8400000000000212E-2</v>
      </c>
      <c r="U86" s="185">
        <f>IF(E86="","",ROUND(AVERAGEA(E86:I87),4))</f>
        <v>5.7515999999999998</v>
      </c>
      <c r="V86" s="185">
        <f>IF(E86="","",ROUND(SQRT(COUNTA(E86:I87)/(COUNTA(E86:I87)-1))*STDEVPA(E86:I87),4))</f>
        <v>1.89E-2</v>
      </c>
      <c r="W86" s="184">
        <f t="shared" ref="W86" si="153">IF(E86="","",ROUND((((B86+C86)-(B86-C87))/(6*V86)),4))</f>
        <v>1.7637</v>
      </c>
      <c r="X86" s="184">
        <f t="shared" ref="X86" si="154">IF(E86="","",ROUND((1-(ABS((((B86+C86)+(B86-C87))/2)-U86)/((C86+C87)/2)))*W86,4))</f>
        <v>0.85360000000000003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7.9364999999999997</v>
      </c>
      <c r="F88" s="176">
        <v>7.9311999999999996</v>
      </c>
      <c r="G88" s="176">
        <v>7.9028</v>
      </c>
      <c r="H88" s="176">
        <v>7.9053000000000004</v>
      </c>
      <c r="I88" s="176">
        <v>7.9028999999999998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0.36499999999999311</v>
      </c>
      <c r="P88" s="193">
        <f>IF(E88="","",((MINA(E88,F88,G88,H88,I88))-N88)/((C88+C89)/2))</f>
        <v>2.7999999999996916E-2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7.9364999999999997</v>
      </c>
      <c r="S88" s="185">
        <f>IF(E88="","",MINA(E88:I89))</f>
        <v>7.9028</v>
      </c>
      <c r="T88" s="185">
        <f t="shared" ref="T88" si="158">IF(E88="","",(R88-S88))</f>
        <v>3.3699999999999619E-2</v>
      </c>
      <c r="U88" s="185">
        <f>IF(E88="","",ROUND(AVERAGEA(E88:I89),4))</f>
        <v>7.9157000000000002</v>
      </c>
      <c r="V88" s="185">
        <f>IF(E88="","",ROUND(SQRT(COUNTA(E88:I89)/(COUNTA(E88:I89)-1))*STDEVPA(E88:I89),4))</f>
        <v>1.67E-2</v>
      </c>
      <c r="W88" s="184">
        <f t="shared" ref="W88" si="159">IF(E88="","",ROUND((((B88+C88)-(B88-C89))/(6*V88)),4))</f>
        <v>1.996</v>
      </c>
      <c r="X88" s="184">
        <f t="shared" ref="X88" si="160">IF(E88="","",ROUND((1-(ABS((((B88+C88)+(B88-C89))/2)-U88)/((C88+C89)/2)))*W88,4))</f>
        <v>1.6826000000000001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OK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7.9245999999999999</v>
      </c>
      <c r="F90" s="176">
        <v>7.9198000000000004</v>
      </c>
      <c r="G90" s="176">
        <v>7.9093</v>
      </c>
      <c r="H90" s="176">
        <v>7.9157000000000002</v>
      </c>
      <c r="I90" s="176">
        <v>7.9120999999999997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0.24599999999999511</v>
      </c>
      <c r="P90" s="193">
        <f>IF(E90="","",((MINA(E90,F90,G90,H90,I90))-N90)/((C90+C91)/2))</f>
        <v>9.2999999999996419E-2</v>
      </c>
      <c r="Q90" s="194" t="str">
        <f t="shared" ref="Q90" si="163">IF(E90="","",IF(OR((O90&gt;50%),(P90&lt;-50%)),"Measure More","OK"))</f>
        <v>OK</v>
      </c>
      <c r="R90" s="185">
        <f>IF(E90="","",MAXA(E90:I91))</f>
        <v>7.9245999999999999</v>
      </c>
      <c r="S90" s="185">
        <f>IF(E90="","",MINA(E90:I91))</f>
        <v>7.9093</v>
      </c>
      <c r="T90" s="185">
        <f t="shared" ref="T90" si="164">IF(E90="","",(R90-S90))</f>
        <v>1.5299999999999869E-2</v>
      </c>
      <c r="U90" s="185">
        <f>IF(E90="","",ROUND(AVERAGEA(E90:I91),4))</f>
        <v>7.9162999999999997</v>
      </c>
      <c r="V90" s="185">
        <f>IF(E90="","",ROUND(SQRT(COUNTA(E90:I91)/(COUNTA(E90:I91)-1))*STDEVPA(E90:I91),4))</f>
        <v>6.1000000000000004E-3</v>
      </c>
      <c r="W90" s="184">
        <f t="shared" ref="W90" si="165">IF(E90="","",ROUND((((B90+C90)-(B90-C91))/(6*V90)),4))</f>
        <v>5.4645000000000001</v>
      </c>
      <c r="X90" s="184">
        <f t="shared" ref="X90" si="166">IF(E90="","",ROUND((1-(ABS((((B90+C90)+(B90-C91))/2)-U90)/((C90+C91)/2)))*W90,4))</f>
        <v>4.5738000000000003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3.1088</v>
      </c>
      <c r="F92" s="176">
        <v>3.1069</v>
      </c>
      <c r="G92" s="176">
        <v>3.0964</v>
      </c>
      <c r="H92" s="176">
        <v>3.0872000000000002</v>
      </c>
      <c r="I92" s="176">
        <v>3.0829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8.799999999999919E-2</v>
      </c>
      <c r="P92" s="193">
        <f>IF(E92="","",((MINA(E92,F92,G92,H92,I92))-N92)/((C92+C93)/2))</f>
        <v>-0.17100000000000115</v>
      </c>
      <c r="Q92" s="185" t="str">
        <f t="shared" ref="Q92" si="169">IF(E92="","",IF(OR((O92&gt;50%),(P92&lt;-50%)),"Measure More","OK"))</f>
        <v>OK</v>
      </c>
      <c r="R92" s="185">
        <f>IF(E92="","",MAXA(E92:I93))</f>
        <v>3.1088</v>
      </c>
      <c r="S92" s="185">
        <f>IF(E92="","",MINA(E92:I93))</f>
        <v>3.0829</v>
      </c>
      <c r="T92" s="185">
        <f t="shared" ref="T92" si="170">IF(E92="","",(R92-S92))</f>
        <v>2.5900000000000034E-2</v>
      </c>
      <c r="U92" s="185">
        <f>IF(E92="","",ROUND(AVERAGEA(E92:I93),4))</f>
        <v>3.0964</v>
      </c>
      <c r="V92" s="185">
        <f>IF(E92="","",ROUND(SQRT(COUNTA(E92:I93)/(COUNTA(E92:I93)-1))*STDEVPA(E92:I93),4))</f>
        <v>1.15E-2</v>
      </c>
      <c r="W92" s="184">
        <f t="shared" ref="W92" si="171">IF(E92="","",ROUND((((B92+C92)-(B92-C93))/(6*V92)),4))</f>
        <v>2.8986000000000001</v>
      </c>
      <c r="X92" s="184">
        <f t="shared" ref="X92" si="172">IF(E92="","",ROUND((1-(ABS((((B92+C92)+(B92-C93))/2)-U92)/((C92+C93)/2)))*W92,4))</f>
        <v>2.7942999999999998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3.1126999999999998</v>
      </c>
      <c r="F94" s="176">
        <v>3.1145</v>
      </c>
      <c r="G94" s="176">
        <v>3.0988000000000002</v>
      </c>
      <c r="H94" s="176">
        <v>3.1017000000000001</v>
      </c>
      <c r="I94" s="176">
        <v>3.0964999999999998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0.14499999999999957</v>
      </c>
      <c r="P94" s="193">
        <f>IF(E94="","",((MINA(E94,F94,G94,H94,I94))-N94)/((C94+C95)/2))</f>
        <v>-3.5000000000002807E-2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3.1145</v>
      </c>
      <c r="S94" s="185">
        <f>IF(E94="","",MINA(E94:I95))</f>
        <v>3.0964999999999998</v>
      </c>
      <c r="T94" s="185">
        <f t="shared" ref="T94" si="176">IF(E94="","",(R94-S94))</f>
        <v>1.8000000000000238E-2</v>
      </c>
      <c r="U94" s="185">
        <f>IF(E94="","",ROUND(AVERAGEA(E94:I95),4))</f>
        <v>3.1048</v>
      </c>
      <c r="V94" s="185">
        <f>IF(E94="","",ROUND(SQRT(COUNTA(E94:I95)/(COUNTA(E94:I95)-1))*STDEVPA(E94:I95),4))</f>
        <v>8.2000000000000007E-3</v>
      </c>
      <c r="W94" s="184">
        <f t="shared" ref="W94" si="177">IF(E94="","",ROUND((((B94+C94)-(B94-C95))/(6*V94)),4))</f>
        <v>4.0650000000000004</v>
      </c>
      <c r="X94" s="184">
        <f t="shared" ref="X94" si="178">IF(E94="","",ROUND((1-(ABS((((B94+C94)+(B94-C95))/2)-U94)/((C94+C95)/2)))*W94,4))</f>
        <v>3.8698999999999999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7.7129000000000003</v>
      </c>
      <c r="F96" s="176">
        <v>7.7138999999999998</v>
      </c>
      <c r="G96" s="176">
        <v>7.7191000000000001</v>
      </c>
      <c r="H96" s="176">
        <v>7.7192999999999996</v>
      </c>
      <c r="I96" s="176">
        <v>7.7187999999999999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0.19299999999999429</v>
      </c>
      <c r="P96" s="193">
        <f>IF(E96="","",((MINA(E96,F96,G96,H96,I96))-N96)/((C96+C97)/2))</f>
        <v>0.12900000000000134</v>
      </c>
      <c r="Q96" s="185" t="str">
        <f t="shared" ref="Q96" si="181">IF(E96="","",IF(OR((O96&gt;50%),(P96&lt;-50%)),"Measure More","OK"))</f>
        <v>OK</v>
      </c>
      <c r="R96" s="185">
        <f>IF(E96="","",MAXA(E96:I97))</f>
        <v>7.7192999999999996</v>
      </c>
      <c r="S96" s="185">
        <f>IF(E96="","",MINA(E96:I97))</f>
        <v>7.7129000000000003</v>
      </c>
      <c r="T96" s="185">
        <f t="shared" ref="T96" si="182">IF(E96="","",(R96-S96))</f>
        <v>6.3999999999992951E-3</v>
      </c>
      <c r="U96" s="185">
        <f>IF(E96="","",ROUND(AVERAGEA(E96:I97),4))</f>
        <v>7.7168000000000001</v>
      </c>
      <c r="V96" s="185">
        <f>IF(E96="","",ROUND(SQRT(COUNTA(E96:I97)/(COUNTA(E96:I97)-1))*STDEVPA(E96:I97),4))</f>
        <v>3.0999999999999999E-3</v>
      </c>
      <c r="W96" s="184">
        <f t="shared" ref="W96" si="183">IF(E96="","",ROUND((((B96+C96)-(B96-C97))/(6*V96)),4))</f>
        <v>10.752700000000001</v>
      </c>
      <c r="X96" s="184">
        <f t="shared" ref="X96" si="184">IF(E96="","",ROUND((1-(ABS((((B96+C96)+(B96-C97))/2)-U96)/((C96+C97)/2)))*W96,4))</f>
        <v>8.9461999999999993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7.7027999999999999</v>
      </c>
      <c r="F98" s="176">
        <v>7.7039</v>
      </c>
      <c r="G98" s="176">
        <v>7.7104999999999997</v>
      </c>
      <c r="H98" s="176">
        <v>7.7111000000000001</v>
      </c>
      <c r="I98" s="176">
        <v>7.7111999999999998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0.11199999999999655</v>
      </c>
      <c r="P98" s="193">
        <f>IF(E98="","",((MINA(E98,F98,G98,H98,I98))-N98)/((C98+C99)/2))</f>
        <v>2.7999999999996916E-2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7.7111999999999998</v>
      </c>
      <c r="S98" s="185">
        <f>IF(E98="","",MINA(E98:I99))</f>
        <v>7.7027999999999999</v>
      </c>
      <c r="T98" s="185">
        <f t="shared" ref="T98" si="188">IF(E98="","",(R98-S98))</f>
        <v>8.3999999999999631E-3</v>
      </c>
      <c r="U98" s="185">
        <f>IF(E98="","",ROUND(AVERAGEA(E98:I99),4))</f>
        <v>7.7079000000000004</v>
      </c>
      <c r="V98" s="185">
        <f>IF(E98="","",ROUND(SQRT(COUNTA(E98:I99)/(COUNTA(E98:I99)-1))*STDEVPA(E98:I99),4))</f>
        <v>4.1999999999999997E-3</v>
      </c>
      <c r="W98" s="184">
        <f t="shared" ref="W98" si="189">IF(E98="","",ROUND((((B98+C98)-(B98-C99))/(6*V98)),4))</f>
        <v>7.9364999999999997</v>
      </c>
      <c r="X98" s="184">
        <f t="shared" ref="X98" si="190">IF(E98="","",ROUND((1-(ABS((((B98+C98)+(B98-C99))/2)-U98)/((C98+C99)/2)))*W98,4))</f>
        <v>7.3094999999999999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3.1027999999999998</v>
      </c>
      <c r="F100" s="176">
        <v>3.1048</v>
      </c>
      <c r="G100" s="176">
        <v>3.125</v>
      </c>
      <c r="H100" s="176">
        <v>3.1206999999999998</v>
      </c>
      <c r="I100" s="176">
        <v>3.1242000000000001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0.24999999999999911</v>
      </c>
      <c r="P100" s="193">
        <f>IF(E100="","",((MINA(E100,F100,G100,H100,I100))-N100)/((C100+C101)/2))</f>
        <v>2.7999999999996916E-2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3.125</v>
      </c>
      <c r="S100" s="185">
        <f>IF(E100="","",MINA(E100:I101))</f>
        <v>3.1027999999999998</v>
      </c>
      <c r="T100" s="185">
        <f t="shared" ref="T100" si="194">IF(E100="","",(R100-S100))</f>
        <v>2.220000000000022E-2</v>
      </c>
      <c r="U100" s="185">
        <f>IF(E100="","",ROUND(AVERAGEA(E100:I101),4))</f>
        <v>3.1154999999999999</v>
      </c>
      <c r="V100" s="185">
        <f>IF(E100="","",ROUND(SQRT(COUNTA(E100:I101)/(COUNTA(E100:I101)-1))*STDEVPA(E100:I101),4))</f>
        <v>1.0800000000000001E-2</v>
      </c>
      <c r="W100" s="184">
        <f t="shared" ref="W100" si="195">IF(E100="","",ROUND((((B100+C100)-(B100-C101))/(6*V100)),4))</f>
        <v>3.0863999999999998</v>
      </c>
      <c r="X100" s="184">
        <f t="shared" ref="X100" si="196">IF(E100="","",ROUND((1-(ABS((((B100+C100)+(B100-C101))/2)-U100)/((C100+C101)/2)))*W100,4))</f>
        <v>2.6080000000000001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3.0985999999999998</v>
      </c>
      <c r="F102" s="176">
        <v>3.0969000000000002</v>
      </c>
      <c r="G102" s="176">
        <v>3.1206</v>
      </c>
      <c r="H102" s="176">
        <v>3.1225000000000001</v>
      </c>
      <c r="I102" s="176">
        <v>3.1221999999999999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0.22499999999999964</v>
      </c>
      <c r="P102" s="193">
        <f>IF(E102="","",((MINA(E102,F102,G102,H102,I102))-N102)/((C102+C103)/2))</f>
        <v>-3.0999999999998806E-2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3.1225000000000001</v>
      </c>
      <c r="S102" s="185">
        <f>IF(E102="","",MINA(E102:I103))</f>
        <v>3.0969000000000002</v>
      </c>
      <c r="T102" s="185">
        <f t="shared" ref="T102" si="200">IF(E102="","",(R102-S102))</f>
        <v>2.5599999999999845E-2</v>
      </c>
      <c r="U102" s="185">
        <f>IF(E102="","",ROUND(AVERAGEA(E102:I103),4))</f>
        <v>3.1122000000000001</v>
      </c>
      <c r="V102" s="185">
        <f>IF(E102="","",ROUND(SQRT(COUNTA(E102:I103)/(COUNTA(E102:I103)-1))*STDEVPA(E102:I103),4))</f>
        <v>1.32E-2</v>
      </c>
      <c r="W102" s="184">
        <f t="shared" ref="W102" si="201">IF(E102="","",ROUND((((B102+C102)-(B102-C103))/(6*V102)),4))</f>
        <v>2.5253000000000001</v>
      </c>
      <c r="X102" s="184">
        <f t="shared" ref="X102" si="202">IF(E102="","",ROUND((1-(ABS((((B102+C102)+(B102-C103))/2)-U102)/((C102+C103)/2)))*W102,4))</f>
        <v>2.2172000000000001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1.8200000000000001E-2</v>
      </c>
      <c r="F104" s="176">
        <v>1.89E-2</v>
      </c>
      <c r="G104" s="176">
        <v>2.12E-2</v>
      </c>
      <c r="H104" s="176">
        <v>2.3199999999999998E-2</v>
      </c>
      <c r="I104" s="176">
        <v>2.35E-2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-6.0000000000000053E-2</v>
      </c>
      <c r="P104" s="193">
        <f>IF(E104="","",((MINA(E104,F104,G104,H104,I104))-N104)/((C104+C105)/2))</f>
        <v>-0.27200000000000002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2.35E-2</v>
      </c>
      <c r="S104" s="185">
        <f>IF(E104="","",MINA(E104:I105))</f>
        <v>1.8200000000000001E-2</v>
      </c>
      <c r="T104" s="185">
        <f t="shared" ref="T104" si="206">IF(E104="","",(R104-S104))</f>
        <v>5.2999999999999992E-3</v>
      </c>
      <c r="U104" s="185">
        <f>IF(E104="","",ROUND(AVERAGEA(E104:I105),4))</f>
        <v>2.1000000000000001E-2</v>
      </c>
      <c r="V104" s="185">
        <f>IF(E104="","",ROUND(SQRT(COUNTA(E104:I105)/(COUNTA(E104:I105)-1))*STDEVPA(E104:I105),4))</f>
        <v>2.3999999999999998E-3</v>
      </c>
      <c r="W104" s="184">
        <f>IF(E104="","",ROUND((((B104+C104)-(U104))/(3*V104)),4))</f>
        <v>4.0278</v>
      </c>
      <c r="X104" s="184">
        <f>IF(E104="","",ROUND((((B104+C104)-(U104))/(3*V104)),4))</f>
        <v>4.0278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1.8200000000000001E-2</v>
      </c>
      <c r="F106" s="176">
        <v>2.0799999999999999E-2</v>
      </c>
      <c r="G106" s="176">
        <v>2.1399999999999999E-2</v>
      </c>
      <c r="H106" s="176">
        <v>1.9900000000000001E-2</v>
      </c>
      <c r="I106" s="176">
        <v>2.0199999999999999E-2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-0.1440000000000001</v>
      </c>
      <c r="P106" s="193">
        <f>IF(E106="","",((MINA(E106,F106,G106,H106,I106))-N106)/((C106+C107)/2))</f>
        <v>-0.27200000000000002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2.1399999999999999E-2</v>
      </c>
      <c r="S106" s="185">
        <f>IF(E106="","",MINA(E106:I107))</f>
        <v>1.8200000000000001E-2</v>
      </c>
      <c r="T106" s="185">
        <f t="shared" ref="T106" si="210">IF(E106="","",(R106-S106))</f>
        <v>3.199999999999998E-3</v>
      </c>
      <c r="U106" s="185">
        <f>IF(E106="","",ROUND(AVERAGEA(E106:I107),4))</f>
        <v>2.01E-2</v>
      </c>
      <c r="V106" s="185">
        <f>IF(E106="","",ROUND(SQRT(COUNTA(E106:I107)/(COUNTA(E106:I107)-1))*STDEVPA(E106:I107),4))</f>
        <v>1.1999999999999999E-3</v>
      </c>
      <c r="W106" s="184">
        <f>IF(E106="","",ROUND((((B106+C106)-(U106))/(3*V106)),4))</f>
        <v>8.3056000000000001</v>
      </c>
      <c r="X106" s="184">
        <f>IF(E106="","",ROUND((((B106+C106)-(U106))/(3*V106)),4))</f>
        <v>8.3056000000000001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24120901</v>
      </c>
      <c r="D113" s="183"/>
      <c r="E113" s="15"/>
      <c r="F113" s="16" t="str">
        <f>H8</f>
        <v>K1217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24120901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4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1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6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61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0" t="s">
        <v>53</v>
      </c>
      <c r="P157" s="160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3.3982000000000001</v>
      </c>
      <c r="F158" s="176">
        <v>3.3971</v>
      </c>
      <c r="G158" s="176">
        <v>3.3967999999999998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-1.7999999999998018E-2</v>
      </c>
      <c r="P158" s="193">
        <f>IF(E158="","",((MINA(E158,F158,G158,H158,I158))-N158)/((C158+C159)/2))</f>
        <v>-3.2000000000000917E-2</v>
      </c>
      <c r="Q158" s="185" t="str">
        <f>IF(E158="","",IF(OR((O158&gt;50%),(P158&lt;-50%)),"Measure More","OK"))</f>
        <v>OK</v>
      </c>
      <c r="R158" s="185">
        <f>IF(E158="","",MAXA(E158:I159))</f>
        <v>3.3982000000000001</v>
      </c>
      <c r="S158" s="185">
        <f>IF(E158="","",MINA(E158:I159))</f>
        <v>3.3967999999999998</v>
      </c>
      <c r="T158" s="185">
        <f>IF(E158="","",(R158-S158))</f>
        <v>1.4000000000002899E-3</v>
      </c>
      <c r="U158" s="185">
        <f>IF(E158="","",ROUND(AVERAGEA(E158:I159),4))</f>
        <v>3.3974000000000002</v>
      </c>
      <c r="V158" s="185">
        <f>IF(E158="","",ROUND(SQRT(COUNTA(E158:I159)/(COUNTA(E158:I159)-1))*STDEVPA(E158:I159),4))</f>
        <v>6.9999999999999999E-4</v>
      </c>
      <c r="W158" s="184">
        <f>IF(E158="","",ROUND((((B158+C158)-(B158-C159))/(6*V158)),4))</f>
        <v>47.619</v>
      </c>
      <c r="X158" s="184">
        <f>IF(E158="","",ROUND((1-(ABS((((B158+C158)+(B158-C159))/2)-U158)/((C158+C159)/2)))*W158,4))</f>
        <v>46.380899999999997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3.3982000000000001</v>
      </c>
      <c r="AB158" s="92">
        <v>3.3971</v>
      </c>
      <c r="AC158">
        <v>3.3967999999999998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3.4014000000000002</v>
      </c>
      <c r="F160" s="176">
        <v>3.4</v>
      </c>
      <c r="G160" s="176">
        <v>3.3997000000000002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1.4000000000002899E-2</v>
      </c>
      <c r="P160" s="193">
        <f>IF(E160="","",((MINA(E160,F160,G160,H160,I160))-N160)/((C160+C161)/2))</f>
        <v>-2.9999999999974492E-3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3.4014000000000002</v>
      </c>
      <c r="S160" s="185">
        <f t="shared" ref="S160" si="217">IF(E160="","",MINA(E160:I161))</f>
        <v>3.3997000000000002</v>
      </c>
      <c r="T160" s="185">
        <f t="shared" ref="T160" si="218">IF(E160="","",(R160-S160))</f>
        <v>1.7000000000000348E-3</v>
      </c>
      <c r="U160" s="185">
        <f t="shared" ref="U160" si="219">IF(E160="","",ROUND(AVERAGEA(E160:I161),4))</f>
        <v>3.4003999999999999</v>
      </c>
      <c r="V160" s="185">
        <f t="shared" ref="V160" si="220">IF(E160="","",ROUND(SQRT(COUNTA(E160:I161)/(COUNTA(E160:I161)-1))*STDEVPA(E160:I161),4))</f>
        <v>8.9999999999999998E-4</v>
      </c>
      <c r="W160" s="184">
        <f t="shared" ref="W160" si="221">IF(E160="","",ROUND((((B160+C160)-(B160-C161))/(6*V160)),4))</f>
        <v>37.036999999999999</v>
      </c>
      <c r="X160" s="184">
        <f t="shared" ref="X160" si="222">IF(E160="","",ROUND((1-(ABS((((B160+C160)+(B160-C161))/2)-U160)/((C160+C161)/2)))*W160,4))</f>
        <v>36.8889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3.4014000000000002</v>
      </c>
      <c r="AB160" s="92">
        <v>3.4</v>
      </c>
      <c r="AC160">
        <v>3.3997000000000002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1.5943000000000001</v>
      </c>
      <c r="F162" s="176">
        <v>1.5928</v>
      </c>
      <c r="G162" s="176">
        <v>1.5929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-5.7000000000000384E-2</v>
      </c>
      <c r="P162" s="193">
        <f>IF(E162="","",((MINA(E162,F162,G162,H162,I162))-N162)/((C162+C163)/2))</f>
        <v>-7.2000000000000952E-2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1.5943000000000001</v>
      </c>
      <c r="S162" s="185">
        <f t="shared" ref="S162" si="232">IF(E162="","",MINA(E162:I163))</f>
        <v>1.5928</v>
      </c>
      <c r="T162" s="185">
        <f t="shared" ref="T162" si="233">IF(E162="","",(R162-S162))</f>
        <v>1.5000000000000568E-3</v>
      </c>
      <c r="U162" s="185">
        <f t="shared" ref="U162" si="234">IF(E162="","",ROUND(AVERAGEA(E162:I163),4))</f>
        <v>1.5932999999999999</v>
      </c>
      <c r="V162" s="185">
        <f t="shared" ref="V162" si="235">IF(E162="","",ROUND(SQRT(COUNTA(E162:I163)/(COUNTA(E162:I163)-1))*STDEVPA(E162:I163),4))</f>
        <v>8.0000000000000004E-4</v>
      </c>
      <c r="W162" s="184">
        <f t="shared" ref="W162" si="236">IF(E162="","",ROUND((((B162+C162)-(B162-C163))/(6*V162)),4))</f>
        <v>41.666699999999999</v>
      </c>
      <c r="X162" s="184">
        <f t="shared" ref="X162" si="237">IF(E162="","",ROUND((1-(ABS((((B162+C162)+(B162-C163))/2)-U162)/((C162+C163)/2)))*W162,4))</f>
        <v>38.875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1.5943000000000001</v>
      </c>
      <c r="AB162" s="92">
        <v>1.5928</v>
      </c>
      <c r="AC162">
        <v>1.5929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1.5905</v>
      </c>
      <c r="F164" s="176">
        <v>1.5906</v>
      </c>
      <c r="G164" s="176">
        <v>1.5911999999999999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-8.800000000000141E-2</v>
      </c>
      <c r="P164" s="193">
        <f>IF(E164="","",((MINA(E164,F164,G164,H164,I164))-N164)/((C164+C165)/2))</f>
        <v>-9.5000000000000639E-2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1.5911999999999999</v>
      </c>
      <c r="S164" s="185">
        <f t="shared" ref="S164" si="247">IF(E164="","",MINA(E164:I165))</f>
        <v>1.5905</v>
      </c>
      <c r="T164" s="185">
        <f t="shared" ref="T164" si="248">IF(E164="","",(R164-S164))</f>
        <v>6.9999999999992291E-4</v>
      </c>
      <c r="U164" s="185">
        <f t="shared" ref="U164" si="249">IF(E164="","",ROUND(AVERAGEA(E164:I165),4))</f>
        <v>1.5908</v>
      </c>
      <c r="V164" s="185">
        <f t="shared" ref="V164" si="250">IF(E164="","",ROUND(SQRT(COUNTA(E164:I165)/(COUNTA(E164:I165)-1))*STDEVPA(E164:I165),4))</f>
        <v>4.0000000000000002E-4</v>
      </c>
      <c r="W164" s="184">
        <f t="shared" ref="W164" si="251">IF(E164="","",ROUND((((B164+C164)-(B164-C165))/(6*V164)),4))</f>
        <v>83.333299999999994</v>
      </c>
      <c r="X164" s="184">
        <f t="shared" ref="X164" si="252">IF(E164="","",ROUND((1-(ABS((((B164+C164)+(B164-C165))/2)-U164)/((C164+C165)/2)))*W164,4))</f>
        <v>75.666600000000003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1.5905</v>
      </c>
      <c r="AB164" s="92">
        <v>1.5906</v>
      </c>
      <c r="AC164">
        <v>1.5911999999999999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1.5976999999999999</v>
      </c>
      <c r="F166" s="176">
        <v>1.5972999999999999</v>
      </c>
      <c r="G166" s="176">
        <v>1.5975999999999999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-2.3000000000001908E-2</v>
      </c>
      <c r="P166" s="193">
        <f>IF(E166="","",((MINA(E166,F166,G166,H166,I166))-N166)/((C166+C167)/2))</f>
        <v>-2.7000000000001467E-2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1.5976999999999999</v>
      </c>
      <c r="S166" s="185">
        <f t="shared" ref="S166" si="262">IF(E166="","",MINA(E166:I167))</f>
        <v>1.5972999999999999</v>
      </c>
      <c r="T166" s="185">
        <f t="shared" ref="T166" si="263">IF(E166="","",(R166-S166))</f>
        <v>3.9999999999995595E-4</v>
      </c>
      <c r="U166" s="185">
        <f t="shared" ref="U166" si="264">IF(E166="","",ROUND(AVERAGEA(E166:I167),4))</f>
        <v>1.5974999999999999</v>
      </c>
      <c r="V166" s="185">
        <f t="shared" ref="V166" si="265">IF(E166="","",ROUND(SQRT(COUNTA(E166:I167)/(COUNTA(E166:I167)-1))*STDEVPA(E166:I167),4))</f>
        <v>2.0000000000000001E-4</v>
      </c>
      <c r="W166" s="184">
        <f t="shared" ref="W166" si="266">IF(E166="","",ROUND((((B166+C166)-(B166-C167))/(6*V166)),4))</f>
        <v>166.66669999999999</v>
      </c>
      <c r="X166" s="184">
        <f t="shared" ref="X166" si="267">IF(E166="","",ROUND((1-(ABS((((B166+C166)+(B166-C167))/2)-U166)/((C166+C167)/2)))*W166,4))</f>
        <v>162.5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1.5976999999999999</v>
      </c>
      <c r="AB166" s="92">
        <v>1.5972999999999999</v>
      </c>
      <c r="AC166">
        <v>1.5975999999999999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1.5992999999999999</v>
      </c>
      <c r="F168" s="176">
        <v>1.5981000000000001</v>
      </c>
      <c r="G168" s="176">
        <v>1.5985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-7.0000000000014495E-3</v>
      </c>
      <c r="P168" s="193">
        <f>IF(E168="","",((MINA(E168,F168,G168,H168,I168))-N168)/((C168+C169)/2))</f>
        <v>-1.9000000000000128E-2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1.5992999999999999</v>
      </c>
      <c r="S168" s="185">
        <f t="shared" ref="S168" si="277">IF(E168="","",MINA(E168:I169))</f>
        <v>1.5981000000000001</v>
      </c>
      <c r="T168" s="185">
        <f t="shared" ref="T168" si="278">IF(E168="","",(R168-S168))</f>
        <v>1.1999999999998678E-3</v>
      </c>
      <c r="U168" s="185">
        <f t="shared" ref="U168" si="279">IF(E168="","",ROUND(AVERAGEA(E168:I169),4))</f>
        <v>1.5986</v>
      </c>
      <c r="V168" s="185">
        <f t="shared" ref="V168" si="280">IF(E168="","",ROUND(SQRT(COUNTA(E168:I169)/(COUNTA(E168:I169)-1))*STDEVPA(E168:I169),4))</f>
        <v>5.9999999999999995E-4</v>
      </c>
      <c r="W168" s="184">
        <f t="shared" ref="W168" si="281">IF(E168="","",ROUND((((B168+C168)-(B168-C169))/(6*V168)),4))</f>
        <v>55.555599999999998</v>
      </c>
      <c r="X168" s="184">
        <f t="shared" ref="X168" si="282">IF(E168="","",ROUND((1-(ABS((((B168+C168)+(B168-C169))/2)-U168)/((C168+C169)/2)))*W168,4))</f>
        <v>54.777799999999999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1.5992999999999999</v>
      </c>
      <c r="AB168" s="92">
        <v>1.5981000000000001</v>
      </c>
      <c r="AC168">
        <v>1.5985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24.582599999999999</v>
      </c>
      <c r="F170" s="176">
        <v>24.58</v>
      </c>
      <c r="G170" s="176">
        <v>24.573699999999999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-8.7000000000010402E-2</v>
      </c>
      <c r="P170" s="193">
        <f>IF(E170="","",((MINA(E170,F170,G170,H170,I170))-N170)/((C170+C171)/2))</f>
        <v>-0.13150000000001327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24.582599999999999</v>
      </c>
      <c r="S170" s="185">
        <f t="shared" ref="S170" si="292">IF(E170="","",MINA(E170:I171))</f>
        <v>24.573699999999999</v>
      </c>
      <c r="T170" s="185">
        <f t="shared" ref="T170" si="293">IF(E170="","",(R170-S170))</f>
        <v>8.9000000000005741E-3</v>
      </c>
      <c r="U170" s="185">
        <f t="shared" ref="U170" si="294">IF(E170="","",ROUND(AVERAGEA(E170:I171),4))</f>
        <v>24.578800000000001</v>
      </c>
      <c r="V170" s="185">
        <f t="shared" ref="V170" si="295">IF(E170="","",ROUND(SQRT(COUNTA(E170:I171)/(COUNTA(E170:I171)-1))*STDEVPA(E170:I171),4))</f>
        <v>4.5999999999999999E-3</v>
      </c>
      <c r="W170" s="184">
        <f t="shared" ref="W170" si="296">IF(E170="","",ROUND((((B170+C170)-(B170-C171))/(6*V170)),4))</f>
        <v>14.492800000000001</v>
      </c>
      <c r="X170" s="184">
        <f t="shared" ref="X170" si="297">IF(E170="","",ROUND((1-(ABS((((B170+C170)+(B170-C171))/2)-U170)/((C170+C171)/2)))*W170,4))</f>
        <v>12.9566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24.582599999999999</v>
      </c>
      <c r="AB170" s="92">
        <v>24.58</v>
      </c>
      <c r="AC170">
        <v>24.573699999999999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4.8400999999999996</v>
      </c>
      <c r="F172" s="176">
        <v>4.8411999999999997</v>
      </c>
      <c r="G172" s="176">
        <v>4.8369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0.41199999999999903</v>
      </c>
      <c r="P172" s="193">
        <f>IF(E172="","",((MINA(E172,F172,G172,H172,I172))-N172)/((C172+C173)/2))</f>
        <v>0.36900000000000155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4.8411999999999997</v>
      </c>
      <c r="S172" s="185">
        <f t="shared" ref="S172" si="307">IF(E172="","",MINA(E172:I173))</f>
        <v>4.8369</v>
      </c>
      <c r="T172" s="185">
        <f t="shared" ref="T172" si="308">IF(E172="","",(R172-S172))</f>
        <v>4.2999999999997485E-3</v>
      </c>
      <c r="U172" s="185">
        <f t="shared" ref="U172" si="309">IF(E172="","",ROUND(AVERAGEA(E172:I173),4))</f>
        <v>4.8394000000000004</v>
      </c>
      <c r="V172" s="185">
        <f t="shared" ref="V172" si="310">IF(E172="","",ROUND(SQRT(COUNTA(E172:I173)/(COUNTA(E172:I173)-1))*STDEVPA(E172:I173),4))</f>
        <v>2.2000000000000001E-3</v>
      </c>
      <c r="W172" s="184">
        <f t="shared" ref="W172" si="311">IF(E172="","",ROUND((((B172+C172)-(B172-C173))/(6*V172)),4))</f>
        <v>15.1515</v>
      </c>
      <c r="X172" s="184">
        <f t="shared" ref="X172" si="312">IF(E172="","",ROUND((1-(ABS((((B172+C172)+(B172-C173))/2)-U172)/((C172+C173)/2)))*W172,4))</f>
        <v>9.1818000000000008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4.8400999999999996</v>
      </c>
      <c r="AB172" s="92">
        <v>4.8411999999999997</v>
      </c>
      <c r="AC172">
        <v>4.8369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4.8376000000000001</v>
      </c>
      <c r="F174" s="176">
        <v>4.8368000000000002</v>
      </c>
      <c r="G174" s="176">
        <v>4.8414000000000001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0.41400000000000325</v>
      </c>
      <c r="P174" s="193">
        <f>IF(E174="","",((MINA(E174,F174,G174,H174,I174))-N174)/((C174+C175)/2))</f>
        <v>0.36800000000000388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4.8414000000000001</v>
      </c>
      <c r="S174" s="185">
        <f t="shared" ref="S174" si="322">IF(E174="","",MINA(E174:I175))</f>
        <v>4.8368000000000002</v>
      </c>
      <c r="T174" s="185">
        <f t="shared" ref="T174" si="323">IF(E174="","",(R174-S174))</f>
        <v>4.5999999999999375E-3</v>
      </c>
      <c r="U174" s="185">
        <f t="shared" ref="U174" si="324">IF(E174="","",ROUND(AVERAGEA(E174:I175),4))</f>
        <v>4.8385999999999996</v>
      </c>
      <c r="V174" s="185">
        <f t="shared" ref="V174" si="325">IF(E174="","",ROUND(SQRT(COUNTA(E174:I175)/(COUNTA(E174:I175)-1))*STDEVPA(E174:I175),4))</f>
        <v>2.5000000000000001E-3</v>
      </c>
      <c r="W174" s="184">
        <f t="shared" ref="W174" si="326">IF(E174="","",ROUND((((B174+C174)-(B174-C175))/(6*V174)),4))</f>
        <v>13.333299999999999</v>
      </c>
      <c r="X174" s="184">
        <f t="shared" ref="X174" si="327">IF(E174="","",ROUND((1-(ABS((((B174+C174)+(B174-C175))/2)-U174)/((C174+C175)/2)))*W174,4))</f>
        <v>8.1866000000000003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4.8376000000000001</v>
      </c>
      <c r="AB174" s="92">
        <v>4.8368000000000002</v>
      </c>
      <c r="AC174">
        <v>4.8414000000000001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16.1248</v>
      </c>
      <c r="F176" s="176">
        <v>16.118300000000001</v>
      </c>
      <c r="G176" s="176">
        <v>16.121099999999998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0.24799999999999045</v>
      </c>
      <c r="P176" s="193">
        <f>IF(E176="","",((MINA(E176,F176,G176,H176,I176))-N176)/((C176+C177)/2))</f>
        <v>0.18299999999999983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16.1248</v>
      </c>
      <c r="S176" s="185">
        <f t="shared" ref="S176" si="337">IF(E176="","",MINA(E176:I177))</f>
        <v>16.118300000000001</v>
      </c>
      <c r="T176" s="185">
        <f t="shared" ref="T176" si="338">IF(E176="","",(R176-S176))</f>
        <v>6.4999999999990621E-3</v>
      </c>
      <c r="U176" s="185">
        <f t="shared" ref="U176" si="339">IF(E176="","",ROUND(AVERAGEA(E176:I177),4))</f>
        <v>16.121400000000001</v>
      </c>
      <c r="V176" s="185">
        <f t="shared" ref="V176" si="340">IF(E176="","",ROUND(SQRT(COUNTA(E176:I177)/(COUNTA(E176:I177)-1))*STDEVPA(E176:I177),4))</f>
        <v>3.3E-3</v>
      </c>
      <c r="W176" s="184">
        <f t="shared" ref="W176" si="341">IF(E176="","",ROUND((((B176+C176)-(B176-C177))/(6*V176)),4))</f>
        <v>10.101000000000001</v>
      </c>
      <c r="X176" s="184">
        <f t="shared" ref="X176" si="342">IF(E176="","",ROUND((1-(ABS((((B176+C176)+(B176-C177))/2)-U176)/((C176+C177)/2)))*W176,4))</f>
        <v>7.9394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16.1248</v>
      </c>
      <c r="AB176" s="92">
        <v>16.118300000000001</v>
      </c>
      <c r="AC176">
        <v>16.121099999999998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16.116700000000002</v>
      </c>
      <c r="F178" s="176">
        <v>16.110399999999998</v>
      </c>
      <c r="G178" s="176">
        <v>16.111000000000001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0.16700000000000159</v>
      </c>
      <c r="P178" s="193">
        <f>IF(E178="","",((MINA(E178,F178,G178,H178,I178))-N178)/((C178+C179)/2))</f>
        <v>0.10399999999997078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16.116700000000002</v>
      </c>
      <c r="S178" s="185">
        <f t="shared" ref="S178" si="352">IF(E178="","",MINA(E178:I179))</f>
        <v>16.110399999999998</v>
      </c>
      <c r="T178" s="185">
        <f t="shared" ref="T178" si="353">IF(E178="","",(R178-S178))</f>
        <v>6.3000000000030809E-3</v>
      </c>
      <c r="U178" s="185">
        <f t="shared" ref="U178" si="354">IF(E178="","",ROUND(AVERAGEA(E178:I179),4))</f>
        <v>16.1127</v>
      </c>
      <c r="V178" s="185">
        <f t="shared" ref="V178" si="355">IF(E178="","",ROUND(SQRT(COUNTA(E178:I179)/(COUNTA(E178:I179)-1))*STDEVPA(E178:I179),4))</f>
        <v>3.5000000000000001E-3</v>
      </c>
      <c r="W178" s="184">
        <f t="shared" ref="W178" si="356">IF(E178="","",ROUND((((B178+C178)-(B178-C179))/(6*V178)),4))</f>
        <v>9.5237999999999996</v>
      </c>
      <c r="X178" s="184">
        <f t="shared" ref="X178" si="357">IF(E178="","",ROUND((1-(ABS((((B178+C178)+(B178-C179))/2)-U178)/((C178+C179)/2)))*W178,4))</f>
        <v>8.3142999999999994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16.116700000000002</v>
      </c>
      <c r="AB178" s="92">
        <v>16.110399999999998</v>
      </c>
      <c r="AC178">
        <v>16.111000000000001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6.5376000000000003</v>
      </c>
      <c r="F180" s="176">
        <v>6.5388999999999999</v>
      </c>
      <c r="G180" s="176">
        <v>6.5389999999999997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0.38999999999999702</v>
      </c>
      <c r="P180" s="193">
        <f>IF(E180="","",((MINA(E180,F180,G180,H180,I180))-N180)/((C180+C181)/2))</f>
        <v>0.376000000000003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6.5389999999999997</v>
      </c>
      <c r="S180" s="185">
        <f t="shared" ref="S180" si="367">IF(E180="","",MINA(E180:I181))</f>
        <v>6.5376000000000003</v>
      </c>
      <c r="T180" s="185">
        <f t="shared" ref="T180" si="368">IF(E180="","",(R180-S180))</f>
        <v>1.3999999999994017E-3</v>
      </c>
      <c r="U180" s="185">
        <f t="shared" ref="U180" si="369">IF(E180="","",ROUND(AVERAGEA(E180:I181),4))</f>
        <v>6.5385</v>
      </c>
      <c r="V180" s="185">
        <f t="shared" ref="V180" si="370">IF(E180="","",ROUND(SQRT(COUNTA(E180:I181)/(COUNTA(E180:I181)-1))*STDEVPA(E180:I181),4))</f>
        <v>8.0000000000000004E-4</v>
      </c>
      <c r="W180" s="184">
        <f t="shared" ref="W180" si="371">IF(E180="","",ROUND((((B180+C180)-(B180-C181))/(6*V180)),4))</f>
        <v>41.666699999999999</v>
      </c>
      <c r="X180" s="184">
        <f t="shared" ref="X180" si="372">IF(E180="","",ROUND((1-(ABS((((B180+C180)+(B180-C181))/2)-U180)/((C180+C181)/2)))*W180,4))</f>
        <v>25.625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6.5376000000000003</v>
      </c>
      <c r="AB180" s="92">
        <v>6.5388999999999999</v>
      </c>
      <c r="AC180">
        <v>6.5389999999999997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6.5121000000000002</v>
      </c>
      <c r="F182" s="176">
        <v>6.5125999999999999</v>
      </c>
      <c r="G182" s="176">
        <v>6.5118999999999998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0.12599999999999945</v>
      </c>
      <c r="P182" s="193">
        <f>IF(E182="","",((MINA(E182,F182,G182,H182,I182))-N182)/((C182+C183)/2))</f>
        <v>0.118999999999998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6.5125999999999999</v>
      </c>
      <c r="S182" s="185">
        <f t="shared" ref="S182" si="382">IF(E182="","",MINA(E182:I183))</f>
        <v>6.5118999999999998</v>
      </c>
      <c r="T182" s="185">
        <f t="shared" ref="T182" si="383">IF(E182="","",(R182-S182))</f>
        <v>7.0000000000014495E-4</v>
      </c>
      <c r="U182" s="185">
        <f t="shared" ref="U182" si="384">IF(E182="","",ROUND(AVERAGEA(E182:I183),4))</f>
        <v>6.5122</v>
      </c>
      <c r="V182" s="185">
        <f t="shared" ref="V182" si="385">IF(E182="","",ROUND(SQRT(COUNTA(E182:I183)/(COUNTA(E182:I183)-1))*STDEVPA(E182:I183),4))</f>
        <v>4.0000000000000002E-4</v>
      </c>
      <c r="W182" s="184">
        <f t="shared" ref="W182" si="386">IF(E182="","",ROUND((((B182+C182)-(B182-C183))/(6*V182)),4))</f>
        <v>83.333299999999994</v>
      </c>
      <c r="X182" s="184">
        <f t="shared" ref="X182" si="387">IF(E182="","",ROUND((1-(ABS((((B182+C182)+(B182-C183))/2)-U182)/((C182+C183)/2)))*W182,4))</f>
        <v>73.166600000000003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6.5121000000000002</v>
      </c>
      <c r="AB182" s="92">
        <v>6.5125999999999999</v>
      </c>
      <c r="AC182">
        <v>6.5118999999999998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0.80800000000000005</v>
      </c>
      <c r="G184" s="176">
        <v>0.80800000000000005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0.13333333333333347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0.80800000000000005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0.80800000000000005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0.80800000000000005</v>
      </c>
      <c r="AB184" s="92">
        <v>0.80800000000000005</v>
      </c>
      <c r="AC184">
        <v>0.80800000000000005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0.80800000000000005</v>
      </c>
      <c r="F186" s="176">
        <v>0.80700000000000005</v>
      </c>
      <c r="G186" s="176">
        <v>0.80700000000000005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0.13333333333333347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0.80800000000000005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0.80730000000000002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29.277699999999999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0.80800000000000005</v>
      </c>
      <c r="AB186" s="92">
        <v>0.80700000000000005</v>
      </c>
      <c r="AC186">
        <v>0.80700000000000005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0.58299999999999996</v>
      </c>
      <c r="F188" s="176">
        <v>0.58299999999999996</v>
      </c>
      <c r="G188" s="176">
        <v>0.58399999999999996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-6.6666666666666735E-2</v>
      </c>
      <c r="P188" s="193">
        <f>IF(E188="","",((MINA(E188,F188,G188,H188,I188))-N188)/((C188+C189)/2))</f>
        <v>-0.13333333333333347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0.58399999999999996</v>
      </c>
      <c r="S188" s="185">
        <f t="shared" ref="S188" si="427">IF(E188="","",MINA(E188:I189))</f>
        <v>0.58299999999999996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0.58330000000000004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7.3888999999999996</v>
      </c>
      <c r="X188" s="184">
        <f>IF(E188="","",ROUND((((U188)-(B188-C189))/(3*V188)),4))</f>
        <v>7.3888999999999996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0.58299999999999996</v>
      </c>
      <c r="AB188" s="92">
        <v>0.58299999999999996</v>
      </c>
      <c r="AC188">
        <v>0.58399999999999996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0.58799999999999997</v>
      </c>
      <c r="F190" s="176">
        <v>0.58699999999999997</v>
      </c>
      <c r="G190" s="176">
        <v>0.58699999999999997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0.20000000000000018</v>
      </c>
      <c r="P190" s="193">
        <f>IF(E190="","",((MINA(E190,F190,G190,H190,I190))-N190)/((C190+C191)/2))</f>
        <v>0.13333333333333347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0.58799999999999997</v>
      </c>
      <c r="S190" s="185">
        <f t="shared" ref="S190" si="438">IF(E190="","",MINA(E190:I191))</f>
        <v>0.58699999999999997</v>
      </c>
      <c r="T190" s="185">
        <f t="shared" ref="T190" si="439">IF(E190="","",(R190-S190))</f>
        <v>1.0000000000000009E-3</v>
      </c>
      <c r="U190" s="185">
        <f t="shared" ref="U190" si="440">IF(E190="","",ROUND(AVERAGEA(E190:I191),4))</f>
        <v>0.58730000000000004</v>
      </c>
      <c r="V190" s="185">
        <f t="shared" ref="V190" si="441">IF(E190="","",ROUND(SQRT(COUNTA(E190:I191)/(COUNTA(E190:I191)-1))*STDEVPA(E190:I191),4))</f>
        <v>5.9999999999999995E-4</v>
      </c>
      <c r="W190" s="184">
        <f>IF(E190="","",ROUND((((U190)-(B190-C191))/(3*V190)),4))</f>
        <v>9.6111000000000004</v>
      </c>
      <c r="X190" s="184">
        <f>IF(E190="","",ROUND((((U190)-(B190-C191))/(3*V190)),4))</f>
        <v>9.6111000000000004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0.58799999999999997</v>
      </c>
      <c r="AB190" s="92">
        <v>0.58699999999999997</v>
      </c>
      <c r="AC190">
        <v>0.58699999999999997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7.5860000000000003</v>
      </c>
      <c r="F192" s="176">
        <v>7.5841000000000003</v>
      </c>
      <c r="G192" s="176">
        <v>7.5922000000000001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0.4610000000000003</v>
      </c>
      <c r="P192" s="193">
        <f>IF(E192="","",((MINA(E192,F192,G192,H192,I192))-N192)/((C192+C193)/2))</f>
        <v>0.42050000000000143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7.5922000000000001</v>
      </c>
      <c r="S192" s="185">
        <f t="shared" ref="S192" si="449">IF(E192="","",MINA(E192:I193))</f>
        <v>7.5841000000000003</v>
      </c>
      <c r="T192" s="185">
        <f t="shared" ref="T192" si="450">IF(E192="","",(R192-S192))</f>
        <v>8.099999999999774E-3</v>
      </c>
      <c r="U192" s="185">
        <f t="shared" ref="U192" si="451">IF(E192="","",ROUND(AVERAGEA(E192:I193),4))</f>
        <v>7.5873999999999997</v>
      </c>
      <c r="V192" s="185">
        <f t="shared" ref="V192" si="452">IF(E192="","",ROUND(SQRT(COUNTA(E192:I193)/(COUNTA(E192:I193)-1))*STDEVPA(E192:I193),4))</f>
        <v>4.1999999999999997E-3</v>
      </c>
      <c r="W192" s="184">
        <f t="shared" ref="W192" si="453">IF(E192="","",ROUND((((B192+C192)-(B192-C193))/(6*V192)),4))</f>
        <v>15.872999999999999</v>
      </c>
      <c r="X192" s="184">
        <f t="shared" ref="X192" si="454">IF(E192="","",ROUND((1-(ABS((((B192+C192)+(B192-C193))/2)-U192)/((C192+C193)/2)))*W192,4))</f>
        <v>8.9365000000000006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7.5860000000000003</v>
      </c>
      <c r="AB192" s="92">
        <v>7.5841000000000003</v>
      </c>
      <c r="AC192">
        <v>7.5922000000000001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7.5669000000000004</v>
      </c>
      <c r="F194" s="176">
        <v>7.5629999999999997</v>
      </c>
      <c r="G194" s="176">
        <v>7.5827999999999998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0.41399999999999881</v>
      </c>
      <c r="P194" s="193">
        <f>IF(E194="","",((MINA(E194,F194,G194,H194,I194))-N194)/((C194+C195)/2))</f>
        <v>0.31499999999999861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7.5827999999999998</v>
      </c>
      <c r="S194" s="185">
        <f t="shared" ref="S194" si="462">IF(E194="","",MINA(E194:I195))</f>
        <v>7.5629999999999997</v>
      </c>
      <c r="T194" s="185">
        <f t="shared" ref="T194" si="463">IF(E194="","",(R194-S194))</f>
        <v>1.980000000000004E-2</v>
      </c>
      <c r="U194" s="185">
        <f t="shared" ref="U194" si="464">IF(E194="","",ROUND(AVERAGEA(E194:I195),4))</f>
        <v>7.5709</v>
      </c>
      <c r="V194" s="185">
        <f t="shared" ref="V194" si="465">IF(E194="","",ROUND(SQRT(COUNTA(E194:I195)/(COUNTA(E194:I195)-1))*STDEVPA(E194:I195),4))</f>
        <v>1.0500000000000001E-2</v>
      </c>
      <c r="W194" s="184">
        <f t="shared" ref="W194" si="466">IF(E194="","",ROUND((((B194+C194)-(B194-C195))/(6*V194)),4))</f>
        <v>6.3491999999999997</v>
      </c>
      <c r="X194" s="184">
        <f t="shared" ref="X194" si="467">IF(E194="","",ROUND((1-(ABS((((B194+C194)+(B194-C195))/2)-U194)/((C194+C195)/2)))*W194,4))</f>
        <v>4.0983999999999998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7.5669000000000004</v>
      </c>
      <c r="AB194" s="92">
        <v>7.5629999999999997</v>
      </c>
      <c r="AC194">
        <v>7.5827999999999998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6.2154999999999996</v>
      </c>
      <c r="F196" s="176">
        <v>6.2153999999999998</v>
      </c>
      <c r="G196" s="176">
        <v>6.2153999999999998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0.30999999999998806</v>
      </c>
      <c r="P196" s="193">
        <f>IF(E196="","",((MINA(E196,F196,G196,H196,I196))-N196)/((C196+C197)/2))</f>
        <v>0.30799999999999272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6.2154999999999996</v>
      </c>
      <c r="S196" s="185">
        <f t="shared" ref="S196" si="475">IF(E196="","",MINA(E196:I197))</f>
        <v>6.2153999999999998</v>
      </c>
      <c r="T196" s="185">
        <f t="shared" ref="T196" si="476">IF(E196="","",(R196-S196))</f>
        <v>9.9999999999766942E-5</v>
      </c>
      <c r="U196" s="185">
        <f t="shared" ref="U196" si="477">IF(E196="","",ROUND(AVERAGEA(E196:I197),4))</f>
        <v>6.2153999999999998</v>
      </c>
      <c r="V196" s="185">
        <f t="shared" ref="V196" si="478">IF(E196="","",ROUND(SQRT(COUNTA(E196:I197)/(COUNTA(E196:I197)-1))*STDEVPA(E196:I197),4))</f>
        <v>1E-4</v>
      </c>
      <c r="W196" s="184">
        <f t="shared" ref="W196" si="479">IF(E196="","",ROUND((((B196+C196)-(B196-C197))/(6*V196)),4))</f>
        <v>166.66669999999999</v>
      </c>
      <c r="X196" s="184">
        <f t="shared" ref="X196" si="480">IF(E196="","",ROUND((1-(ABS((((B196+C196)+(B196-C197))/2)-U196)/((C196+C197)/2)))*W196,4))</f>
        <v>115.3334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6.2154999999999996</v>
      </c>
      <c r="AB196" s="92">
        <v>6.2153999999999998</v>
      </c>
      <c r="AC196">
        <v>6.2153999999999998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6.2240000000000002</v>
      </c>
      <c r="F198" s="176">
        <v>6.2229000000000001</v>
      </c>
      <c r="G198" s="176">
        <v>6.2222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0.48000000000000043</v>
      </c>
      <c r="P198" s="193">
        <f>IF(E198="","",((MINA(E198,F198,G198,H198,I198))-N198)/((C198+C199)/2))</f>
        <v>0.44399999999999551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6.2240000000000002</v>
      </c>
      <c r="S198" s="185">
        <f t="shared" ref="S198" si="488">IF(E198="","",MINA(E198:I199))</f>
        <v>6.2222</v>
      </c>
      <c r="T198" s="185">
        <f t="shared" ref="T198" si="489">IF(E198="","",(R198-S198))</f>
        <v>1.8000000000002458E-3</v>
      </c>
      <c r="U198" s="185">
        <f t="shared" ref="U198" si="490">IF(E198="","",ROUND(AVERAGEA(E198:I199),4))</f>
        <v>6.2229999999999999</v>
      </c>
      <c r="V198" s="185">
        <f t="shared" ref="V198" si="491">IF(E198="","",ROUND(SQRT(COUNTA(E198:I199)/(COUNTA(E198:I199)-1))*STDEVPA(E198:I199),4))</f>
        <v>8.9999999999999998E-4</v>
      </c>
      <c r="W198" s="184">
        <f t="shared" ref="W198" si="492">IF(E198="","",ROUND((((B198+C198)-(B198-C199))/(6*V198)),4))</f>
        <v>18.5185</v>
      </c>
      <c r="X198" s="184">
        <f t="shared" ref="X198" si="493">IF(E198="","",ROUND((1-(ABS((((B198+C198)+(B198-C199))/2)-U198)/((C198+C199)/2)))*W198,4))</f>
        <v>10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6.2240000000000002</v>
      </c>
      <c r="AB198" s="92">
        <v>6.2229000000000001</v>
      </c>
      <c r="AC198">
        <v>6.2222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5.7561999999999998</v>
      </c>
      <c r="F200" s="176">
        <v>5.7558999999999996</v>
      </c>
      <c r="G200" s="176">
        <v>5.7544000000000004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0.56199999999999584</v>
      </c>
      <c r="P200" s="193">
        <f>IF(E200="","",((MINA(E200,F200,G200,H200,I200))-N200)/((C200+C201)/2))</f>
        <v>0.54400000000000226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5.7561999999999998</v>
      </c>
      <c r="S200" s="185">
        <f t="shared" ref="S200" si="501">IF(E200="","",MINA(E200:I201))</f>
        <v>5.7544000000000004</v>
      </c>
      <c r="T200" s="185">
        <f t="shared" ref="T200" si="502">IF(E200="","",(R200-S200))</f>
        <v>1.7999999999993577E-3</v>
      </c>
      <c r="U200" s="185">
        <f t="shared" ref="U200" si="503">IF(E200="","",ROUND(AVERAGEA(E200:I201),4))</f>
        <v>5.7554999999999996</v>
      </c>
      <c r="V200" s="185">
        <f t="shared" ref="V200" si="504">IF(E200="","",ROUND(SQRT(COUNTA(E200:I201)/(COUNTA(E200:I201)-1))*STDEVPA(E200:I201),4))</f>
        <v>1E-3</v>
      </c>
      <c r="W200" s="184">
        <f t="shared" ref="W200" si="505">IF(E200="","",ROUND((((B200+C200)-(B200-C201))/(6*V200)),4))</f>
        <v>33.333300000000001</v>
      </c>
      <c r="X200" s="184">
        <f t="shared" ref="X200" si="506">IF(E200="","",ROUND((1-(ABS((((B200+C200)+(B200-C201))/2)-U200)/((C200+C201)/2)))*W200,4))</f>
        <v>14.833299999999999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5.7561999999999998</v>
      </c>
      <c r="AB200" s="92">
        <v>5.7558999999999996</v>
      </c>
      <c r="AC200">
        <v>5.7544000000000004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5.7305999999999999</v>
      </c>
      <c r="F202" s="176">
        <v>5.7320000000000002</v>
      </c>
      <c r="G202" s="176">
        <v>5.7317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0.32000000000000028</v>
      </c>
      <c r="P202" s="193">
        <f>IF(E202="","",((MINA(E202,F202,G202,H202,I202))-N202)/((C202+C203)/2))</f>
        <v>0.30599999999999739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5.7320000000000002</v>
      </c>
      <c r="S202" s="185">
        <f t="shared" ref="S202" si="514">IF(E202="","",MINA(E202:I203))</f>
        <v>5.7305999999999999</v>
      </c>
      <c r="T202" s="185">
        <f t="shared" ref="T202" si="515">IF(E202="","",(R202-S202))</f>
        <v>1.4000000000002899E-3</v>
      </c>
      <c r="U202" s="185">
        <f t="shared" ref="U202" si="516">IF(E202="","",ROUND(AVERAGEA(E202:I203),4))</f>
        <v>5.7313999999999998</v>
      </c>
      <c r="V202" s="185">
        <f t="shared" ref="V202" si="517">IF(E202="","",ROUND(SQRT(COUNTA(E202:I203)/(COUNTA(E202:I203)-1))*STDEVPA(E202:I203),4))</f>
        <v>6.9999999999999999E-4</v>
      </c>
      <c r="W202" s="184">
        <f t="shared" ref="W202" si="518">IF(E202="","",ROUND((((B202+C202)-(B202-C203))/(6*V202)),4))</f>
        <v>47.619</v>
      </c>
      <c r="X202" s="184">
        <f t="shared" ref="X202" si="519">IF(E202="","",ROUND((1-(ABS((((B202+C202)+(B202-C203))/2)-U202)/((C202+C203)/2)))*W202,4))</f>
        <v>32.666600000000003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5.7305999999999999</v>
      </c>
      <c r="AB202" s="92">
        <v>5.7320000000000002</v>
      </c>
      <c r="AC202">
        <v>5.7317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7.9364999999999997</v>
      </c>
      <c r="F204" s="176">
        <v>7.9311999999999996</v>
      </c>
      <c r="G204" s="176">
        <v>7.9340999999999999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0.36499999999999311</v>
      </c>
      <c r="P204" s="193">
        <f>IF(E204="","",((MINA(E204,F204,G204,H204,I204))-N204)/((C204+C205)/2))</f>
        <v>0.31199999999999228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7.9364999999999997</v>
      </c>
      <c r="S204" s="185">
        <f t="shared" ref="S204" si="527">IF(E204="","",MINA(E204:I205))</f>
        <v>7.9311999999999996</v>
      </c>
      <c r="T204" s="185">
        <f t="shared" ref="T204" si="528">IF(E204="","",(R204-S204))</f>
        <v>5.3000000000000824E-3</v>
      </c>
      <c r="U204" s="185">
        <f t="shared" ref="U204" si="529">IF(E204="","",ROUND(AVERAGEA(E204:I205),4))</f>
        <v>7.9339000000000004</v>
      </c>
      <c r="V204" s="185">
        <f t="shared" ref="V204" si="530">IF(E204="","",ROUND(SQRT(COUNTA(E204:I205)/(COUNTA(E204:I205)-1))*STDEVPA(E204:I205),4))</f>
        <v>2.7000000000000001E-3</v>
      </c>
      <c r="W204" s="184">
        <f t="shared" ref="W204" si="531">IF(E204="","",ROUND((((B204+C204)-(B204-C205))/(6*V204)),4))</f>
        <v>12.345700000000001</v>
      </c>
      <c r="X204" s="184">
        <f t="shared" ref="X204" si="532">IF(E204="","",ROUND((1-(ABS((((B204+C204)+(B204-C205))/2)-U204)/((C204+C205)/2)))*W204,4))</f>
        <v>8.1605000000000008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7.9364999999999997</v>
      </c>
      <c r="AB204" s="92">
        <v>7.9311999999999996</v>
      </c>
      <c r="AC204">
        <v>7.9340999999999999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7.9245999999999999</v>
      </c>
      <c r="F206" s="176">
        <v>7.9198000000000004</v>
      </c>
      <c r="G206" s="176">
        <v>7.9208999999999996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0.24599999999999511</v>
      </c>
      <c r="P206" s="193">
        <f>IF(E206="","",((MINA(E206,F206,G206,H206,I206))-N206)/((C206+C207)/2))</f>
        <v>0.1980000000000004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7.9245999999999999</v>
      </c>
      <c r="S206" s="185">
        <f t="shared" ref="S206" si="540">IF(E206="","",MINA(E206:I207))</f>
        <v>7.9198000000000004</v>
      </c>
      <c r="T206" s="185">
        <f t="shared" ref="T206" si="541">IF(E206="","",(R206-S206))</f>
        <v>4.7999999999994714E-3</v>
      </c>
      <c r="U206" s="185">
        <f t="shared" ref="U206" si="542">IF(E206="","",ROUND(AVERAGEA(E206:I207),4))</f>
        <v>7.9218000000000002</v>
      </c>
      <c r="V206" s="185">
        <f t="shared" ref="V206" si="543">IF(E206="","",ROUND(SQRT(COUNTA(E206:I207)/(COUNTA(E206:I207)-1))*STDEVPA(E206:I207),4))</f>
        <v>2.5000000000000001E-3</v>
      </c>
      <c r="W206" s="184">
        <f t="shared" ref="W206" si="544">IF(E206="","",ROUND((((B206+C206)-(B206-C207))/(6*V206)),4))</f>
        <v>13.333299999999999</v>
      </c>
      <c r="X206" s="184">
        <f t="shared" ref="X206" si="545">IF(E206="","",ROUND((1-(ABS((((B206+C206)+(B206-C207))/2)-U206)/((C206+C207)/2)))*W206,4))</f>
        <v>10.426600000000001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7.9245999999999999</v>
      </c>
      <c r="AB206" s="92">
        <v>7.9198000000000004</v>
      </c>
      <c r="AC206">
        <v>7.9208999999999996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3.1088</v>
      </c>
      <c r="F208" s="176">
        <v>3.1069</v>
      </c>
      <c r="G208" s="176">
        <v>3.1103000000000001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0.10299999999999976</v>
      </c>
      <c r="P208" s="193">
        <f>IF(E208="","",((MINA(E208,F208,G208,H208,I208))-N208)/((C208+C209)/2))</f>
        <v>6.8999999999999062E-2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3.1103000000000001</v>
      </c>
      <c r="S208" s="185">
        <f t="shared" ref="S208" si="553">IF(E208="","",MINA(E208:I209))</f>
        <v>3.1069</v>
      </c>
      <c r="T208" s="185">
        <f t="shared" ref="T208" si="554">IF(E208="","",(R208-S208))</f>
        <v>3.4000000000000696E-3</v>
      </c>
      <c r="U208" s="185">
        <f t="shared" ref="U208" si="555">IF(E208="","",ROUND(AVERAGEA(E208:I209),4))</f>
        <v>3.1086999999999998</v>
      </c>
      <c r="V208" s="185">
        <f t="shared" ref="V208" si="556">IF(E208="","",ROUND(SQRT(COUNTA(E208:I209)/(COUNTA(E208:I209)-1))*STDEVPA(E208:I209),4))</f>
        <v>1.6999999999999999E-3</v>
      </c>
      <c r="W208" s="184">
        <f t="shared" ref="W208" si="557">IF(E208="","",ROUND((((B208+C208)-(B208-C209))/(6*V208)),4))</f>
        <v>19.607800000000001</v>
      </c>
      <c r="X208" s="184">
        <f t="shared" ref="X208" si="558">IF(E208="","",ROUND((1-(ABS((((B208+C208)+(B208-C209))/2)-U208)/((C208+C209)/2)))*W208,4))</f>
        <v>17.901900000000001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3.1088</v>
      </c>
      <c r="AB208" s="92">
        <v>3.1069</v>
      </c>
      <c r="AC208">
        <v>3.1103000000000001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3.1126999999999998</v>
      </c>
      <c r="F210" s="176">
        <v>3.1145</v>
      </c>
      <c r="G210" s="176">
        <v>3.1175000000000002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0.17500000000000071</v>
      </c>
      <c r="P210" s="193">
        <f>IF(E210="","",((MINA(E210,F210,G210,H210,I210))-N210)/((C210+C211)/2))</f>
        <v>0.12699999999999712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3.1175000000000002</v>
      </c>
      <c r="S210" s="185">
        <f t="shared" ref="S210" si="566">IF(E210="","",MINA(E210:I211))</f>
        <v>3.1126999999999998</v>
      </c>
      <c r="T210" s="185">
        <f t="shared" ref="T210" si="567">IF(E210="","",(R210-S210))</f>
        <v>4.8000000000003595E-3</v>
      </c>
      <c r="U210" s="185">
        <f t="shared" ref="U210" si="568">IF(E210="","",ROUND(AVERAGEA(E210:I211),4))</f>
        <v>3.1149</v>
      </c>
      <c r="V210" s="185">
        <f t="shared" ref="V210" si="569">IF(E210="","",ROUND(SQRT(COUNTA(E210:I211)/(COUNTA(E210:I211)-1))*STDEVPA(E210:I211),4))</f>
        <v>2.3999999999999998E-3</v>
      </c>
      <c r="W210" s="184">
        <f t="shared" ref="W210" si="570">IF(E210="","",ROUND((((B210+C210)-(B210-C211))/(6*V210)),4))</f>
        <v>13.8889</v>
      </c>
      <c r="X210" s="184">
        <f t="shared" ref="X210" si="571">IF(E210="","",ROUND((1-(ABS((((B210+C210)+(B210-C211))/2)-U210)/((C210+C211)/2)))*W210,4))</f>
        <v>11.8195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3.1126999999999998</v>
      </c>
      <c r="AB210" s="92">
        <v>3.1145</v>
      </c>
      <c r="AC210">
        <v>3.1175000000000002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7.7129000000000003</v>
      </c>
      <c r="F212" s="176">
        <v>7.7138999999999998</v>
      </c>
      <c r="G212" s="176">
        <v>7.7107999999999999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0.13899999999999579</v>
      </c>
      <c r="P212" s="193">
        <f>IF(E212="","",((MINA(E212,F212,G212,H212,I212))-N212)/((C212+C213)/2))</f>
        <v>0.10799999999999699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7.7138999999999998</v>
      </c>
      <c r="S212" s="185">
        <f t="shared" ref="S212" si="579">IF(E212="","",MINA(E212:I213))</f>
        <v>7.7107999999999999</v>
      </c>
      <c r="T212" s="185">
        <f t="shared" ref="T212" si="580">IF(E212="","",(R212-S212))</f>
        <v>3.0999999999998806E-3</v>
      </c>
      <c r="U212" s="185">
        <f t="shared" ref="U212" si="581">IF(E212="","",ROUND(AVERAGEA(E212:I213),4))</f>
        <v>7.7125000000000004</v>
      </c>
      <c r="V212" s="185">
        <f t="shared" ref="V212" si="582">IF(E212="","",ROUND(SQRT(COUNTA(E212:I213)/(COUNTA(E212:I213)-1))*STDEVPA(E212:I213),4))</f>
        <v>1.6000000000000001E-3</v>
      </c>
      <c r="W212" s="184">
        <f t="shared" ref="W212" si="583">IF(E212="","",ROUND((((B212+C212)-(B212-C213))/(6*V212)),4))</f>
        <v>20.833300000000001</v>
      </c>
      <c r="X212" s="184">
        <f t="shared" ref="X212" si="584">IF(E212="","",ROUND((1-(ABS((((B212+C212)+(B212-C213))/2)-U212)/((C212+C213)/2)))*W212,4))</f>
        <v>18.229099999999999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7.7129000000000003</v>
      </c>
      <c r="AB212" s="92">
        <v>7.7138999999999998</v>
      </c>
      <c r="AC212">
        <v>7.7107999999999999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7.7027999999999999</v>
      </c>
      <c r="F214" s="176">
        <v>7.7039</v>
      </c>
      <c r="G214" s="176">
        <v>7.7020999999999997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3.8999999999997925E-2</v>
      </c>
      <c r="P214" s="193">
        <f>IF(E214="","",((MINA(E214,F214,G214,H214,I214))-N214)/((C214+C215)/2))</f>
        <v>2.0999999999995467E-2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7.7039</v>
      </c>
      <c r="S214" s="185">
        <f t="shared" ref="S214" si="592">IF(E214="","",MINA(E214:I215))</f>
        <v>7.7020999999999997</v>
      </c>
      <c r="T214" s="185">
        <f t="shared" ref="T214" si="593">IF(E214="","",(R214-S214))</f>
        <v>1.8000000000002458E-3</v>
      </c>
      <c r="U214" s="185">
        <f t="shared" ref="U214" si="594">IF(E214="","",ROUND(AVERAGEA(E214:I215),4))</f>
        <v>7.7028999999999996</v>
      </c>
      <c r="V214" s="185">
        <f t="shared" ref="V214" si="595">IF(E214="","",ROUND(SQRT(COUNTA(E214:I215)/(COUNTA(E214:I215)-1))*STDEVPA(E214:I215),4))</f>
        <v>8.9999999999999998E-4</v>
      </c>
      <c r="W214" s="184">
        <f t="shared" ref="W214" si="596">IF(E214="","",ROUND((((B214+C214)-(B214-C215))/(6*V214)),4))</f>
        <v>37.036999999999999</v>
      </c>
      <c r="X214" s="184">
        <f t="shared" ref="X214" si="597">IF(E214="","",ROUND((1-(ABS((((B214+C214)+(B214-C215))/2)-U214)/((C214+C215)/2)))*W214,4))</f>
        <v>35.962899999999998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7.7027999999999999</v>
      </c>
      <c r="AB214" s="92">
        <v>7.7039</v>
      </c>
      <c r="AC214">
        <v>7.7020999999999997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3.1027999999999998</v>
      </c>
      <c r="F216" s="176">
        <v>3.1048</v>
      </c>
      <c r="G216" s="176">
        <v>3.1042999999999998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4.7999999999999154E-2</v>
      </c>
      <c r="P216" s="193">
        <f>IF(E216="","",((MINA(E216,F216,G216,H216,I216))-N216)/((C216+C217)/2))</f>
        <v>2.7999999999996916E-2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3.1048</v>
      </c>
      <c r="S216" s="185">
        <f t="shared" ref="S216" si="605">IF(E216="","",MINA(E216:I217))</f>
        <v>3.1027999999999998</v>
      </c>
      <c r="T216" s="185">
        <f t="shared" ref="T216" si="606">IF(E216="","",(R216-S216))</f>
        <v>2.0000000000002238E-3</v>
      </c>
      <c r="U216" s="185">
        <f t="shared" ref="U216" si="607">IF(E216="","",ROUND(AVERAGEA(E216:I217),4))</f>
        <v>3.1040000000000001</v>
      </c>
      <c r="V216" s="185">
        <f t="shared" ref="V216" si="608">IF(E216="","",ROUND(SQRT(COUNTA(E216:I217)/(COUNTA(E216:I217)-1))*STDEVPA(E216:I217),4))</f>
        <v>1E-3</v>
      </c>
      <c r="W216" s="184">
        <f t="shared" ref="W216" si="609">IF(E216="","",ROUND((((B216+C216)-(B216-C217))/(6*V216)),4))</f>
        <v>33.333300000000001</v>
      </c>
      <c r="X216" s="184">
        <f t="shared" ref="X216" si="610">IF(E216="","",ROUND((1-(ABS((((B216+C216)+(B216-C217))/2)-U216)/((C216+C217)/2)))*W216,4))</f>
        <v>32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3.1027999999999998</v>
      </c>
      <c r="AB216" s="92">
        <v>3.1048</v>
      </c>
      <c r="AC216">
        <v>3.1042999999999998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3.0985999999999998</v>
      </c>
      <c r="F218" s="176">
        <v>3.0969000000000002</v>
      </c>
      <c r="G218" s="176">
        <v>3.0977999999999999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-1.4000000000002899E-2</v>
      </c>
      <c r="P218" s="193">
        <f>IF(E218="","",((MINA(E218,F218,G218,H218,I218))-N218)/((C218+C219)/2))</f>
        <v>-3.0999999999998806E-2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3.0985999999999998</v>
      </c>
      <c r="S218" s="185">
        <f t="shared" ref="S218" si="618">IF(E218="","",MINA(E218:I219))</f>
        <v>3.0969000000000002</v>
      </c>
      <c r="T218" s="185">
        <f t="shared" ref="T218" si="619">IF(E218="","",(R218-S218))</f>
        <v>1.6999999999995907E-3</v>
      </c>
      <c r="U218" s="185">
        <f t="shared" ref="U218" si="620">IF(E218="","",ROUND(AVERAGEA(E218:I219),4))</f>
        <v>3.0977999999999999</v>
      </c>
      <c r="V218" s="185">
        <f t="shared" ref="V218" si="621">IF(E218="","",ROUND(SQRT(COUNTA(E218:I219)/(COUNTA(E218:I219)-1))*STDEVPA(E218:I219),4))</f>
        <v>8.9999999999999998E-4</v>
      </c>
      <c r="W218" s="184">
        <f t="shared" ref="W218" si="622">IF(E218="","",ROUND((((B218+C218)-(B218-C219))/(6*V218)),4))</f>
        <v>37.036999999999999</v>
      </c>
      <c r="X218" s="184">
        <f t="shared" ref="X218" si="623">IF(E218="","",ROUND((1-(ABS((((B218+C218)+(B218-C219))/2)-U218)/((C218+C219)/2)))*W218,4))</f>
        <v>36.222200000000001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3.0985999999999998</v>
      </c>
      <c r="AB218" s="92">
        <v>3.0969000000000002</v>
      </c>
      <c r="AC218">
        <v>3.0977999999999999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1.8200000000000001E-2</v>
      </c>
      <c r="F220" s="176">
        <v>1.89E-2</v>
      </c>
      <c r="G220" s="176">
        <v>1.9900000000000001E-2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-0.20400000000000001</v>
      </c>
      <c r="P220" s="193">
        <f>IF(E220="","",((MINA(E220,F220,G220,H220,I220))-N220)/((C220+C221)/2))</f>
        <v>-0.27200000000000002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1.9900000000000001E-2</v>
      </c>
      <c r="S220" s="185">
        <f t="shared" ref="S220" si="631">IF(E220="","",MINA(E220:I221))</f>
        <v>1.8200000000000001E-2</v>
      </c>
      <c r="T220" s="185">
        <f t="shared" ref="T220" si="632">IF(E220="","",(R220-S220))</f>
        <v>1.7000000000000001E-3</v>
      </c>
      <c r="U220" s="185">
        <f t="shared" ref="U220" si="633">IF(E220="","",ROUND(AVERAGEA(E220:I221),4))</f>
        <v>1.9E-2</v>
      </c>
      <c r="V220" s="185">
        <f t="shared" ref="V220" si="634">IF(E220="","",ROUND(SQRT(COUNTA(E220:I221)/(COUNTA(E220:I221)-1))*STDEVPA(E220:I221),4))</f>
        <v>8.9999999999999998E-4</v>
      </c>
      <c r="W220" s="184">
        <f>IF(E220="","",ROUND((((B220+C220)-(U220))/(3*V220)),4))</f>
        <v>11.4815</v>
      </c>
      <c r="X220" s="184">
        <f>IF(E220="","",ROUND((((B220+C220)-(U220))/(3*V220)),4))</f>
        <v>11.4815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1.8200000000000001E-2</v>
      </c>
      <c r="AB220" s="92">
        <v>1.89E-2</v>
      </c>
      <c r="AC220">
        <v>1.9900000000000001E-2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1.8200000000000001E-2</v>
      </c>
      <c r="F222" s="176">
        <v>2.0799999999999999E-2</v>
      </c>
      <c r="G222" s="176">
        <v>2.0899999999999998E-2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-0.16400000000000012</v>
      </c>
      <c r="P222" s="193">
        <f>IF(E222="","",((MINA(E222,F222,G222,H222,I222))-N222)/((C222+C223)/2))</f>
        <v>-0.27200000000000002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2.0899999999999998E-2</v>
      </c>
      <c r="S222" s="185">
        <f t="shared" ref="S222" si="642">IF(E222="","",MINA(E222:I223))</f>
        <v>1.8200000000000001E-2</v>
      </c>
      <c r="T222" s="185">
        <f t="shared" ref="T222" si="643">IF(E222="","",(R222-S222))</f>
        <v>2.6999999999999975E-3</v>
      </c>
      <c r="U222" s="185">
        <f t="shared" ref="U222" si="644">IF(E222="","",ROUND(AVERAGEA(E222:I223),4))</f>
        <v>0.02</v>
      </c>
      <c r="V222" s="185">
        <f t="shared" ref="V222" si="645">IF(E222="","",ROUND(SQRT(COUNTA(E222:I223)/(COUNTA(E222:I223)-1))*STDEVPA(E222:I223),4))</f>
        <v>1.5E-3</v>
      </c>
      <c r="W222" s="184">
        <f>IF(E222="","",ROUND((((B222+C222)-(U222))/(3*V222)),4))</f>
        <v>6.6666999999999996</v>
      </c>
      <c r="X222" s="184">
        <f>IF(E222="","",ROUND((((B222+C222)-(U222))/(3*V222)),4))</f>
        <v>6.6666999999999996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1.8200000000000001E-2</v>
      </c>
      <c r="AB222" s="92">
        <v>2.0799999999999999E-2</v>
      </c>
      <c r="AC222">
        <v>2.0899999999999998E-2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0.12189999999999999</v>
      </c>
      <c r="AB224" s="92">
        <v>0.12039999999999999</v>
      </c>
      <c r="AC224" s="29">
        <v>0.12540000000000001</v>
      </c>
      <c r="AD224" s="29">
        <v>0.124</v>
      </c>
      <c r="AE224" s="29">
        <v>0.123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7.7899999999999997E-2</v>
      </c>
      <c r="AB226">
        <v>7.6399999999999996E-2</v>
      </c>
      <c r="AC226">
        <v>7.3999999999999996E-2</v>
      </c>
      <c r="AD226">
        <v>8.1000000000000003E-2</v>
      </c>
      <c r="AE226">
        <v>8.2000000000000003E-2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24120901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24120901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4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1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1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0" t="s">
        <v>53</v>
      </c>
      <c r="P272" s="160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3.3957000000000002</v>
      </c>
      <c r="F273" s="176">
        <v>3.3957999999999999</v>
      </c>
      <c r="G273" s="176">
        <v>3.3965000000000001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-3.4999999999998366E-2</v>
      </c>
      <c r="P273" s="193">
        <f>IF(E273="","",((MINA(E273,F273,G273,H273,I273))-N273)/((C273+C274)/2))</f>
        <v>-4.2999999999997485E-2</v>
      </c>
      <c r="Q273" s="185" t="str">
        <f>IF(E273="","",IF(OR((O273&gt;50%),(P273&lt;-50%)),"Measure More","OK"))</f>
        <v>OK</v>
      </c>
      <c r="R273" s="185">
        <f>IF(E273="","",MAXA(E273:I274))</f>
        <v>3.3965000000000001</v>
      </c>
      <c r="S273" s="185">
        <f>IF(E273="","",MINA(E273:I274))</f>
        <v>3.3957000000000002</v>
      </c>
      <c r="T273" s="185">
        <f>IF(E273="","",(R273-S273))</f>
        <v>7.9999999999991189E-4</v>
      </c>
      <c r="U273" s="185">
        <f>IF(E273="","",ROUND(AVERAGEA(E273:I274),4))</f>
        <v>3.3959999999999999</v>
      </c>
      <c r="V273" s="185">
        <f>IF(E273="","",ROUND(SQRT(COUNTA(E273:I274)/(COUNTA(E273:I274)-1))*STDEVPA(E273:I274),4))</f>
        <v>4.0000000000000002E-4</v>
      </c>
      <c r="W273" s="184">
        <f>IF(E273="","",ROUND((((B273+C273)-(B273-C274))/(6*V273)),4))</f>
        <v>83.333299999999994</v>
      </c>
      <c r="X273" s="184">
        <f>IF(E273="","",ROUND((1-(ABS((((B273+C273)+(B273-C274))/2)-U273)/((C273+C274)/2)))*W273,4))</f>
        <v>80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3.3957000000000002</v>
      </c>
      <c r="AB273">
        <v>3.3957999999999999</v>
      </c>
      <c r="AC273">
        <v>3.3965000000000001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3.4051999999999998</v>
      </c>
      <c r="F275" s="176">
        <v>3.4037000000000002</v>
      </c>
      <c r="G275" s="176">
        <v>3.4047000000000001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5.1999999999998714E-2</v>
      </c>
      <c r="P275" s="193">
        <f t="shared" ref="P275" si="652">IF(E275="","",((MINA(E275,F275,G275,H275,I275))-N275)/((C275+C276)/2))</f>
        <v>3.7000000000002586E-2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3.4051999999999998</v>
      </c>
      <c r="S275" s="185">
        <f t="shared" ref="S275" si="655">IF(E275="","",MINA(E275:I276))</f>
        <v>3.4037000000000002</v>
      </c>
      <c r="T275" s="185">
        <f t="shared" ref="T275" si="656">IF(E275="","",(R275-S275))</f>
        <v>1.4999999999996128E-3</v>
      </c>
      <c r="U275" s="185">
        <f t="shared" ref="U275" si="657">IF(E275="","",ROUND(AVERAGEA(E275:I276),4))</f>
        <v>3.4045000000000001</v>
      </c>
      <c r="V275" s="185">
        <f t="shared" ref="V275" si="658">IF(E275="","",ROUND(SQRT(COUNTA(E275:I276)/(COUNTA(E275:I276)-1))*STDEVPA(E275:I276),4))</f>
        <v>8.0000000000000004E-4</v>
      </c>
      <c r="W275" s="184">
        <f t="shared" ref="W275" si="659">IF(E275="","",ROUND((((B275+C275)-(B275-C276))/(6*V275)),4))</f>
        <v>41.666699999999999</v>
      </c>
      <c r="X275" s="184">
        <f t="shared" ref="X275" si="660">IF(E275="","",ROUND((1-(ABS((((B275+C275)+(B275-C276))/2)-U275)/((C275+C276)/2)))*W275,4))</f>
        <v>39.791699999999999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3.4051999999999998</v>
      </c>
      <c r="AB275">
        <v>3.4037000000000002</v>
      </c>
      <c r="AC275">
        <v>3.4047000000000001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1.5913999999999999</v>
      </c>
      <c r="F277" s="176">
        <v>1.5909</v>
      </c>
      <c r="G277" s="176">
        <v>1.5904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-8.6000000000001631E-2</v>
      </c>
      <c r="P277" s="193">
        <f t="shared" ref="P277" si="669">IF(E277="","",((MINA(E277,F277,G277,H277,I277))-N277)/((C277+C278)/2))</f>
        <v>-9.6000000000000529E-2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1.5913999999999999</v>
      </c>
      <c r="S277" s="185">
        <f t="shared" ref="S277" si="672">IF(E277="","",MINA(E277:I278))</f>
        <v>1.5904</v>
      </c>
      <c r="T277" s="185">
        <f t="shared" ref="T277" si="673">IF(E277="","",(R277-S277))</f>
        <v>9.9999999999988987E-4</v>
      </c>
      <c r="U277" s="185">
        <f t="shared" ref="U277" si="674">IF(E277="","",ROUND(AVERAGEA(E277:I278),4))</f>
        <v>1.5909</v>
      </c>
      <c r="V277" s="185">
        <f t="shared" ref="V277" si="675">IF(E277="","",ROUND(SQRT(COUNTA(E277:I278)/(COUNTA(E277:I278)-1))*STDEVPA(E277:I278),4))</f>
        <v>5.0000000000000001E-4</v>
      </c>
      <c r="W277" s="184">
        <f t="shared" ref="W277" si="676">IF(E277="","",ROUND((((B277+C277)-(B277-C278))/(6*V277)),4))</f>
        <v>66.666700000000006</v>
      </c>
      <c r="X277" s="184">
        <f t="shared" ref="X277" si="677">IF(E277="","",ROUND((1-(ABS((((B277+C277)+(B277-C278))/2)-U277)/((C277+C278)/2)))*W277,4))</f>
        <v>60.6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1.5913999999999999</v>
      </c>
      <c r="AB277">
        <v>1.5909</v>
      </c>
      <c r="AC277">
        <v>1.5904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1.5899000000000001</v>
      </c>
      <c r="F279" s="176">
        <v>1.5896999999999999</v>
      </c>
      <c r="G279" s="176">
        <v>1.5893999999999999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-0.10099999999999998</v>
      </c>
      <c r="P279" s="193">
        <f t="shared" ref="P279" si="686">IF(E279="","",((MINA(E279,F279,G279,H279,I279))-N279)/((C279+C280)/2))</f>
        <v>-0.10600000000000165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1.5899000000000001</v>
      </c>
      <c r="S279" s="185">
        <f t="shared" ref="S279" si="689">IF(E279="","",MINA(E279:I280))</f>
        <v>1.5893999999999999</v>
      </c>
      <c r="T279" s="185">
        <f t="shared" ref="T279" si="690">IF(E279="","",(R279-S279))</f>
        <v>5.0000000000016698E-4</v>
      </c>
      <c r="U279" s="185">
        <f t="shared" ref="U279" si="691">IF(E279="","",ROUND(AVERAGEA(E279:I280),4))</f>
        <v>1.5896999999999999</v>
      </c>
      <c r="V279" s="185">
        <f t="shared" ref="V279" si="692">IF(E279="","",ROUND(SQRT(COUNTA(E279:I280)/(COUNTA(E279:I280)-1))*STDEVPA(E279:I280),4))</f>
        <v>2.9999999999999997E-4</v>
      </c>
      <c r="W279" s="184">
        <f t="shared" ref="W279" si="693">IF(E279="","",ROUND((((B279+C279)-(B279-C280))/(6*V279)),4))</f>
        <v>111.11109999999999</v>
      </c>
      <c r="X279" s="184">
        <f t="shared" ref="X279" si="694">IF(E279="","",ROUND((1-(ABS((((B279+C279)+(B279-C280))/2)-U279)/((C279+C280)/2)))*W279,4))</f>
        <v>99.666700000000006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1.5899000000000001</v>
      </c>
      <c r="AB279">
        <v>1.5896999999999999</v>
      </c>
      <c r="AC279">
        <v>1.5893999999999999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</v>
      </c>
      <c r="F281" s="176">
        <v>1.6017999999999999</v>
      </c>
      <c r="G281" s="176">
        <v>1.6017999999999999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1.1999999999998678E-2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1.6012</v>
      </c>
      <c r="T281" s="185">
        <f t="shared" ref="T281" si="707">IF(E281="","",(R281-S281))</f>
        <v>5.9999999999993392E-4</v>
      </c>
      <c r="U281" s="185">
        <f t="shared" ref="U281" si="708">IF(E281="","",ROUND(AVERAGEA(E281:I282),4))</f>
        <v>1.6015999999999999</v>
      </c>
      <c r="V281" s="185">
        <f t="shared" ref="V281" si="709">IF(E281="","",ROUND(SQRT(COUNTA(E281:I282)/(COUNTA(E281:I282)-1))*STDEVPA(E281:I282),4))</f>
        <v>2.9999999999999997E-4</v>
      </c>
      <c r="W281" s="184">
        <f t="shared" ref="W281" si="710">IF(E281="","",ROUND((((B281+C281)-(B281-C282))/(6*V281)),4))</f>
        <v>111.11109999999999</v>
      </c>
      <c r="X281" s="184">
        <f t="shared" ref="X281" si="711">IF(E281="","",ROUND((1-(ABS((((B281+C281)+(B281-C282))/2)-U281)/((C281+C282)/2)))*W281,4))</f>
        <v>109.33329999999999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</v>
      </c>
      <c r="AB281">
        <v>1.6017999999999999</v>
      </c>
      <c r="AC281">
        <v>1.6017999999999999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1.6035999999999999</v>
      </c>
      <c r="F283" s="176">
        <v>1.6026</v>
      </c>
      <c r="G283" s="176">
        <v>1.603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3.5999999999998256E-2</v>
      </c>
      <c r="P283" s="193">
        <f t="shared" ref="P283" si="720">IF(E283="","",((MINA(E283,F283,G283,H283,I283))-N283)/((C283+C284)/2))</f>
        <v>2.5999999999999357E-2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1.6035999999999999</v>
      </c>
      <c r="S283" s="185">
        <f t="shared" ref="S283" si="723">IF(E283="","",MINA(E283:I284))</f>
        <v>1.6026</v>
      </c>
      <c r="T283" s="185">
        <f t="shared" ref="T283" si="724">IF(E283="","",(R283-S283))</f>
        <v>9.9999999999988987E-4</v>
      </c>
      <c r="U283" s="185">
        <f t="shared" ref="U283" si="725">IF(E283="","",ROUND(AVERAGEA(E283:I284),4))</f>
        <v>1.6031</v>
      </c>
      <c r="V283" s="185">
        <f t="shared" ref="V283" si="726">IF(E283="","",ROUND(SQRT(COUNTA(E283:I284)/(COUNTA(E283:I284)-1))*STDEVPA(E283:I284),4))</f>
        <v>5.0000000000000001E-4</v>
      </c>
      <c r="W283" s="184">
        <f t="shared" ref="W283" si="727">IF(E283="","",ROUND((((B283+C283)-(B283-C284))/(6*V283)),4))</f>
        <v>66.666700000000006</v>
      </c>
      <c r="X283" s="184">
        <f t="shared" ref="X283" si="728">IF(E283="","",ROUND((1-(ABS((((B283+C283)+(B283-C284))/2)-U283)/((C283+C284)/2)))*W283,4))</f>
        <v>64.599999999999994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1.6035999999999999</v>
      </c>
      <c r="AB283">
        <v>1.6026</v>
      </c>
      <c r="AC283">
        <v>1.603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24.599699999999999</v>
      </c>
      <c r="F285" s="176">
        <v>24.584900000000001</v>
      </c>
      <c r="G285" s="176">
        <v>24.598400000000002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-1.5000000000142677E-3</v>
      </c>
      <c r="P285" s="193">
        <f t="shared" ref="P285" si="737">IF(E285="","",((MINA(E285,F285,G285,H285,I285))-N285)/((C285+C286)/2))</f>
        <v>-7.5500000000001677E-2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24.599699999999999</v>
      </c>
      <c r="S285" s="185">
        <f t="shared" ref="S285" si="740">IF(E285="","",MINA(E285:I286))</f>
        <v>24.584900000000001</v>
      </c>
      <c r="T285" s="185">
        <f t="shared" ref="T285" si="741">IF(E285="","",(R285-S285))</f>
        <v>1.4799999999997482E-2</v>
      </c>
      <c r="U285" s="185">
        <f t="shared" ref="U285" si="742">IF(E285="","",ROUND(AVERAGEA(E285:I286),4))</f>
        <v>24.5943</v>
      </c>
      <c r="V285" s="185">
        <f t="shared" ref="V285" si="743">IF(E285="","",ROUND(SQRT(COUNTA(E285:I286)/(COUNTA(E285:I286)-1))*STDEVPA(E285:I286),4))</f>
        <v>8.2000000000000007E-3</v>
      </c>
      <c r="W285" s="184">
        <f t="shared" ref="W285" si="744">IF(E285="","",ROUND((((B285+C285)-(B285-C286))/(6*V285)),4))</f>
        <v>8.1301000000000005</v>
      </c>
      <c r="X285" s="184">
        <f t="shared" ref="X285" si="745">IF(E285="","",ROUND((1-(ABS((((B285+C285)+(B285-C286))/2)-U285)/((C285+C286)/2)))*W285,4))</f>
        <v>7.8983999999999996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24.599699999999999</v>
      </c>
      <c r="AB285">
        <v>24.584900000000001</v>
      </c>
      <c r="AC285">
        <v>24.598400000000002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4.8353999999999999</v>
      </c>
      <c r="F287" s="176">
        <v>4.8296999999999999</v>
      </c>
      <c r="G287" s="176">
        <v>4.8342000000000001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0.35400000000000098</v>
      </c>
      <c r="P287" s="193">
        <f t="shared" ref="P287" si="754">IF(E287="","",((MINA(E287,F287,G287,H287,I287))-N287)/((C287+C288)/2))</f>
        <v>0.2970000000000006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4.8353999999999999</v>
      </c>
      <c r="S287" s="185">
        <f t="shared" ref="S287" si="757">IF(E287="","",MINA(E287:I288))</f>
        <v>4.8296999999999999</v>
      </c>
      <c r="T287" s="185">
        <f t="shared" ref="T287" si="758">IF(E287="","",(R287-S287))</f>
        <v>5.7000000000000384E-3</v>
      </c>
      <c r="U287" s="185">
        <f t="shared" ref="U287" si="759">IF(E287="","",ROUND(AVERAGEA(E287:I288),4))</f>
        <v>4.8331</v>
      </c>
      <c r="V287" s="185">
        <f t="shared" ref="V287" si="760">IF(E287="","",ROUND(SQRT(COUNTA(E287:I288)/(COUNTA(E287:I288)-1))*STDEVPA(E287:I288),4))</f>
        <v>3.0000000000000001E-3</v>
      </c>
      <c r="W287" s="184">
        <f t="shared" ref="W287" si="761">IF(E287="","",ROUND((((B287+C287)-(B287-C288))/(6*V287)),4))</f>
        <v>11.1111</v>
      </c>
      <c r="X287" s="184">
        <f t="shared" ref="X287" si="762">IF(E287="","",ROUND((1-(ABS((((B287+C287)+(B287-C288))/2)-U287)/((C287+C288)/2)))*W287,4))</f>
        <v>7.4333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4.8353999999999999</v>
      </c>
      <c r="AB287">
        <v>4.8296999999999999</v>
      </c>
      <c r="AC287">
        <v>4.8342000000000001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4.8293999999999997</v>
      </c>
      <c r="F289" s="176">
        <v>4.8216000000000001</v>
      </c>
      <c r="G289" s="176">
        <v>4.8277999999999999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0.29399999999999871</v>
      </c>
      <c r="P289" s="193">
        <f t="shared" ref="P289" si="771">IF(E289="","",((MINA(E289,F289,G289,H289,I289))-N289)/((C289+C290)/2))</f>
        <v>0.21600000000000286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4.8293999999999997</v>
      </c>
      <c r="S289" s="185">
        <f t="shared" ref="S289" si="774">IF(E289="","",MINA(E289:I290))</f>
        <v>4.8216000000000001</v>
      </c>
      <c r="T289" s="185">
        <f t="shared" ref="T289" si="775">IF(E289="","",(R289-S289))</f>
        <v>7.799999999999585E-3</v>
      </c>
      <c r="U289" s="185">
        <f t="shared" ref="U289" si="776">IF(E289="","",ROUND(AVERAGEA(E289:I290),4))</f>
        <v>4.8262999999999998</v>
      </c>
      <c r="V289" s="185">
        <f t="shared" ref="V289" si="777">IF(E289="","",ROUND(SQRT(COUNTA(E289:I290)/(COUNTA(E289:I290)-1))*STDEVPA(E289:I290),4))</f>
        <v>4.1000000000000003E-3</v>
      </c>
      <c r="W289" s="184">
        <f t="shared" ref="W289" si="778">IF(E289="","",ROUND((((B289+C289)-(B289-C290))/(6*V289)),4))</f>
        <v>8.1301000000000005</v>
      </c>
      <c r="X289" s="184">
        <f t="shared" ref="X289" si="779">IF(E289="","",ROUND((1-(ABS((((B289+C289)+(B289-C290))/2)-U289)/((C289+C290)/2)))*W289,4))</f>
        <v>5.9919000000000002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4.8293999999999997</v>
      </c>
      <c r="AB289">
        <v>4.8216000000000001</v>
      </c>
      <c r="AC289">
        <v>4.8277999999999999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16.078399999999998</v>
      </c>
      <c r="F291" s="176">
        <v>16.082899999999999</v>
      </c>
      <c r="G291" s="176">
        <v>16.0793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-0.1710000000000278</v>
      </c>
      <c r="P291" s="193">
        <f t="shared" ref="P291" si="788">IF(E291="","",((MINA(E291,F291,G291,H291,I291))-N291)/((C291+C292)/2))</f>
        <v>-0.2160000000000295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16.082899999999999</v>
      </c>
      <c r="S291" s="185">
        <f t="shared" ref="S291" si="791">IF(E291="","",MINA(E291:I292))</f>
        <v>16.078399999999998</v>
      </c>
      <c r="T291" s="185">
        <f t="shared" ref="T291" si="792">IF(E291="","",(R291-S291))</f>
        <v>4.5000000000001705E-3</v>
      </c>
      <c r="U291" s="185">
        <f t="shared" ref="U291" si="793">IF(E291="","",ROUND(AVERAGEA(E291:I292),4))</f>
        <v>16.080200000000001</v>
      </c>
      <c r="V291" s="185">
        <f t="shared" ref="V291" si="794">IF(E291="","",ROUND(SQRT(COUNTA(E291:I292)/(COUNTA(E291:I292)-1))*STDEVPA(E291:I292),4))</f>
        <v>2.3999999999999998E-3</v>
      </c>
      <c r="W291" s="184">
        <f t="shared" ref="W291" si="795">IF(E291="","",ROUND((((B291+C291)-(B291-C292))/(6*V291)),4))</f>
        <v>13.8889</v>
      </c>
      <c r="X291" s="184">
        <f t="shared" ref="X291" si="796">IF(E291="","",ROUND((1-(ABS((((B291+C291)+(B291-C292))/2)-U291)/((C291+C292)/2)))*W291,4))</f>
        <v>11.1389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16.078399999999998</v>
      </c>
      <c r="AB291">
        <v>16.082899999999999</v>
      </c>
      <c r="AC291">
        <v>16.0793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16.082999999999998</v>
      </c>
      <c r="F293" s="176">
        <v>16.09</v>
      </c>
      <c r="G293" s="176">
        <v>16.088999999999999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-0.10000000000001563</v>
      </c>
      <c r="P293" s="193">
        <f t="shared" ref="P293" si="805">IF(E293="","",((MINA(E293,F293,G293,H293,I293))-N293)/((C293+C294)/2))</f>
        <v>-0.17000000000003013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</v>
      </c>
      <c r="S293" s="185">
        <f t="shared" ref="S293" si="808">IF(E293="","",MINA(E293:I294))</f>
        <v>16.082999999999998</v>
      </c>
      <c r="T293" s="185">
        <f t="shared" ref="T293" si="809">IF(E293="","",(R293-S293))</f>
        <v>7.0000000000014495E-3</v>
      </c>
      <c r="U293" s="185">
        <f t="shared" ref="U293" si="810">IF(E293="","",ROUND(AVERAGEA(E293:I294),4))</f>
        <v>16.087299999999999</v>
      </c>
      <c r="V293" s="185">
        <f t="shared" ref="V293" si="811">IF(E293="","",ROUND(SQRT(COUNTA(E293:I294)/(COUNTA(E293:I294)-1))*STDEVPA(E293:I294),4))</f>
        <v>3.8E-3</v>
      </c>
      <c r="W293" s="184">
        <f t="shared" ref="W293" si="812">IF(E293="","",ROUND((((B293+C293)-(B293-C294))/(6*V293)),4))</f>
        <v>8.7719000000000005</v>
      </c>
      <c r="X293" s="184">
        <f t="shared" ref="X293" si="813">IF(E293="","",ROUND((1-(ABS((((B293+C293)+(B293-C294))/2)-U293)/((C293+C294)/2)))*W293,4))</f>
        <v>7.6578999999999997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16.082999999999998</v>
      </c>
      <c r="AB293">
        <v>16.09</v>
      </c>
      <c r="AC293">
        <v>16.088999999999999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6.5193000000000003</v>
      </c>
      <c r="F295" s="176">
        <v>6.5202999999999998</v>
      </c>
      <c r="G295" s="176">
        <v>6.5175999999999998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0.20299999999999763</v>
      </c>
      <c r="P295" s="193">
        <f t="shared" ref="P295" si="822">IF(E295="","",((MINA(E295,F295,G295,H295,I295))-N295)/((C295+C296)/2))</f>
        <v>0.17599999999999838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6.5202999999999998</v>
      </c>
      <c r="S295" s="185">
        <f t="shared" ref="S295" si="825">IF(E295="","",MINA(E295:I296))</f>
        <v>6.5175999999999998</v>
      </c>
      <c r="T295" s="185">
        <f t="shared" ref="T295" si="826">IF(E295="","",(R295-S295))</f>
        <v>2.6999999999999247E-3</v>
      </c>
      <c r="U295" s="185">
        <f t="shared" ref="U295" si="827">IF(E295="","",ROUND(AVERAGEA(E295:I296),4))</f>
        <v>6.5190999999999999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19.261900000000001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6.5193000000000003</v>
      </c>
      <c r="AB295">
        <v>6.5202999999999998</v>
      </c>
      <c r="AC295">
        <v>6.5175999999999998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6.5079000000000002</v>
      </c>
      <c r="F297" s="176">
        <v>6.5088999999999997</v>
      </c>
      <c r="G297" s="176">
        <v>6.5092999999999996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9.2999999999996419E-2</v>
      </c>
      <c r="P297" s="193">
        <f t="shared" ref="P297" si="839">IF(E297="","",((MINA(E297,F297,G297,H297,I297))-N297)/((C297+C298)/2))</f>
        <v>7.9000000000002402E-2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6.5092999999999996</v>
      </c>
      <c r="S297" s="185">
        <f t="shared" ref="S297" si="842">IF(E297="","",MINA(E297:I298))</f>
        <v>6.5079000000000002</v>
      </c>
      <c r="T297" s="185">
        <f t="shared" ref="T297" si="843">IF(E297="","",(R297-S297))</f>
        <v>1.3999999999994017E-3</v>
      </c>
      <c r="U297" s="185">
        <f t="shared" ref="U297" si="844">IF(E297="","",ROUND(AVERAGEA(E297:I298),4))</f>
        <v>6.5087000000000002</v>
      </c>
      <c r="V297" s="185">
        <f t="shared" ref="V297" si="845">IF(E297="","",ROUND(SQRT(COUNTA(E297:I298)/(COUNTA(E297:I298)-1))*STDEVPA(E297:I298),4))</f>
        <v>6.9999999999999999E-4</v>
      </c>
      <c r="W297" s="184">
        <f t="shared" ref="W297" si="846">IF(E297="","",ROUND((((B297+C297)-(B297-C298))/(6*V297)),4))</f>
        <v>47.619</v>
      </c>
      <c r="X297" s="184">
        <f t="shared" ref="X297" si="847">IF(E297="","",ROUND((1-(ABS((((B297+C297)+(B297-C298))/2)-U297)/((C297+C298)/2)))*W297,4))</f>
        <v>43.476100000000002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6.5079000000000002</v>
      </c>
      <c r="AB297">
        <v>6.5088999999999997</v>
      </c>
      <c r="AC297">
        <v>6.5092999999999996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0.80800000000000005</v>
      </c>
      <c r="F299" s="176">
        <v>0.80800000000000005</v>
      </c>
      <c r="G299" s="176">
        <v>0.80800000000000005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0.13333333333333347</v>
      </c>
      <c r="P299" s="193">
        <f t="shared" ref="P299" si="856">IF(E299="","",((MINA(E299,F299,G299,H299,I299))-N299)/((C299+C300)/2))</f>
        <v>0.13333333333333347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0.80800000000000005</v>
      </c>
      <c r="S299" s="185">
        <f t="shared" ref="S299" si="859">IF(E299="","",MINA(E299:I300))</f>
        <v>0.80800000000000005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0.80800000000000005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0.80800000000000005</v>
      </c>
      <c r="AB299">
        <v>0.80800000000000005</v>
      </c>
      <c r="AC299">
        <v>0.80800000000000005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0.58499999999999996</v>
      </c>
      <c r="G303" s="176">
        <v>0.58499999999999996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0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0.58499999999999996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0.58530000000000004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8.5</v>
      </c>
      <c r="X303" s="184">
        <f>IF(E303="","",ROUND((((U303)-(B303-C304))/(3*V303)),4))</f>
        <v>8.5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0.58599999999999997</v>
      </c>
      <c r="AB303">
        <v>0.58499999999999996</v>
      </c>
      <c r="AC303">
        <v>0.58499999999999996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0.58899999999999997</v>
      </c>
      <c r="F305" s="176">
        <v>0.58799999999999997</v>
      </c>
      <c r="G305" s="176">
        <v>0.58899999999999997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0.26666666666666694</v>
      </c>
      <c r="P305" s="193">
        <f t="shared" ref="P305" si="903">IF(E305="","",((MINA(E305,F305,G305,H305,I305))-N305)/((C305+C306)/2))</f>
        <v>0.20000000000000018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0.58899999999999997</v>
      </c>
      <c r="S305" s="185">
        <f t="shared" ref="S305" si="906">IF(E305="","",MINA(E305:I306))</f>
        <v>0.58799999999999997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0.5887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10.3889</v>
      </c>
      <c r="X305" s="184">
        <f>IF(E305="","",ROUND((((U305)-(B305-C306))/(3*V305)),4))</f>
        <v>10.3889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0.58899999999999997</v>
      </c>
      <c r="AB305">
        <v>0.58799999999999997</v>
      </c>
      <c r="AC305">
        <v>0.58899999999999997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7.5995999999999997</v>
      </c>
      <c r="F307" s="176">
        <v>7.5765000000000002</v>
      </c>
      <c r="G307" s="176">
        <v>7.5632999999999999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0.49799999999999844</v>
      </c>
      <c r="P307" s="193">
        <f t="shared" ref="P307" si="916">IF(E307="","",((MINA(E307,F307,G307,H307,I307))-N307)/((C307+C308)/2))</f>
        <v>0.31649999999999956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7.5995999999999997</v>
      </c>
      <c r="S307" s="185">
        <f t="shared" ref="S307" si="919">IF(E307="","",MINA(E307:I308))</f>
        <v>7.5632999999999999</v>
      </c>
      <c r="T307" s="185">
        <f t="shared" ref="T307" si="920">IF(E307="","",(R307-S307))</f>
        <v>3.6299999999999777E-2</v>
      </c>
      <c r="U307" s="185">
        <f t="shared" ref="U307" si="921">IF(E307="","",ROUND(AVERAGEA(E307:I308),4))</f>
        <v>7.5797999999999996</v>
      </c>
      <c r="V307" s="185">
        <f t="shared" ref="V307" si="922">IF(E307="","",ROUND(SQRT(COUNTA(E307:I308)/(COUNTA(E307:I308)-1))*STDEVPA(E307:I308),4))</f>
        <v>1.84E-2</v>
      </c>
      <c r="W307" s="184">
        <f t="shared" ref="W307" si="923">IF(E307="","",ROUND((((B307+C307)-(B307-C308))/(6*V307)),4))</f>
        <v>3.6232000000000002</v>
      </c>
      <c r="X307" s="184">
        <f t="shared" ref="X307" si="924">IF(E307="","",ROUND((1-(ABS((((B307+C307)+(B307-C308))/2)-U307)/((C307+C308)/2)))*W307,4))</f>
        <v>2.1775000000000002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7.5995999999999997</v>
      </c>
      <c r="AB307">
        <v>7.5765000000000002</v>
      </c>
      <c r="AC307">
        <v>7.5632999999999999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7.5928000000000004</v>
      </c>
      <c r="F309" s="176">
        <v>7.5685000000000002</v>
      </c>
      <c r="G309" s="176">
        <v>7.5660999999999996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0.46400000000000219</v>
      </c>
      <c r="P309" s="193">
        <f t="shared" ref="P309" si="931">IF(E309="","",((MINA(E309,F309,G309,H309,I309))-N309)/((C309+C310)/2))</f>
        <v>0.33049999999999802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7.5928000000000004</v>
      </c>
      <c r="S309" s="185">
        <f t="shared" ref="S309" si="934">IF(E309="","",MINA(E309:I310))</f>
        <v>7.5660999999999996</v>
      </c>
      <c r="T309" s="185">
        <f t="shared" ref="T309" si="935">IF(E309="","",(R309-S309))</f>
        <v>2.6700000000000834E-2</v>
      </c>
      <c r="U309" s="185">
        <f t="shared" ref="U309" si="936">IF(E309="","",ROUND(AVERAGEA(E309:I310),4))</f>
        <v>7.5758000000000001</v>
      </c>
      <c r="V309" s="185">
        <f t="shared" ref="V309" si="937">IF(E309="","",ROUND(SQRT(COUNTA(E309:I310)/(COUNTA(E309:I310)-1))*STDEVPA(E309:I310),4))</f>
        <v>1.4800000000000001E-2</v>
      </c>
      <c r="W309" s="184">
        <f t="shared" ref="W309" si="938">IF(E309="","",ROUND((((B309+C309)-(B309-C310))/(6*V309)),4))</f>
        <v>4.5045000000000002</v>
      </c>
      <c r="X309" s="184">
        <f t="shared" ref="X309" si="939">IF(E309="","",ROUND((1-(ABS((((B309+C309)+(B309-C310))/2)-U309)/((C309+C310)/2)))*W309,4))</f>
        <v>2.7972999999999999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7.5928000000000004</v>
      </c>
      <c r="AB309">
        <v>7.5685000000000002</v>
      </c>
      <c r="AC309">
        <v>7.5660999999999996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6.2107999999999999</v>
      </c>
      <c r="F311" s="176">
        <v>6.2107000000000001</v>
      </c>
      <c r="G311" s="176">
        <v>6.2108999999999996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0.21799999999998931</v>
      </c>
      <c r="P311" s="193">
        <f t="shared" ref="P311" si="946">IF(E311="","",((MINA(E311,F311,G311,H311,I311))-N311)/((C311+C312)/2))</f>
        <v>0.21399999999999864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6.2108999999999996</v>
      </c>
      <c r="S311" s="185">
        <f t="shared" ref="S311" si="949">IF(E311="","",MINA(E311:I312))</f>
        <v>6.2107000000000001</v>
      </c>
      <c r="T311" s="185">
        <f t="shared" ref="T311" si="950">IF(E311="","",(R311-S311))</f>
        <v>1.9999999999953388E-4</v>
      </c>
      <c r="U311" s="185">
        <f t="shared" ref="U311" si="951">IF(E311="","",ROUND(AVERAGEA(E311:I312),4))</f>
        <v>6.2107999999999999</v>
      </c>
      <c r="V311" s="185">
        <f t="shared" ref="V311" si="952">IF(E311="","",ROUND(SQRT(COUNTA(E311:I312)/(COUNTA(E311:I312)-1))*STDEVPA(E311:I312),4))</f>
        <v>1E-4</v>
      </c>
      <c r="W311" s="184">
        <f t="shared" ref="W311" si="953">IF(E311="","",ROUND((((B311+C311)-(B311-C312))/(6*V311)),4))</f>
        <v>166.66669999999999</v>
      </c>
      <c r="X311" s="184">
        <f t="shared" ref="X311" si="954">IF(E311="","",ROUND((1-(ABS((((B311+C311)+(B311-C312))/2)-U311)/((C311+C312)/2)))*W311,4))</f>
        <v>130.66669999999999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6.2107999999999999</v>
      </c>
      <c r="AB311">
        <v>6.2107000000000001</v>
      </c>
      <c r="AC311">
        <v>6.2108999999999996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6.2245999999999997</v>
      </c>
      <c r="F313" s="176">
        <v>6.2239000000000004</v>
      </c>
      <c r="G313" s="176">
        <v>6.2244000000000002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0.49199999999999022</v>
      </c>
      <c r="P313" s="193">
        <f t="shared" ref="P313" si="961">IF(E313="","",((MINA(E313,F313,G313,H313,I313))-N313)/((C313+C314)/2))</f>
        <v>0.47800000000000509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6.2245999999999997</v>
      </c>
      <c r="S313" s="185">
        <f t="shared" ref="S313" si="964">IF(E313="","",MINA(E313:I314))</f>
        <v>6.2239000000000004</v>
      </c>
      <c r="T313" s="185">
        <f t="shared" ref="T313" si="965">IF(E313="","",(R313-S313))</f>
        <v>6.9999999999925677E-4</v>
      </c>
      <c r="U313" s="185">
        <f t="shared" ref="U313" si="966">IF(E313="","",ROUND(AVERAGEA(E313:I314),4))</f>
        <v>6.2243000000000004</v>
      </c>
      <c r="V313" s="185">
        <f t="shared" ref="V313" si="967">IF(E313="","",ROUND(SQRT(COUNTA(E313:I314)/(COUNTA(E313:I314)-1))*STDEVPA(E313:I314),4))</f>
        <v>4.0000000000000002E-4</v>
      </c>
      <c r="W313" s="184">
        <f t="shared" ref="W313" si="968">IF(E313="","",ROUND((((B313+C313)-(B313-C314))/(6*V313)),4))</f>
        <v>41.666699999999999</v>
      </c>
      <c r="X313" s="184">
        <f t="shared" ref="X313" si="969">IF(E313="","",ROUND((1-(ABS((((B313+C313)+(B313-C314))/2)-U313)/((C313+C314)/2)))*W313,4))</f>
        <v>21.416699999999999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6.2245999999999997</v>
      </c>
      <c r="AB313">
        <v>6.2239000000000004</v>
      </c>
      <c r="AC313">
        <v>6.2244000000000002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5.7015000000000002</v>
      </c>
      <c r="F315" s="176">
        <v>5.6974</v>
      </c>
      <c r="G315" s="176">
        <v>5.6962999999999999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1.5000000000000568E-2</v>
      </c>
      <c r="P315" s="193">
        <f t="shared" ref="P315" si="976">IF(E315="","",((MINA(E315,F315,G315,H315,I315))-N315)/((C315+C316)/2))</f>
        <v>-3.7000000000002586E-2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5.7015000000000002</v>
      </c>
      <c r="S315" s="185">
        <f t="shared" ref="S315" si="979">IF(E315="","",MINA(E315:I316))</f>
        <v>5.6962999999999999</v>
      </c>
      <c r="T315" s="185">
        <f t="shared" ref="T315" si="980">IF(E315="","",(R315-S315))</f>
        <v>5.2000000000003155E-3</v>
      </c>
      <c r="U315" s="185">
        <f t="shared" ref="U315" si="981">IF(E315="","",ROUND(AVERAGEA(E315:I316),4))</f>
        <v>5.6984000000000004</v>
      </c>
      <c r="V315" s="185">
        <f t="shared" ref="V315" si="982">IF(E315="","",ROUND(SQRT(COUNTA(E315:I316)/(COUNTA(E315:I316)-1))*STDEVPA(E315:I316),4))</f>
        <v>2.7000000000000001E-3</v>
      </c>
      <c r="W315" s="184">
        <f t="shared" ref="W315" si="983">IF(E315="","",ROUND((((B315+C315)-(B315-C316))/(6*V315)),4))</f>
        <v>12.345700000000001</v>
      </c>
      <c r="X315" s="184">
        <f t="shared" ref="X315" si="984">IF(E315="","",ROUND((1-(ABS((((B315+C315)+(B315-C316))/2)-U315)/((C315+C316)/2)))*W315,4))</f>
        <v>12.148199999999999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5.7015000000000002</v>
      </c>
      <c r="AB315">
        <v>5.6974</v>
      </c>
      <c r="AC315">
        <v>5.6962999999999999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5.7690000000000001</v>
      </c>
      <c r="F317" s="176">
        <v>5.7595999999999998</v>
      </c>
      <c r="G317" s="176">
        <v>5.7670000000000003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0.6899999999999995</v>
      </c>
      <c r="P317" s="193">
        <f t="shared" ref="P317" si="991">IF(E317="","",((MINA(E317,F317,G317,H317,I317))-N317)/((C317+C318)/2))</f>
        <v>0.59599999999999653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5.7690000000000001</v>
      </c>
      <c r="S317" s="185">
        <f t="shared" ref="S317" si="994">IF(E317="","",MINA(E317:I318))</f>
        <v>5.7595999999999998</v>
      </c>
      <c r="T317" s="185">
        <f t="shared" ref="T317" si="995">IF(E317="","",(R317-S317))</f>
        <v>9.400000000000297E-3</v>
      </c>
      <c r="U317" s="185">
        <f t="shared" ref="U317" si="996">IF(E317="","",ROUND(AVERAGEA(E317:I318),4))</f>
        <v>5.7652000000000001</v>
      </c>
      <c r="V317" s="185">
        <f t="shared" ref="V317" si="997">IF(E317="","",ROUND(SQRT(COUNTA(E317:I318)/(COUNTA(E317:I318)-1))*STDEVPA(E317:I318),4))</f>
        <v>5.0000000000000001E-3</v>
      </c>
      <c r="W317" s="184">
        <f t="shared" ref="W317" si="998">IF(E317="","",ROUND((((B317+C317)-(B317-C318))/(6*V317)),4))</f>
        <v>6.6666999999999996</v>
      </c>
      <c r="X317" s="184">
        <f t="shared" ref="X317" si="999">IF(E317="","",ROUND((1-(ABS((((B317+C317)+(B317-C318))/2)-U317)/((C317+C318)/2)))*W317,4))</f>
        <v>2.3199999999999998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5.7690000000000001</v>
      </c>
      <c r="AB317">
        <v>5.7595999999999998</v>
      </c>
      <c r="AC317">
        <v>5.7670000000000003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7.9028</v>
      </c>
      <c r="F319" s="176">
        <v>7.9053000000000004</v>
      </c>
      <c r="G319" s="176">
        <v>7.9028999999999998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5.3000000000000824E-2</v>
      </c>
      <c r="P319" s="193">
        <f t="shared" ref="P319" si="1006">IF(E319="","",((MINA(E319,F319,G319,H319,I319))-N319)/((C319+C320)/2))</f>
        <v>2.7999999999996916E-2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7.9053000000000004</v>
      </c>
      <c r="S319" s="185">
        <f t="shared" ref="S319" si="1009">IF(E319="","",MINA(E319:I320))</f>
        <v>7.9028</v>
      </c>
      <c r="T319" s="185">
        <f t="shared" ref="T319" si="1010">IF(E319="","",(R319-S319))</f>
        <v>2.5000000000003908E-3</v>
      </c>
      <c r="U319" s="185">
        <f t="shared" ref="U319" si="1011">IF(E319="","",ROUND(AVERAGEA(E319:I320),4))</f>
        <v>7.9036999999999997</v>
      </c>
      <c r="V319" s="185">
        <f t="shared" ref="V319" si="1012">IF(E319="","",ROUND(SQRT(COUNTA(E319:I320)/(COUNTA(E319:I320)-1))*STDEVPA(E319:I320),4))</f>
        <v>1.4E-3</v>
      </c>
      <c r="W319" s="184">
        <f t="shared" ref="W319" si="1013">IF(E319="","",ROUND((((B319+C319)-(B319-C320))/(6*V319)),4))</f>
        <v>23.8095</v>
      </c>
      <c r="X319" s="184">
        <f t="shared" ref="X319" si="1014">IF(E319="","",ROUND((1-(ABS((((B319+C319)+(B319-C320))/2)-U319)/((C319+C320)/2)))*W319,4))</f>
        <v>22.9285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7.9028</v>
      </c>
      <c r="AB319">
        <v>7.9053000000000004</v>
      </c>
      <c r="AC319">
        <v>7.9028999999999998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7.9093</v>
      </c>
      <c r="F321" s="176">
        <v>7.9157000000000002</v>
      </c>
      <c r="G321" s="176">
        <v>7.9120999999999997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0.15699999999999825</v>
      </c>
      <c r="P321" s="193">
        <f t="shared" ref="P321" si="1021">IF(E321="","",((MINA(E321,F321,G321,H321,I321))-N321)/((C321+C322)/2))</f>
        <v>9.2999999999996419E-2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7.9157000000000002</v>
      </c>
      <c r="S321" s="185">
        <f t="shared" ref="S321" si="1024">IF(E321="","",MINA(E321:I322))</f>
        <v>7.9093</v>
      </c>
      <c r="T321" s="185">
        <f t="shared" ref="T321" si="1025">IF(E321="","",(R321-S321))</f>
        <v>6.4000000000001833E-3</v>
      </c>
      <c r="U321" s="185">
        <f t="shared" ref="U321" si="1026">IF(E321="","",ROUND(AVERAGEA(E321:I322),4))</f>
        <v>7.9123999999999999</v>
      </c>
      <c r="V321" s="185">
        <f t="shared" ref="V321" si="1027">IF(E321="","",ROUND(SQRT(COUNTA(E321:I322)/(COUNTA(E321:I322)-1))*STDEVPA(E321:I322),4))</f>
        <v>3.2000000000000002E-3</v>
      </c>
      <c r="W321" s="184">
        <f t="shared" ref="W321" si="1028">IF(E321="","",ROUND((((B321+C321)-(B321-C322))/(6*V321)),4))</f>
        <v>10.416700000000001</v>
      </c>
      <c r="X321" s="184">
        <f t="shared" ref="X321" si="1029">IF(E321="","",ROUND((1-(ABS((((B321+C321)+(B321-C322))/2)-U321)/((C321+C322)/2)))*W321,4))</f>
        <v>9.125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7.9093</v>
      </c>
      <c r="AB321">
        <v>7.9157000000000002</v>
      </c>
      <c r="AC321">
        <v>7.9120999999999997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3.0964</v>
      </c>
      <c r="F323" s="176">
        <v>3.0872000000000002</v>
      </c>
      <c r="G323" s="176">
        <v>3.0829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-3.6000000000000476E-2</v>
      </c>
      <c r="P323" s="193">
        <f t="shared" ref="P323" si="1036">IF(E323="","",((MINA(E323,F323,G323,H323,I323))-N323)/((C323+C324)/2))</f>
        <v>-0.17100000000000115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3.0964</v>
      </c>
      <c r="S323" s="185">
        <f t="shared" ref="S323" si="1039">IF(E323="","",MINA(E323:I324))</f>
        <v>3.0829</v>
      </c>
      <c r="T323" s="185">
        <f t="shared" ref="T323" si="1040">IF(E323="","",(R323-S323))</f>
        <v>1.3500000000000068E-2</v>
      </c>
      <c r="U323" s="185">
        <f t="shared" ref="U323" si="1041">IF(E323="","",ROUND(AVERAGEA(E323:I324),4))</f>
        <v>3.0888</v>
      </c>
      <c r="V323" s="185">
        <f t="shared" ref="V323" si="1042">IF(E323="","",ROUND(SQRT(COUNTA(E323:I324)/(COUNTA(E323:I324)-1))*STDEVPA(E323:I324),4))</f>
        <v>6.8999999999999999E-3</v>
      </c>
      <c r="W323" s="184">
        <f t="shared" ref="W323" si="1043">IF(E323="","",ROUND((((B323+C323)-(B323-C324))/(6*V323)),4))</f>
        <v>4.8308999999999997</v>
      </c>
      <c r="X323" s="184">
        <f t="shared" ref="X323" si="1044">IF(E323="","",ROUND((1-(ABS((((B323+C323)+(B323-C324))/2)-U323)/((C323+C324)/2)))*W323,4))</f>
        <v>4.2897999999999996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3.0964</v>
      </c>
      <c r="AB323">
        <v>3.0872000000000002</v>
      </c>
      <c r="AC323">
        <v>3.0829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3.0988000000000002</v>
      </c>
      <c r="F325" s="176">
        <v>3.1017000000000001</v>
      </c>
      <c r="G325" s="176">
        <v>3.0964999999999998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1.7000000000000348E-2</v>
      </c>
      <c r="P325" s="193">
        <f t="shared" ref="P325" si="1051">IF(E325="","",((MINA(E325,F325,G325,H325,I325))-N325)/((C325+C326)/2))</f>
        <v>-3.5000000000002807E-2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3.1017000000000001</v>
      </c>
      <c r="S325" s="185">
        <f t="shared" ref="S325" si="1054">IF(E325="","",MINA(E325:I326))</f>
        <v>3.0964999999999998</v>
      </c>
      <c r="T325" s="185">
        <f t="shared" ref="T325" si="1055">IF(E325="","",(R325-S325))</f>
        <v>5.2000000000003155E-3</v>
      </c>
      <c r="U325" s="185">
        <f t="shared" ref="U325" si="1056">IF(E325="","",ROUND(AVERAGEA(E325:I326),4))</f>
        <v>3.0990000000000002</v>
      </c>
      <c r="V325" s="185">
        <f t="shared" ref="V325" si="1057">IF(E325="","",ROUND(SQRT(COUNTA(E325:I326)/(COUNTA(E325:I326)-1))*STDEVPA(E325:I326),4))</f>
        <v>2.5999999999999999E-3</v>
      </c>
      <c r="W325" s="184">
        <f t="shared" ref="W325" si="1058">IF(E325="","",ROUND((((B325+C325)-(B325-C326))/(6*V325)),4))</f>
        <v>12.820499999999999</v>
      </c>
      <c r="X325" s="184">
        <f t="shared" ref="X325" si="1059">IF(E325="","",ROUND((1-(ABS((((B325+C325)+(B325-C326))/2)-U325)/((C325+C326)/2)))*W325,4))</f>
        <v>12.692299999999999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3.0988000000000002</v>
      </c>
      <c r="AB325">
        <v>3.1017000000000001</v>
      </c>
      <c r="AC325">
        <v>3.0964999999999998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7.7191000000000001</v>
      </c>
      <c r="F327" s="176">
        <v>7.7192999999999996</v>
      </c>
      <c r="G327" s="176">
        <v>7.7187999999999999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0.19299999999999429</v>
      </c>
      <c r="P327" s="193">
        <f t="shared" ref="P327" si="1066">IF(E327="","",((MINA(E327,F327,G327,H327,I327))-N327)/((C327+C328)/2))</f>
        <v>0.18799999999999706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7.7192999999999996</v>
      </c>
      <c r="S327" s="185">
        <f t="shared" ref="S327" si="1069">IF(E327="","",MINA(E327:I328))</f>
        <v>7.7187999999999999</v>
      </c>
      <c r="T327" s="185">
        <f t="shared" ref="T327" si="1070">IF(E327="","",(R327-S327))</f>
        <v>4.9999999999972289E-4</v>
      </c>
      <c r="U327" s="185">
        <f t="shared" ref="U327" si="1071">IF(E327="","",ROUND(AVERAGEA(E327:I328),4))</f>
        <v>7.7191000000000001</v>
      </c>
      <c r="V327" s="185">
        <f t="shared" ref="V327" si="1072">IF(E327="","",ROUND(SQRT(COUNTA(E327:I328)/(COUNTA(E327:I328)-1))*STDEVPA(E327:I328),4))</f>
        <v>2.9999999999999997E-4</v>
      </c>
      <c r="W327" s="184">
        <f t="shared" ref="W327" si="1073">IF(E327="","",ROUND((((B327+C327)-(B327-C328))/(6*V327)),4))</f>
        <v>111.11109999999999</v>
      </c>
      <c r="X327" s="184">
        <f t="shared" ref="X327" si="1074">IF(E327="","",ROUND((1-(ABS((((B327+C327)+(B327-C328))/2)-U327)/((C327+C328)/2)))*W327,4))</f>
        <v>89.888900000000007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7.7191000000000001</v>
      </c>
      <c r="AB327">
        <v>7.7192999999999996</v>
      </c>
      <c r="AC327">
        <v>7.7187999999999999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7.7104999999999997</v>
      </c>
      <c r="F329" s="176">
        <v>7.7111000000000001</v>
      </c>
      <c r="G329" s="176">
        <v>7.7111999999999998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0.11199999999999655</v>
      </c>
      <c r="P329" s="193">
        <f t="shared" ref="P329" si="1081">IF(E329="","",((MINA(E329,F329,G329,H329,I329))-N329)/((C329+C330)/2))</f>
        <v>0.1049999999999951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7.7111999999999998</v>
      </c>
      <c r="S329" s="185">
        <f t="shared" ref="S329" si="1084">IF(E329="","",MINA(E329:I330))</f>
        <v>7.7104999999999997</v>
      </c>
      <c r="T329" s="185">
        <f t="shared" ref="T329" si="1085">IF(E329="","",(R329-S329))</f>
        <v>7.0000000000014495E-4</v>
      </c>
      <c r="U329" s="185">
        <f t="shared" ref="U329" si="1086">IF(E329="","",ROUND(AVERAGEA(E329:I330),4))</f>
        <v>7.7108999999999996</v>
      </c>
      <c r="V329" s="185">
        <f t="shared" ref="V329" si="1087">IF(E329="","",ROUND(SQRT(COUNTA(E329:I330)/(COUNTA(E329:I330)-1))*STDEVPA(E329:I330),4))</f>
        <v>4.0000000000000002E-4</v>
      </c>
      <c r="W329" s="184">
        <f t="shared" ref="W329" si="1088">IF(E329="","",ROUND((((B329+C329)-(B329-C330))/(6*V329)),4))</f>
        <v>83.333299999999994</v>
      </c>
      <c r="X329" s="184">
        <f t="shared" ref="X329" si="1089">IF(E329="","",ROUND((1-(ABS((((B329+C329)+(B329-C330))/2)-U329)/((C329+C330)/2)))*W329,4))</f>
        <v>74.25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7.7104999999999997</v>
      </c>
      <c r="AB329">
        <v>7.7111000000000001</v>
      </c>
      <c r="AC329">
        <v>7.7111999999999998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3.125</v>
      </c>
      <c r="F331" s="176">
        <v>3.1206999999999998</v>
      </c>
      <c r="G331" s="176">
        <v>3.1242000000000001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0.24999999999999911</v>
      </c>
      <c r="P331" s="193">
        <f t="shared" ref="P331" si="1096">IF(E331="","",((MINA(E331,F331,G331,H331,I331))-N331)/((C331+C332)/2))</f>
        <v>0.20699999999999719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3.125</v>
      </c>
      <c r="S331" s="185">
        <f t="shared" ref="S331" si="1099">IF(E331="","",MINA(E331:I332))</f>
        <v>3.1206999999999998</v>
      </c>
      <c r="T331" s="185">
        <f t="shared" ref="T331" si="1100">IF(E331="","",(R331-S331))</f>
        <v>4.3000000000001926E-3</v>
      </c>
      <c r="U331" s="185">
        <f t="shared" ref="U331" si="1101">IF(E331="","",ROUND(AVERAGEA(E331:I332),4))</f>
        <v>3.1233</v>
      </c>
      <c r="V331" s="185">
        <f t="shared" ref="V331" si="1102">IF(E331="","",ROUND(SQRT(COUNTA(E331:I332)/(COUNTA(E331:I332)-1))*STDEVPA(E331:I332),4))</f>
        <v>2.3E-3</v>
      </c>
      <c r="W331" s="184">
        <f t="shared" ref="W331" si="1103">IF(E331="","",ROUND((((B331+C331)-(B331-C332))/(6*V331)),4))</f>
        <v>14.492800000000001</v>
      </c>
      <c r="X331" s="184">
        <f t="shared" ref="X331" si="1104">IF(E331="","",ROUND((1-(ABS((((B331+C331)+(B331-C332))/2)-U331)/((C331+C332)/2)))*W331,4))</f>
        <v>11.116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3.125</v>
      </c>
      <c r="AB331">
        <v>3.1206999999999998</v>
      </c>
      <c r="AC331">
        <v>3.1242000000000001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3.1206</v>
      </c>
      <c r="F333" s="176">
        <v>3.1225000000000001</v>
      </c>
      <c r="G333" s="176">
        <v>3.1221999999999999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0.22499999999999964</v>
      </c>
      <c r="P333" s="193">
        <f t="shared" ref="P333" si="1111">IF(E333="","",((MINA(E333,F333,G333,H333,I333))-N333)/((C333+C334)/2))</f>
        <v>0.20599999999999952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3.1225000000000001</v>
      </c>
      <c r="S333" s="185">
        <f t="shared" ref="S333" si="1114">IF(E333="","",MINA(E333:I334))</f>
        <v>3.1206</v>
      </c>
      <c r="T333" s="185">
        <f t="shared" ref="T333" si="1115">IF(E333="","",(R333-S333))</f>
        <v>1.9000000000000128E-3</v>
      </c>
      <c r="U333" s="185">
        <f t="shared" ref="U333" si="1116">IF(E333="","",ROUND(AVERAGEA(E333:I334),4))</f>
        <v>3.1217999999999999</v>
      </c>
      <c r="V333" s="185">
        <f t="shared" ref="V333" si="1117">IF(E333="","",ROUND(SQRT(COUNTA(E333:I334)/(COUNTA(E333:I334)-1))*STDEVPA(E333:I334),4))</f>
        <v>1E-3</v>
      </c>
      <c r="W333" s="184">
        <f t="shared" ref="W333" si="1118">IF(E333="","",ROUND((((B333+C333)-(B333-C334))/(6*V333)),4))</f>
        <v>33.333300000000001</v>
      </c>
      <c r="X333" s="184">
        <f t="shared" ref="X333" si="1119">IF(E333="","",ROUND((1-(ABS((((B333+C333)+(B333-C334))/2)-U333)/((C333+C334)/2)))*W333,4))</f>
        <v>26.066600000000001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3.1206</v>
      </c>
      <c r="AB333">
        <v>3.1225000000000001</v>
      </c>
      <c r="AC333">
        <v>3.1221999999999999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2.12E-2</v>
      </c>
      <c r="F335" s="176">
        <v>2.3199999999999998E-2</v>
      </c>
      <c r="G335" s="176">
        <v>2.35E-2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-6.0000000000000053E-2</v>
      </c>
      <c r="P335" s="193">
        <f t="shared" ref="P335" si="1126">IF(E335="","",((MINA(E335,F335,G335,H335,I335))-N335)/((C335+C336)/2))</f>
        <v>-0.15200000000000005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2.35E-2</v>
      </c>
      <c r="S335" s="185">
        <f t="shared" ref="S335" si="1129">IF(E335="","",MINA(E335:I336))</f>
        <v>2.12E-2</v>
      </c>
      <c r="T335" s="185">
        <f t="shared" ref="T335" si="1130">IF(E335="","",(R335-S335))</f>
        <v>2.3E-3</v>
      </c>
      <c r="U335" s="185">
        <f t="shared" ref="U335" si="1131">IF(E335="","",ROUND(AVERAGEA(E335:I336),4))</f>
        <v>2.2599999999999999E-2</v>
      </c>
      <c r="V335" s="185">
        <f t="shared" ref="V335" si="1132">IF(E335="","",ROUND(SQRT(COUNTA(E335:I336)/(COUNTA(E335:I336)-1))*STDEVPA(E335:I336),4))</f>
        <v>1.2999999999999999E-3</v>
      </c>
      <c r="W335" s="184">
        <f>IF(E335="","",ROUND((((B335+C335)-(U335))/(3*V335)),4))</f>
        <v>7.0255999999999998</v>
      </c>
      <c r="X335" s="184">
        <f>IF(E335="","",ROUND((((B335+C335)-(U335))/(3*V335)),4))</f>
        <v>7.0255999999999998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2.12E-2</v>
      </c>
      <c r="AB335">
        <v>2.3199999999999998E-2</v>
      </c>
      <c r="AC335">
        <v>2.35E-2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2.1399999999999999E-2</v>
      </c>
      <c r="F337" s="176">
        <v>1.9900000000000001E-2</v>
      </c>
      <c r="G337" s="176">
        <v>2.0199999999999999E-2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-0.1440000000000001</v>
      </c>
      <c r="P337" s="193">
        <f t="shared" ref="P337" si="1139">IF(E337="","",((MINA(E337,F337,G337,H337,I337))-N337)/((C337+C338)/2))</f>
        <v>-0.20400000000000001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2.1399999999999999E-2</v>
      </c>
      <c r="S337" s="185">
        <f t="shared" ref="S337" si="1142">IF(E337="","",MINA(E337:I338))</f>
        <v>1.9900000000000001E-2</v>
      </c>
      <c r="T337" s="185">
        <f t="shared" ref="T337" si="1143">IF(E337="","",(R337-S337))</f>
        <v>1.4999999999999979E-3</v>
      </c>
      <c r="U337" s="185">
        <f t="shared" ref="U337" si="1144">IF(E337="","",ROUND(AVERAGEA(E337:I338),4))</f>
        <v>2.0500000000000001E-2</v>
      </c>
      <c r="V337" s="185">
        <f t="shared" ref="V337" si="1145">IF(E337="","",ROUND(SQRT(COUNTA(E337:I338)/(COUNTA(E337:I338)-1))*STDEVPA(E337:I338),4))</f>
        <v>8.0000000000000004E-4</v>
      </c>
      <c r="W337" s="184">
        <f>IF(E337="","",ROUND((((B337+C337)-(U337))/(3*V337)),4))</f>
        <v>12.291700000000001</v>
      </c>
      <c r="X337" s="184">
        <f>IF(E337="","",ROUND((((B337+C337)-(U337))/(3*V337)),4))</f>
        <v>12.291700000000001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2.1399999999999999E-2</v>
      </c>
      <c r="AB337">
        <v>1.9900000000000001E-2</v>
      </c>
      <c r="AC337">
        <v>2.0199999999999999E-2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4.41E-2</v>
      </c>
      <c r="AB339" s="29">
        <v>3.3700000000000001E-2</v>
      </c>
      <c r="AC339" s="29">
        <v>3.9300000000000002E-2</v>
      </c>
      <c r="AD339" s="29">
        <v>5.0999999999999997E-2</v>
      </c>
      <c r="AE339" s="29">
        <v>4.4999999999999998E-2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7.9799999999999996E-2</v>
      </c>
      <c r="AB341">
        <v>6.7199999999999996E-2</v>
      </c>
      <c r="AC341">
        <v>7.1800000000000003E-2</v>
      </c>
      <c r="AD341">
        <v>0.08</v>
      </c>
      <c r="AE341">
        <v>7.4999999999999997E-2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24120901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31" priority="11" stopIfTrue="1" operator="equal">
      <formula>"NG"</formula>
    </cfRule>
  </conditionalFormatting>
  <conditionalFormatting sqref="Y42:Z107 L42:L107">
    <cfRule type="containsText" dxfId="130" priority="10" stopIfTrue="1" operator="containsText" text="NG">
      <formula>NOT(ISERROR(SEARCH("NG",L42)))</formula>
    </cfRule>
  </conditionalFormatting>
  <conditionalFormatting sqref="Q42:Q107">
    <cfRule type="containsText" dxfId="129" priority="9" operator="containsText" text="Measure More">
      <formula>NOT(ISERROR(SEARCH("Measure More",Q42)))</formula>
    </cfRule>
  </conditionalFormatting>
  <conditionalFormatting sqref="E127">
    <cfRule type="cellIs" dxfId="128" priority="8" stopIfTrue="1" operator="equal">
      <formula>"NG"</formula>
    </cfRule>
  </conditionalFormatting>
  <conditionalFormatting sqref="Y158:Z223 L158:L223">
    <cfRule type="containsText" dxfId="127" priority="7" stopIfTrue="1" operator="containsText" text="NG">
      <formula>NOT(ISERROR(SEARCH("NG",L158)))</formula>
    </cfRule>
  </conditionalFormatting>
  <conditionalFormatting sqref="Q158:Q223">
    <cfRule type="containsText" dxfId="126" priority="6" operator="containsText" text="Measure More">
      <formula>NOT(ISERROR(SEARCH("Measure More",Q158)))</formula>
    </cfRule>
  </conditionalFormatting>
  <conditionalFormatting sqref="E242">
    <cfRule type="cellIs" dxfId="125" priority="5" stopIfTrue="1" operator="equal">
      <formula>"NG"</formula>
    </cfRule>
  </conditionalFormatting>
  <conditionalFormatting sqref="Y273:Z338 L273:L338">
    <cfRule type="containsText" dxfId="124" priority="4" stopIfTrue="1" operator="containsText" text="NG">
      <formula>NOT(ISERROR(SEARCH("NG",L273)))</formula>
    </cfRule>
  </conditionalFormatting>
  <conditionalFormatting sqref="Q273:Q338">
    <cfRule type="containsText" dxfId="123" priority="3" operator="containsText" text="Measure More">
      <formula>NOT(ISERROR(SEARCH("Measure More",Q273)))</formula>
    </cfRule>
  </conditionalFormatting>
  <conditionalFormatting sqref="D127">
    <cfRule type="cellIs" dxfId="122" priority="2" stopIfTrue="1" operator="equal">
      <formula>"NG"</formula>
    </cfRule>
  </conditionalFormatting>
  <conditionalFormatting sqref="D242">
    <cfRule type="cellIs" dxfId="121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R60" sqref="R60:R61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194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24120901</v>
      </c>
      <c r="G8" s="222"/>
      <c r="H8" s="221" t="s">
        <v>194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22" t="str">
        <f>IF(SUM(M42:M107)&lt;&gt;33,"NG","OK")</f>
        <v>OK</v>
      </c>
      <c r="F11" s="207">
        <v>75680</v>
      </c>
      <c r="G11" s="208"/>
      <c r="H11" s="209">
        <v>36630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24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21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20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24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23" t="s">
        <v>53</v>
      </c>
      <c r="P41" s="123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3.3982000000000001</v>
      </c>
      <c r="F42" s="176">
        <v>3.3971</v>
      </c>
      <c r="G42" s="176">
        <v>3.3957000000000002</v>
      </c>
      <c r="H42" s="176">
        <v>3.3957999999999999</v>
      </c>
      <c r="I42" s="176">
        <v>3.3965000000000001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-1.7999999999998018E-2</v>
      </c>
      <c r="P42" s="193">
        <f>IF(E42="","",((MINA(E42,F42,G42,H42,I42))-N42)/((C42+C43)/2))</f>
        <v>-4.2999999999997485E-2</v>
      </c>
      <c r="Q42" s="185" t="str">
        <f>IF(E42="","",IF(OR((O42&gt;50%),(P42&lt;-50%)),"Measure More","OK"))</f>
        <v>OK</v>
      </c>
      <c r="R42" s="185">
        <f>IF(E42="","",MAXA(E42:I43))</f>
        <v>3.3982000000000001</v>
      </c>
      <c r="S42" s="185">
        <f>IF(E42="","",MINA(E42:I43))</f>
        <v>3.3957000000000002</v>
      </c>
      <c r="T42" s="185">
        <f>IF(E42="","",(R42-S42))</f>
        <v>2.4999999999999467E-3</v>
      </c>
      <c r="U42" s="185">
        <f>IF(E42="","",ROUND(AVERAGEA(E42:I43),4))</f>
        <v>3.3967000000000001</v>
      </c>
      <c r="V42" s="185">
        <f>IF(E42="","",ROUND(SQRT(COUNTA(E42:I43)/(COUNTA(E42:I43)-1))*STDEVPA(E42:I43),4))</f>
        <v>1E-3</v>
      </c>
      <c r="W42" s="184">
        <f>IF(E42="","",ROUND((((B42+C42)-(B42-C43))/(6*V42)),4))</f>
        <v>33.333300000000001</v>
      </c>
      <c r="X42" s="184">
        <f>IF(E42="","",ROUND((1-(ABS((((B42+C42)+(B42-C43))/2)-U42)/((C42+C43)/2)))*W42,4))</f>
        <v>32.2333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3.4014000000000002</v>
      </c>
      <c r="F44" s="176">
        <v>3.4</v>
      </c>
      <c r="G44" s="176">
        <v>3.4051999999999998</v>
      </c>
      <c r="H44" s="176">
        <v>3.4037000000000002</v>
      </c>
      <c r="I44" s="176">
        <v>3.4047000000000001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5.1999999999998714E-2</v>
      </c>
      <c r="P44" s="193">
        <f>IF(E44="","",((MINA(E44,F44,G44,H44,I44))-N44)/((C44+C45)/2))</f>
        <v>0</v>
      </c>
      <c r="Q44" s="185" t="str">
        <f t="shared" ref="Q44" si="1">IF(E44="","",IF(OR((O44&gt;50%),(P44&lt;-50%)),"Measure More","OK"))</f>
        <v>OK</v>
      </c>
      <c r="R44" s="185">
        <f>IF(E44="","",MAXA(E44:I45))</f>
        <v>3.4051999999999998</v>
      </c>
      <c r="S44" s="185">
        <f>IF(E44="","",MINA(E44:I45))</f>
        <v>3.4</v>
      </c>
      <c r="T44" s="185">
        <f t="shared" ref="T44" si="2">IF(E44="","",(R44-S44))</f>
        <v>5.1999999999998714E-3</v>
      </c>
      <c r="U44" s="185">
        <f>IF(E44="","",ROUND(AVERAGEA(E44:I45),4))</f>
        <v>3.403</v>
      </c>
      <c r="V44" s="185">
        <f>IF(E44="","",ROUND(SQRT(COUNTA(E44:I45)/(COUNTA(E44:I45)-1))*STDEVPA(E44:I45),4))</f>
        <v>2.2000000000000001E-3</v>
      </c>
      <c r="W44" s="184">
        <f t="shared" ref="W44" si="3">IF(E44="","",ROUND((((B44+C44)-(B44-C45))/(6*V44)),4))</f>
        <v>15.1515</v>
      </c>
      <c r="X44" s="184">
        <f t="shared" ref="X44" si="4">IF(E44="","",ROUND((1-(ABS((((B44+C44)+(B44-C45))/2)-U44)/((C44+C45)/2)))*W44,4))</f>
        <v>14.696999999999999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1.5943000000000001</v>
      </c>
      <c r="F46" s="176">
        <v>1.5928</v>
      </c>
      <c r="G46" s="176">
        <v>1.5913999999999999</v>
      </c>
      <c r="H46" s="176">
        <v>1.5909</v>
      </c>
      <c r="I46" s="176">
        <v>1.5904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-5.7000000000000384E-2</v>
      </c>
      <c r="P46" s="193">
        <f>IF(E46="","",((MINA(E46,F46,G46,H46,I46))-N46)/((C46+C47)/2))</f>
        <v>-9.6000000000000529E-2</v>
      </c>
      <c r="Q46" s="185" t="str">
        <f t="shared" ref="Q46" si="9">IF(E46="","",IF(OR((O46&gt;50%),(P46&lt;-50%)),"Measure More","OK"))</f>
        <v>OK</v>
      </c>
      <c r="R46" s="185">
        <f>IF(E46="","",MAXA(E46:I47))</f>
        <v>1.5943000000000001</v>
      </c>
      <c r="S46" s="185">
        <f>IF(E46="","",MINA(E46:I47))</f>
        <v>1.5904</v>
      </c>
      <c r="T46" s="185">
        <f t="shared" ref="T46" si="10">IF(E46="","",(R46-S46))</f>
        <v>3.9000000000000146E-3</v>
      </c>
      <c r="U46" s="185">
        <f>IF(E46="","",ROUND(AVERAGEA(E46:I47),4))</f>
        <v>1.5920000000000001</v>
      </c>
      <c r="V46" s="185">
        <f>IF(E46="","",ROUND(SQRT(COUNTA(E46:I47)/(COUNTA(E46:I47)-1))*STDEVPA(E46:I47),4))</f>
        <v>1.6000000000000001E-3</v>
      </c>
      <c r="W46" s="184">
        <f t="shared" ref="W46" si="11">IF(E46="","",ROUND((((B46+C46)-(B46-C47))/(6*V46)),4))</f>
        <v>20.833300000000001</v>
      </c>
      <c r="X46" s="184">
        <f t="shared" ref="X46" si="12">IF(E46="","",ROUND((1-(ABS((((B46+C46)+(B46-C47))/2)-U46)/((C46+C47)/2)))*W46,4))</f>
        <v>19.166599999999999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1.5905</v>
      </c>
      <c r="F48" s="176">
        <v>1.5906</v>
      </c>
      <c r="G48" s="176">
        <v>1.5899000000000001</v>
      </c>
      <c r="H48" s="176">
        <v>1.5896999999999999</v>
      </c>
      <c r="I48" s="176">
        <v>1.5893999999999999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-9.400000000000075E-2</v>
      </c>
      <c r="P48" s="193">
        <f>IF(E48="","",((MINA(E48,F48,G48,H48,I48))-N48)/((C48+C49)/2))</f>
        <v>-0.10600000000000165</v>
      </c>
      <c r="Q48" s="185" t="str">
        <f t="shared" ref="Q48" si="17">IF(E48="","",IF(OR((O48&gt;50%),(P48&lt;-50%)),"Measure More","OK"))</f>
        <v>OK</v>
      </c>
      <c r="R48" s="185">
        <f>IF(E48="","",MAXA(E48:I49))</f>
        <v>1.5906</v>
      </c>
      <c r="S48" s="185">
        <f>IF(E48="","",MINA(E48:I49))</f>
        <v>1.5893999999999999</v>
      </c>
      <c r="T48" s="185">
        <f t="shared" ref="T48" si="18">IF(E48="","",(R48-S48))</f>
        <v>1.2000000000000899E-3</v>
      </c>
      <c r="U48" s="185">
        <f>IF(E48="","",ROUND(AVERAGEA(E48:I49),4))</f>
        <v>1.59</v>
      </c>
      <c r="V48" s="185">
        <f>IF(E48="","",ROUND(SQRT(COUNTA(E48:I49)/(COUNTA(E48:I49)-1))*STDEVPA(E48:I49),4))</f>
        <v>5.0000000000000001E-4</v>
      </c>
      <c r="W48" s="184">
        <f t="shared" ref="W48" si="19">IF(E48="","",ROUND((((B48+C48)-(B48-C49))/(6*V48)),4))</f>
        <v>66.666700000000006</v>
      </c>
      <c r="X48" s="184">
        <f t="shared" ref="X48" si="20">IF(E48="","",ROUND((1-(ABS((((B48+C48)+(B48-C49))/2)-U48)/((C48+C49)/2)))*W48,4))</f>
        <v>60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1.5976999999999999</v>
      </c>
      <c r="F50" s="176">
        <v>1.5972999999999999</v>
      </c>
      <c r="G50" s="176">
        <v>1.6012</v>
      </c>
      <c r="H50" s="176">
        <v>1.6017999999999999</v>
      </c>
      <c r="I50" s="176">
        <v>1.6017999999999999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-2.7000000000001467E-2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1.5972999999999999</v>
      </c>
      <c r="T50" s="185">
        <f t="shared" ref="T50" si="26">IF(E50="","",(R50-S50))</f>
        <v>4.4999999999999485E-3</v>
      </c>
      <c r="U50" s="185">
        <f>IF(E50="","",ROUND(AVERAGEA(E50:I51),4))</f>
        <v>1.6</v>
      </c>
      <c r="V50" s="185">
        <f>IF(E50="","",ROUND(SQRT(COUNTA(E50:I51)/(COUNTA(E50:I51)-1))*STDEVPA(E50:I51),4))</f>
        <v>2.3E-3</v>
      </c>
      <c r="W50" s="184">
        <f t="shared" ref="W50" si="27">IF(E50="","",ROUND((((B50+C50)-(B50-C51))/(6*V50)),4))</f>
        <v>14.492800000000001</v>
      </c>
      <c r="X50" s="184">
        <f t="shared" ref="X50" si="28">IF(E50="","",ROUND((1-(ABS((((B50+C50)+(B50-C51))/2)-U50)/((C50+C51)/2)))*W50,4))</f>
        <v>14.492800000000001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1.5992999999999999</v>
      </c>
      <c r="F52" s="176">
        <v>1.5981000000000001</v>
      </c>
      <c r="G52" s="176">
        <v>1.6035999999999999</v>
      </c>
      <c r="H52" s="176">
        <v>1.6026</v>
      </c>
      <c r="I52" s="176">
        <v>1.603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3.5999999999998256E-2</v>
      </c>
      <c r="P52" s="193">
        <f>IF(E52="","",((MINA(E52,F52,G52,H52,I52))-N52)/((C52+C53)/2))</f>
        <v>-1.9000000000000128E-2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1.6035999999999999</v>
      </c>
      <c r="S52" s="185">
        <f>IF(E52="","",MINA(E52:I53))</f>
        <v>1.5981000000000001</v>
      </c>
      <c r="T52" s="185">
        <f t="shared" ref="T52" si="34">IF(E52="","",(R52-S52))</f>
        <v>5.4999999999998384E-3</v>
      </c>
      <c r="U52" s="185">
        <f>IF(E52="","",ROUND(AVERAGEA(E52:I53),4))</f>
        <v>1.6012999999999999</v>
      </c>
      <c r="V52" s="185">
        <f>IF(E52="","",ROUND(SQRT(COUNTA(E52:I53)/(COUNTA(E52:I53)-1))*STDEVPA(E52:I53),4))</f>
        <v>2.5000000000000001E-3</v>
      </c>
      <c r="W52" s="184">
        <f t="shared" ref="W52" si="35">IF(E52="","",ROUND((((B52+C52)-(B52-C53))/(6*V52)),4))</f>
        <v>13.333299999999999</v>
      </c>
      <c r="X52" s="184">
        <f t="shared" ref="X52" si="36">IF(E52="","",ROUND((1-(ABS((((B52+C52)+(B52-C53))/2)-U52)/((C52+C53)/2)))*W52,4))</f>
        <v>13.16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24.582599999999999</v>
      </c>
      <c r="F54" s="176">
        <v>24.58</v>
      </c>
      <c r="G54" s="176">
        <v>24.599699999999999</v>
      </c>
      <c r="H54" s="176">
        <v>24.584900000000001</v>
      </c>
      <c r="I54" s="176">
        <v>24.598400000000002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-1.5000000000142677E-3</v>
      </c>
      <c r="P54" s="193">
        <f>IF(E54="","",((MINA(E54,F54,G54,H54,I54))-N54)/((C54+C55)/2))</f>
        <v>-0.10000000000001563</v>
      </c>
      <c r="Q54" s="185" t="str">
        <f t="shared" ref="Q54" si="41">IF(E54="","",IF(OR((O54&gt;50%),(P54&lt;-50%)),"Measure More","OK"))</f>
        <v>OK</v>
      </c>
      <c r="R54" s="185">
        <f>IF(E54="","",MAXA(E54:I55))</f>
        <v>24.599699999999999</v>
      </c>
      <c r="S54" s="185">
        <f>IF(E54="","",MINA(E54:I55))</f>
        <v>24.58</v>
      </c>
      <c r="T54" s="185">
        <f t="shared" ref="T54" si="42">IF(E54="","",(R54-S54))</f>
        <v>1.9700000000000273E-2</v>
      </c>
      <c r="U54" s="185">
        <f>IF(E54="","",ROUND(AVERAGEA(E54:I55),4))</f>
        <v>24.589099999999998</v>
      </c>
      <c r="V54" s="185">
        <f>IF(E54="","",ROUND(SQRT(COUNTA(E54:I55)/(COUNTA(E54:I55)-1))*STDEVPA(E54:I55),4))</f>
        <v>9.1999999999999998E-3</v>
      </c>
      <c r="W54" s="184">
        <f t="shared" ref="W54" si="43">IF(E54="","",ROUND((((B54+C54)-(B54-C55))/(6*V54)),4))</f>
        <v>7.2464000000000004</v>
      </c>
      <c r="X54" s="184">
        <f t="shared" ref="X54" si="44">IF(E54="","",ROUND((1-(ABS((((B54+C54)+(B54-C55))/2)-U54)/((C54+C55)/2)))*W54,4))</f>
        <v>6.8514999999999997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4.8400999999999996</v>
      </c>
      <c r="F56" s="176">
        <v>4.8411999999999997</v>
      </c>
      <c r="G56" s="176">
        <v>4.8353999999999999</v>
      </c>
      <c r="H56" s="176">
        <v>4.8296999999999999</v>
      </c>
      <c r="I56" s="176">
        <v>4.8342000000000001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0.41199999999999903</v>
      </c>
      <c r="P56" s="193">
        <f>IF(E56="","",((MINA(E56,F56,G56,H56,I56))-N56)/((C56+C57)/2))</f>
        <v>0.2970000000000006</v>
      </c>
      <c r="Q56" s="185" t="str">
        <f t="shared" ref="Q56" si="49">IF(E56="","",IF(OR((O56&gt;50%),(P56&lt;-50%)),"Measure More","OK"))</f>
        <v>OK</v>
      </c>
      <c r="R56" s="185">
        <f>IF(E56="","",MAXA(E56:I57))</f>
        <v>4.8411999999999997</v>
      </c>
      <c r="S56" s="185">
        <f>IF(E56="","",MINA(E56:I57))</f>
        <v>4.8296999999999999</v>
      </c>
      <c r="T56" s="185">
        <f t="shared" ref="T56" si="50">IF(E56="","",(R56-S56))</f>
        <v>1.1499999999999844E-2</v>
      </c>
      <c r="U56" s="185">
        <f>IF(E56="","",ROUND(AVERAGEA(E56:I57),4))</f>
        <v>4.8361000000000001</v>
      </c>
      <c r="V56" s="185">
        <f>IF(E56="","",ROUND(SQRT(COUNTA(E56:I57)/(COUNTA(E56:I57)-1))*STDEVPA(E56:I57),4))</f>
        <v>4.7000000000000002E-3</v>
      </c>
      <c r="W56" s="184">
        <f t="shared" ref="W56" si="51">IF(E56="","",ROUND((((B56+C56)-(B56-C57))/(6*V56)),4))</f>
        <v>7.0922000000000001</v>
      </c>
      <c r="X56" s="184">
        <f t="shared" ref="X56" si="52">IF(E56="","",ROUND((1-(ABS((((B56+C56)+(B56-C57))/2)-U56)/((C56+C57)/2)))*W56,4))</f>
        <v>4.5319000000000003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4.8376000000000001</v>
      </c>
      <c r="F58" s="176">
        <v>4.8368000000000002</v>
      </c>
      <c r="G58" s="176">
        <v>4.8293999999999997</v>
      </c>
      <c r="H58" s="176">
        <v>4.8216000000000001</v>
      </c>
      <c r="I58" s="176">
        <v>4.8277999999999999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0.376000000000003</v>
      </c>
      <c r="P58" s="193">
        <f>IF(E58="","",((MINA(E58,F58,G58,H58,I58))-N58)/((C58+C59)/2))</f>
        <v>0.21600000000000286</v>
      </c>
      <c r="Q58" s="185" t="str">
        <f t="shared" ref="Q58" si="57">IF(E58="","",IF(OR((O58&gt;50%),(P58&lt;-50%)),"Measure More","OK"))</f>
        <v>OK</v>
      </c>
      <c r="R58" s="185">
        <f>IF(E58="","",MAXA(E58:I59))</f>
        <v>4.8376000000000001</v>
      </c>
      <c r="S58" s="185">
        <f>IF(E58="","",MINA(E58:I59))</f>
        <v>4.8216000000000001</v>
      </c>
      <c r="T58" s="185">
        <f t="shared" ref="T58" si="58">IF(E58="","",(R58-S58))</f>
        <v>1.6000000000000014E-2</v>
      </c>
      <c r="U58" s="185">
        <f>IF(E58="","",ROUND(AVERAGEA(E58:I59),4))</f>
        <v>4.8305999999999996</v>
      </c>
      <c r="V58" s="185">
        <f>IF(E58="","",ROUND(SQRT(COUNTA(E58:I59)/(COUNTA(E58:I59)-1))*STDEVPA(E58:I59),4))</f>
        <v>6.7000000000000002E-3</v>
      </c>
      <c r="W58" s="184">
        <f t="shared" ref="W58" si="59">IF(E58="","",ROUND((((B58+C58)-(B58-C59))/(6*V58)),4))</f>
        <v>4.9751000000000003</v>
      </c>
      <c r="X58" s="184">
        <f t="shared" ref="X58" si="60">IF(E58="","",ROUND((1-(ABS((((B58+C58)+(B58-C59))/2)-U58)/((C58+C59)/2)))*W58,4))</f>
        <v>3.4527000000000001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16.1248</v>
      </c>
      <c r="F60" s="176">
        <v>16.118300000000001</v>
      </c>
      <c r="G60" s="176">
        <v>16.078399999999998</v>
      </c>
      <c r="H60" s="176">
        <v>16.082899999999999</v>
      </c>
      <c r="I60" s="176">
        <v>16.0793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0.24799999999999045</v>
      </c>
      <c r="P60" s="193">
        <f>IF(E60="","",((MINA(E60,F60,G60,H60,I60))-N60)/((C60+C61)/2))</f>
        <v>-0.2160000000000295</v>
      </c>
      <c r="Q60" s="194" t="str">
        <f t="shared" ref="Q60" si="65">IF(E60="","",IF(OR((O60&gt;50%),(P60&lt;-50%)),"Measure More","OK"))</f>
        <v>OK</v>
      </c>
      <c r="R60" s="185">
        <f>IF(E60="","",MAXA(E60:I61))</f>
        <v>16.1248</v>
      </c>
      <c r="S60" s="185">
        <f>IF(E60="","",MINA(E60:I61))</f>
        <v>16.078399999999998</v>
      </c>
      <c r="T60" s="185">
        <f t="shared" ref="T60" si="66">IF(E60="","",(R60-S60))</f>
        <v>4.6400000000001995E-2</v>
      </c>
      <c r="U60" s="185">
        <f>IF(E60="","",ROUND(AVERAGEA(E60:I61),4))</f>
        <v>16.096699999999998</v>
      </c>
      <c r="V60" s="185">
        <f>IF(E60="","",ROUND(SQRT(COUNTA(E60:I61)/(COUNTA(E60:I61)-1))*STDEVPA(E60:I61),4))</f>
        <v>2.2800000000000001E-2</v>
      </c>
      <c r="W60" s="184">
        <f t="shared" ref="W60" si="67">IF(E60="","",ROUND((((B60+C60)-(B60-C61))/(6*V60)),4))</f>
        <v>1.462</v>
      </c>
      <c r="X60" s="184">
        <f t="shared" ref="X60" si="68">IF(E60="","",ROUND((1-(ABS((((B60+C60)+(B60-C61))/2)-U60)/((C60+C61)/2)))*W60,4))</f>
        <v>1.4137999999999999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16.116700000000002</v>
      </c>
      <c r="F62" s="176">
        <v>16.110399999999998</v>
      </c>
      <c r="G62" s="176">
        <v>16.082999999999998</v>
      </c>
      <c r="H62" s="176">
        <v>16.09</v>
      </c>
      <c r="I62" s="176">
        <v>16.088999999999999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0.16700000000000159</v>
      </c>
      <c r="P62" s="193">
        <f>IF(E62="","",((MINA(E62,F62,G62,H62,I62))-N62)/((C62+C63)/2))</f>
        <v>-0.17000000000003013</v>
      </c>
      <c r="Q62" s="194" t="str">
        <f t="shared" ref="Q62" si="73">IF(E62="","",IF(OR((O62&gt;50%),(P62&lt;-50%)),"Measure More","OK"))</f>
        <v>OK</v>
      </c>
      <c r="R62" s="185">
        <f>IF(E62="","",MAXA(E62:I63))</f>
        <v>16.116700000000002</v>
      </c>
      <c r="S62" s="185">
        <f>IF(E62="","",MINA(E62:I63))</f>
        <v>16.082999999999998</v>
      </c>
      <c r="T62" s="185">
        <f t="shared" ref="T62" si="74">IF(E62="","",(R62-S62))</f>
        <v>3.3700000000003172E-2</v>
      </c>
      <c r="U62" s="185">
        <f>IF(E62="","",ROUND(AVERAGEA(E62:I63),4))</f>
        <v>16.097799999999999</v>
      </c>
      <c r="V62" s="185">
        <f>IF(E62="","",ROUND(SQRT(COUNTA(E62:I63)/(COUNTA(E62:I63)-1))*STDEVPA(E62:I63),4))</f>
        <v>1.4800000000000001E-2</v>
      </c>
      <c r="W62" s="184">
        <f t="shared" ref="W62" si="75">IF(E62="","",ROUND((((B62+C62)-(B62-C63))/(6*V62)),4))</f>
        <v>2.2523</v>
      </c>
      <c r="X62" s="184">
        <f t="shared" ref="X62" si="76">IF(E62="","",ROUND((1-(ABS((((B62+C62)+(B62-C63))/2)-U62)/((C62+C63)/2)))*W62,4))</f>
        <v>2.2027000000000001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6.5376000000000003</v>
      </c>
      <c r="F64" s="176">
        <v>6.5388999999999999</v>
      </c>
      <c r="G64" s="176">
        <v>6.5193000000000003</v>
      </c>
      <c r="H64" s="176">
        <v>6.5202999999999998</v>
      </c>
      <c r="I64" s="176">
        <v>6.5175999999999998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0.38899999999999935</v>
      </c>
      <c r="P64" s="193">
        <f>IF(E64="","",((MINA(E64,F64,G64,H64,I64))-N64)/((C64+C65)/2))</f>
        <v>0.17599999999999838</v>
      </c>
      <c r="Q64" s="185" t="str">
        <f t="shared" ref="Q64" si="81">IF(E64="","",IF(OR((O64&gt;50%),(P64&lt;-50%)),"Measure More","OK"))</f>
        <v>OK</v>
      </c>
      <c r="R64" s="185">
        <f>IF(E64="","",MAXA(E64:I65))</f>
        <v>6.5388999999999999</v>
      </c>
      <c r="S64" s="185">
        <f>IF(E64="","",MINA(E64:I65))</f>
        <v>6.5175999999999998</v>
      </c>
      <c r="T64" s="185">
        <f t="shared" ref="T64" si="82">IF(E64="","",(R64-S64))</f>
        <v>2.1300000000000097E-2</v>
      </c>
      <c r="U64" s="185">
        <f>IF(E64="","",ROUND(AVERAGEA(E64:I65),4))</f>
        <v>6.5266999999999999</v>
      </c>
      <c r="V64" s="185">
        <f>IF(E64="","",ROUND(SQRT(COUNTA(E64:I65)/(COUNTA(E64:I65)-1))*STDEVPA(E64:I65),4))</f>
        <v>1.06E-2</v>
      </c>
      <c r="W64" s="184">
        <f t="shared" ref="W64" si="83">IF(E64="","",ROUND((((B64+C64)-(B64-C65))/(6*V64)),4))</f>
        <v>3.1446999999999998</v>
      </c>
      <c r="X64" s="184">
        <f t="shared" ref="X64" si="84">IF(E64="","",ROUND((1-(ABS((((B64+C64)+(B64-C65))/2)-U64)/((C64+C65)/2)))*W64,4))</f>
        <v>2.3050999999999999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6.5121000000000002</v>
      </c>
      <c r="F66" s="176">
        <v>6.5125999999999999</v>
      </c>
      <c r="G66" s="176">
        <v>6.5079000000000002</v>
      </c>
      <c r="H66" s="176">
        <v>6.5088999999999997</v>
      </c>
      <c r="I66" s="176">
        <v>6.5092999999999996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0.12599999999999945</v>
      </c>
      <c r="P66" s="193">
        <f>IF(E66="","",((MINA(E66,F66,G66,H66,I66))-N66)/((C66+C67)/2))</f>
        <v>7.9000000000002402E-2</v>
      </c>
      <c r="Q66" s="185" t="str">
        <f t="shared" ref="Q66" si="89">IF(E66="","",IF(OR((O66&gt;50%),(P66&lt;-50%)),"Measure More","OK"))</f>
        <v>OK</v>
      </c>
      <c r="R66" s="185">
        <f>IF(E66="","",MAXA(E66:I67))</f>
        <v>6.5125999999999999</v>
      </c>
      <c r="S66" s="185">
        <f>IF(E66="","",MINA(E66:I67))</f>
        <v>6.5079000000000002</v>
      </c>
      <c r="T66" s="185">
        <f t="shared" ref="T66" si="90">IF(E66="","",(R66-S66))</f>
        <v>4.6999999999997044E-3</v>
      </c>
      <c r="U66" s="185">
        <f>IF(E66="","",ROUND(AVERAGEA(E66:I67),4))</f>
        <v>6.5102000000000002</v>
      </c>
      <c r="V66" s="185">
        <f>IF(E66="","",ROUND(SQRT(COUNTA(E66:I67)/(COUNTA(E66:I67)-1))*STDEVPA(E66:I67),4))</f>
        <v>2.0999999999999999E-3</v>
      </c>
      <c r="W66" s="184">
        <f t="shared" ref="W66" si="91">IF(E66="","",ROUND((((B66+C66)-(B66-C67))/(6*V66)),4))</f>
        <v>15.872999999999999</v>
      </c>
      <c r="X66" s="184">
        <f t="shared" ref="X66" si="92">IF(E66="","",ROUND((1-(ABS((((B66+C66)+(B66-C67))/2)-U66)/((C66+C67)/2)))*W66,4))</f>
        <v>14.254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0.80800000000000005</v>
      </c>
      <c r="G68" s="176">
        <v>0.80800000000000005</v>
      </c>
      <c r="H68" s="176">
        <v>0.80800000000000005</v>
      </c>
      <c r="I68" s="176">
        <v>0.80800000000000005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0.13333333333333347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0.80800000000000005</v>
      </c>
      <c r="T68" s="185">
        <f t="shared" ref="T68" si="98">IF(E68="","",(R68-S68))</f>
        <v>0</v>
      </c>
      <c r="U68" s="185">
        <f>IF(E68="","",ROUND(AVERAGEA(E68:I69),4))</f>
        <v>0.80800000000000005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0.80800000000000005</v>
      </c>
      <c r="F70" s="176">
        <v>0.80700000000000005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0.80700000000000005</v>
      </c>
      <c r="T70" s="185">
        <f t="shared" ref="T70" si="106">IF(E70="","",(R70-S70))</f>
        <v>1.0000000000000009E-3</v>
      </c>
      <c r="U70" s="185">
        <f>IF(E70="","",ROUND(AVERAGEA(E70:I71),4))</f>
        <v>0.80720000000000003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0.58299999999999996</v>
      </c>
      <c r="F72" s="176">
        <v>0.58299999999999996</v>
      </c>
      <c r="G72" s="176">
        <v>0.58599999999999997</v>
      </c>
      <c r="H72" s="176">
        <v>0.58499999999999996</v>
      </c>
      <c r="I72" s="176">
        <v>0.58499999999999996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6.6666666666666735E-2</v>
      </c>
      <c r="P72" s="193">
        <f>IF(E72="","",((MINA(E72,F72,G72,H72,I72))-N72)/((C72+C73)/2))</f>
        <v>-0.13333333333333347</v>
      </c>
      <c r="Q72" s="194" t="str">
        <f t="shared" ref="Q72" si="113">IF(E72="","",IF(OR((O72&gt;50%),(P72&lt;-50%)),"Measure More","OK"))</f>
        <v>OK</v>
      </c>
      <c r="R72" s="185">
        <f>IF(E72="","",MAXA(E72:I73))</f>
        <v>0.58599999999999997</v>
      </c>
      <c r="S72" s="185">
        <f>IF(E72="","",MINA(E72:I73))</f>
        <v>0.58299999999999996</v>
      </c>
      <c r="T72" s="185">
        <f t="shared" ref="T72" si="114">IF(E72="","",(R72-S72))</f>
        <v>3.0000000000000027E-3</v>
      </c>
      <c r="U72" s="185">
        <f>IF(E72="","",ROUND(AVERAGEA(E72:I73),4))</f>
        <v>0.58440000000000003</v>
      </c>
      <c r="V72" s="185">
        <f>IF(E72="","",ROUND(SQRT(COUNTA(E72:I73)/(COUNTA(E72:I73)-1))*STDEVPA(E72:I73),4))</f>
        <v>1.2999999999999999E-3</v>
      </c>
      <c r="W72" s="184">
        <f>IF(E72="","",ROUND((((U72)-(B72-C73))/(3*V72)),4))</f>
        <v>3.6922999999999999</v>
      </c>
      <c r="X72" s="184">
        <f>IF(E72="","",ROUND((((U72)-(B72-C73))/(3*V72)),4))</f>
        <v>3.6922999999999999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0.58799999999999997</v>
      </c>
      <c r="F74" s="176">
        <v>0.58699999999999997</v>
      </c>
      <c r="G74" s="176">
        <v>0.58899999999999997</v>
      </c>
      <c r="H74" s="176">
        <v>0.58799999999999997</v>
      </c>
      <c r="I74" s="176">
        <v>0.58899999999999997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0.26666666666666694</v>
      </c>
      <c r="P74" s="193">
        <f>IF(E74="","",((MINA(E74,F74,G74,H74,I74))-N74)/((C74+C75)/2))</f>
        <v>0.13333333333333347</v>
      </c>
      <c r="Q74" s="194" t="str">
        <f t="shared" ref="Q74" si="117">IF(E74="","",IF(OR((O74&gt;50%),(P74&lt;-50%)),"Measure More","OK"))</f>
        <v>OK</v>
      </c>
      <c r="R74" s="185">
        <f>IF(E74="","",MAXA(E74:I75))</f>
        <v>0.58899999999999997</v>
      </c>
      <c r="S74" s="185">
        <f>IF(E74="","",MINA(E74:I75))</f>
        <v>0.58699999999999997</v>
      </c>
      <c r="T74" s="185">
        <f t="shared" ref="T74" si="118">IF(E74="","",(R74-S74))</f>
        <v>2.0000000000000018E-3</v>
      </c>
      <c r="U74" s="185">
        <f>IF(E74="","",ROUND(AVERAGEA(E74:I75),4))</f>
        <v>0.58819999999999995</v>
      </c>
      <c r="V74" s="185">
        <f>IF(E74="","",ROUND(SQRT(COUNTA(E74:I75)/(COUNTA(E74:I75)-1))*STDEVPA(E74:I75),4))</f>
        <v>8.0000000000000004E-4</v>
      </c>
      <c r="W74" s="184">
        <f>IF(E74="","",ROUND((((U74)-(B74-C75))/(3*V74)),4))</f>
        <v>7.5833000000000004</v>
      </c>
      <c r="X74" s="184">
        <f>IF(E74="","",ROUND((((U74)-(B74-C75))/(3*V74)),4))</f>
        <v>7.5833000000000004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7.5860000000000003</v>
      </c>
      <c r="F76" s="176">
        <v>7.5841000000000003</v>
      </c>
      <c r="G76" s="176">
        <v>7.5995999999999997</v>
      </c>
      <c r="H76" s="176">
        <v>7.5765000000000002</v>
      </c>
      <c r="I76" s="176">
        <v>7.5632999999999999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0.49799999999999844</v>
      </c>
      <c r="P76" s="193">
        <f>IF(E76="","",((MINA(E76,F76,G76,H76,I76))-N76)/((C76+C77)/2))</f>
        <v>0.31649999999999956</v>
      </c>
      <c r="Q76" s="185" t="str">
        <f t="shared" ref="Q76" si="121">IF(E76="","",IF(OR((O76&gt;50%),(P76&lt;-50%)),"Measure More","OK"))</f>
        <v>OK</v>
      </c>
      <c r="R76" s="185">
        <f>IF(E76="","",MAXA(E76:I77))</f>
        <v>7.5995999999999997</v>
      </c>
      <c r="S76" s="185">
        <f>IF(E76="","",MINA(E76:I77))</f>
        <v>7.5632999999999999</v>
      </c>
      <c r="T76" s="185">
        <f t="shared" ref="T76" si="122">IF(E76="","",(R76-S76))</f>
        <v>3.6299999999999777E-2</v>
      </c>
      <c r="U76" s="185">
        <f>IF(E76="","",ROUND(AVERAGEA(E76:I77),4))</f>
        <v>7.5819000000000001</v>
      </c>
      <c r="V76" s="185">
        <f>IF(E76="","",ROUND(SQRT(COUNTA(E76:I77)/(COUNTA(E76:I77)-1))*STDEVPA(E76:I77),4))</f>
        <v>1.3299999999999999E-2</v>
      </c>
      <c r="W76" s="184">
        <f t="shared" ref="W76" si="123">IF(E76="","",ROUND((((B76+C76)-(B76-C77))/(6*V76)),4))</f>
        <v>5.0125000000000002</v>
      </c>
      <c r="X76" s="184">
        <f t="shared" ref="X76" si="124">IF(E76="","",ROUND((1-(ABS((((B76+C76)+(B76-C77))/2)-U76)/((C76+C77)/2)))*W76,4))</f>
        <v>2.9599000000000002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7.5669000000000004</v>
      </c>
      <c r="F78" s="176">
        <v>7.5629999999999997</v>
      </c>
      <c r="G78" s="176">
        <v>7.5928000000000004</v>
      </c>
      <c r="H78" s="176">
        <v>7.5685000000000002</v>
      </c>
      <c r="I78" s="176">
        <v>7.5660999999999996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0.46400000000000219</v>
      </c>
      <c r="P78" s="193">
        <f>IF(E78="","",((MINA(E78,F78,G78,H78,I78))-N78)/((C78+C79)/2))</f>
        <v>0.31499999999999861</v>
      </c>
      <c r="Q78" s="185" t="str">
        <f t="shared" ref="Q78" si="127">IF(E78="","",IF(OR((O78&gt;50%),(P78&lt;-50%)),"Measure More","OK"))</f>
        <v>OK</v>
      </c>
      <c r="R78" s="185">
        <f>IF(E78="","",MAXA(E78:I79))</f>
        <v>7.5928000000000004</v>
      </c>
      <c r="S78" s="185">
        <f>IF(E78="","",MINA(E78:I79))</f>
        <v>7.5629999999999997</v>
      </c>
      <c r="T78" s="185">
        <f t="shared" ref="T78" si="128">IF(E78="","",(R78-S78))</f>
        <v>2.9800000000000715E-2</v>
      </c>
      <c r="U78" s="185">
        <f>IF(E78="","",ROUND(AVERAGEA(E78:I79),4))</f>
        <v>7.5715000000000003</v>
      </c>
      <c r="V78" s="185">
        <f>IF(E78="","",ROUND(SQRT(COUNTA(E78:I79)/(COUNTA(E78:I79)-1))*STDEVPA(E78:I79),4))</f>
        <v>1.21E-2</v>
      </c>
      <c r="W78" s="184">
        <f t="shared" ref="W78" si="129">IF(E78="","",ROUND((((B78+C78)-(B78-C79))/(6*V78)),4))</f>
        <v>5.5095999999999998</v>
      </c>
      <c r="X78" s="184">
        <f t="shared" ref="X78" si="130">IF(E78="","",ROUND((1-(ABS((((B78+C78)+(B78-C79))/2)-U78)/((C78+C79)/2)))*W78,4))</f>
        <v>3.5398999999999998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6.2154999999999996</v>
      </c>
      <c r="F80" s="176">
        <v>6.2153999999999998</v>
      </c>
      <c r="G80" s="176">
        <v>6.2107999999999999</v>
      </c>
      <c r="H80" s="176">
        <v>6.2107000000000001</v>
      </c>
      <c r="I80" s="176">
        <v>6.2108999999999996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0.30999999999998806</v>
      </c>
      <c r="P80" s="193">
        <f>IF(E80="","",((MINA(E80,F80,G80,H80,I80))-N80)/((C80+C81)/2))</f>
        <v>0.21399999999999864</v>
      </c>
      <c r="Q80" s="185" t="str">
        <f t="shared" ref="Q80" si="133">IF(E80="","",IF(OR((O80&gt;50%),(P80&lt;-50%)),"Measure More","OK"))</f>
        <v>OK</v>
      </c>
      <c r="R80" s="185">
        <f>IF(E80="","",MAXA(E80:I81))</f>
        <v>6.2154999999999996</v>
      </c>
      <c r="S80" s="185">
        <f>IF(E80="","",MINA(E80:I81))</f>
        <v>6.2107000000000001</v>
      </c>
      <c r="T80" s="185">
        <f t="shared" ref="T80" si="134">IF(E80="","",(R80-S80))</f>
        <v>4.7999999999994714E-3</v>
      </c>
      <c r="U80" s="185">
        <f>IF(E80="","",ROUND(AVERAGEA(E80:I81),4))</f>
        <v>6.2126999999999999</v>
      </c>
      <c r="V80" s="185">
        <f>IF(E80="","",ROUND(SQRT(COUNTA(E80:I81)/(COUNTA(E80:I81)-1))*STDEVPA(E80:I81),4))</f>
        <v>2.5000000000000001E-3</v>
      </c>
      <c r="W80" s="184">
        <f t="shared" ref="W80" si="135">IF(E80="","",ROUND((((B80+C80)-(B80-C81))/(6*V80)),4))</f>
        <v>6.6666999999999996</v>
      </c>
      <c r="X80" s="184">
        <f t="shared" ref="X80" si="136">IF(E80="","",ROUND((1-(ABS((((B80+C80)+(B80-C81))/2)-U80)/((C80+C81)/2)))*W80,4))</f>
        <v>4.9733999999999998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6.2240000000000002</v>
      </c>
      <c r="F82" s="176">
        <v>6.2229000000000001</v>
      </c>
      <c r="G82" s="176">
        <v>6.2245999999999997</v>
      </c>
      <c r="H82" s="176">
        <v>6.2239000000000004</v>
      </c>
      <c r="I82" s="176">
        <v>6.2244000000000002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0.49199999999999022</v>
      </c>
      <c r="P82" s="193">
        <f>IF(E82="","",((MINA(E82,F82,G82,H82,I82))-N82)/((C82+C83)/2))</f>
        <v>0.45799999999999841</v>
      </c>
      <c r="Q82" s="185" t="str">
        <f t="shared" ref="Q82" si="139">IF(E82="","",IF(OR((O82&gt;50%),(P82&lt;-50%)),"Measure More","OK"))</f>
        <v>OK</v>
      </c>
      <c r="R82" s="185">
        <f>IF(E82="","",MAXA(E82:I83))</f>
        <v>6.2245999999999997</v>
      </c>
      <c r="S82" s="185">
        <f>IF(E82="","",MINA(E82:I83))</f>
        <v>6.2229000000000001</v>
      </c>
      <c r="T82" s="185">
        <f t="shared" ref="T82" si="140">IF(E82="","",(R82-S82))</f>
        <v>1.6999999999995907E-3</v>
      </c>
      <c r="U82" s="185">
        <f>IF(E82="","",ROUND(AVERAGEA(E82:I83),4))</f>
        <v>6.2240000000000002</v>
      </c>
      <c r="V82" s="185">
        <f>IF(E82="","",ROUND(SQRT(COUNTA(E82:I83)/(COUNTA(E82:I83)-1))*STDEVPA(E82:I83),4))</f>
        <v>6.9999999999999999E-4</v>
      </c>
      <c r="W82" s="184">
        <f t="shared" ref="W82" si="141">IF(E82="","",ROUND((((B82+C82)-(B82-C83))/(6*V82)),4))</f>
        <v>23.8095</v>
      </c>
      <c r="X82" s="184">
        <f t="shared" ref="X82" si="142">IF(E82="","",ROUND((1-(ABS((((B82+C82)+(B82-C83))/2)-U82)/((C82+C83)/2)))*W82,4))</f>
        <v>12.3809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5.7561999999999998</v>
      </c>
      <c r="F84" s="176">
        <v>5.7558999999999996</v>
      </c>
      <c r="G84" s="176">
        <v>5.7015000000000002</v>
      </c>
      <c r="H84" s="176">
        <v>5.6974</v>
      </c>
      <c r="I84" s="176">
        <v>5.6962999999999999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0.56199999999999584</v>
      </c>
      <c r="P84" s="193">
        <f>IF(E84="","",((MINA(E84,F84,G84,H84,I84))-N84)/((C84+C85)/2))</f>
        <v>-3.7000000000002586E-2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5.7561999999999998</v>
      </c>
      <c r="S84" s="185">
        <f>IF(E84="","",MINA(E84:I85))</f>
        <v>5.6962999999999999</v>
      </c>
      <c r="T84" s="185">
        <f t="shared" ref="T84" si="146">IF(E84="","",(R84-S84))</f>
        <v>5.9899999999999842E-2</v>
      </c>
      <c r="U84" s="185">
        <f>IF(E84="","",ROUND(AVERAGEA(E84:I85),4))</f>
        <v>5.7214999999999998</v>
      </c>
      <c r="V84" s="185">
        <f>IF(E84="","",ROUND(SQRT(COUNTA(E84:I85)/(COUNTA(E84:I85)-1))*STDEVPA(E84:I85),4))</f>
        <v>3.1600000000000003E-2</v>
      </c>
      <c r="W84" s="184">
        <f t="shared" ref="W84" si="147">IF(E84="","",ROUND((((B84+C84)-(B84-C85))/(6*V84)),4))</f>
        <v>1.0548999999999999</v>
      </c>
      <c r="X84" s="184">
        <f t="shared" ref="X84" si="148">IF(E84="","",ROUND((1-(ABS((((B84+C84)+(B84-C85))/2)-U84)/((C84+C85)/2)))*W84,4))</f>
        <v>0.82809999999999995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5.7305999999999999</v>
      </c>
      <c r="F86" s="176">
        <v>5.7320000000000002</v>
      </c>
      <c r="G86" s="176">
        <v>5.7690000000000001</v>
      </c>
      <c r="H86" s="176">
        <v>5.7595999999999998</v>
      </c>
      <c r="I86" s="176">
        <v>5.7670000000000003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0.6899999999999995</v>
      </c>
      <c r="P86" s="193">
        <f>IF(E86="","",((MINA(E86,F86,G86,H86,I86))-N86)/((C86+C87)/2))</f>
        <v>0.30599999999999739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5.7690000000000001</v>
      </c>
      <c r="S86" s="185">
        <f>IF(E86="","",MINA(E86:I87))</f>
        <v>5.7305999999999999</v>
      </c>
      <c r="T86" s="185">
        <f t="shared" ref="T86" si="152">IF(E86="","",(R86-S86))</f>
        <v>3.8400000000000212E-2</v>
      </c>
      <c r="U86" s="185">
        <f>IF(E86="","",ROUND(AVERAGEA(E86:I87),4))</f>
        <v>5.7515999999999998</v>
      </c>
      <c r="V86" s="185">
        <f>IF(E86="","",ROUND(SQRT(COUNTA(E86:I87)/(COUNTA(E86:I87)-1))*STDEVPA(E86:I87),4))</f>
        <v>1.89E-2</v>
      </c>
      <c r="W86" s="184">
        <f t="shared" ref="W86" si="153">IF(E86="","",ROUND((((B86+C86)-(B86-C87))/(6*V86)),4))</f>
        <v>1.7637</v>
      </c>
      <c r="X86" s="184">
        <f t="shared" ref="X86" si="154">IF(E86="","",ROUND((1-(ABS((((B86+C86)+(B86-C87))/2)-U86)/((C86+C87)/2)))*W86,4))</f>
        <v>0.85360000000000003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7.9364999999999997</v>
      </c>
      <c r="F88" s="176">
        <v>7.9311999999999996</v>
      </c>
      <c r="G88" s="176">
        <v>7.9028</v>
      </c>
      <c r="H88" s="176">
        <v>7.9053000000000004</v>
      </c>
      <c r="I88" s="176">
        <v>7.9028999999999998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0.36499999999999311</v>
      </c>
      <c r="P88" s="193">
        <f>IF(E88="","",((MINA(E88,F88,G88,H88,I88))-N88)/((C88+C89)/2))</f>
        <v>2.7999999999996916E-2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7.9364999999999997</v>
      </c>
      <c r="S88" s="185">
        <f>IF(E88="","",MINA(E88:I89))</f>
        <v>7.9028</v>
      </c>
      <c r="T88" s="185">
        <f t="shared" ref="T88" si="158">IF(E88="","",(R88-S88))</f>
        <v>3.3699999999999619E-2</v>
      </c>
      <c r="U88" s="185">
        <f>IF(E88="","",ROUND(AVERAGEA(E88:I89),4))</f>
        <v>7.9157000000000002</v>
      </c>
      <c r="V88" s="185">
        <f>IF(E88="","",ROUND(SQRT(COUNTA(E88:I89)/(COUNTA(E88:I89)-1))*STDEVPA(E88:I89),4))</f>
        <v>1.67E-2</v>
      </c>
      <c r="W88" s="184">
        <f t="shared" ref="W88" si="159">IF(E88="","",ROUND((((B88+C88)-(B88-C89))/(6*V88)),4))</f>
        <v>1.996</v>
      </c>
      <c r="X88" s="184">
        <f t="shared" ref="X88" si="160">IF(E88="","",ROUND((1-(ABS((((B88+C88)+(B88-C89))/2)-U88)/((C88+C89)/2)))*W88,4))</f>
        <v>1.6826000000000001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OK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7.9245999999999999</v>
      </c>
      <c r="F90" s="176">
        <v>7.9198000000000004</v>
      </c>
      <c r="G90" s="176">
        <v>7.9093</v>
      </c>
      <c r="H90" s="176">
        <v>7.9157000000000002</v>
      </c>
      <c r="I90" s="176">
        <v>7.9120999999999997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0.24599999999999511</v>
      </c>
      <c r="P90" s="193">
        <f>IF(E90="","",((MINA(E90,F90,G90,H90,I90))-N90)/((C90+C91)/2))</f>
        <v>9.2999999999996419E-2</v>
      </c>
      <c r="Q90" s="194" t="str">
        <f t="shared" ref="Q90" si="163">IF(E90="","",IF(OR((O90&gt;50%),(P90&lt;-50%)),"Measure More","OK"))</f>
        <v>OK</v>
      </c>
      <c r="R90" s="185">
        <f>IF(E90="","",MAXA(E90:I91))</f>
        <v>7.9245999999999999</v>
      </c>
      <c r="S90" s="185">
        <f>IF(E90="","",MINA(E90:I91))</f>
        <v>7.9093</v>
      </c>
      <c r="T90" s="185">
        <f t="shared" ref="T90" si="164">IF(E90="","",(R90-S90))</f>
        <v>1.5299999999999869E-2</v>
      </c>
      <c r="U90" s="185">
        <f>IF(E90="","",ROUND(AVERAGEA(E90:I91),4))</f>
        <v>7.9162999999999997</v>
      </c>
      <c r="V90" s="185">
        <f>IF(E90="","",ROUND(SQRT(COUNTA(E90:I91)/(COUNTA(E90:I91)-1))*STDEVPA(E90:I91),4))</f>
        <v>6.1000000000000004E-3</v>
      </c>
      <c r="W90" s="184">
        <f t="shared" ref="W90" si="165">IF(E90="","",ROUND((((B90+C90)-(B90-C91))/(6*V90)),4))</f>
        <v>5.4645000000000001</v>
      </c>
      <c r="X90" s="184">
        <f t="shared" ref="X90" si="166">IF(E90="","",ROUND((1-(ABS((((B90+C90)+(B90-C91))/2)-U90)/((C90+C91)/2)))*W90,4))</f>
        <v>4.5738000000000003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3.1088</v>
      </c>
      <c r="F92" s="176">
        <v>3.1069</v>
      </c>
      <c r="G92" s="176">
        <v>3.0964</v>
      </c>
      <c r="H92" s="176">
        <v>3.0872000000000002</v>
      </c>
      <c r="I92" s="176">
        <v>3.0829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8.799999999999919E-2</v>
      </c>
      <c r="P92" s="193">
        <f>IF(E92="","",((MINA(E92,F92,G92,H92,I92))-N92)/((C92+C93)/2))</f>
        <v>-0.17100000000000115</v>
      </c>
      <c r="Q92" s="185" t="str">
        <f t="shared" ref="Q92" si="169">IF(E92="","",IF(OR((O92&gt;50%),(P92&lt;-50%)),"Measure More","OK"))</f>
        <v>OK</v>
      </c>
      <c r="R92" s="185">
        <f>IF(E92="","",MAXA(E92:I93))</f>
        <v>3.1088</v>
      </c>
      <c r="S92" s="185">
        <f>IF(E92="","",MINA(E92:I93))</f>
        <v>3.0829</v>
      </c>
      <c r="T92" s="185">
        <f t="shared" ref="T92" si="170">IF(E92="","",(R92-S92))</f>
        <v>2.5900000000000034E-2</v>
      </c>
      <c r="U92" s="185">
        <f>IF(E92="","",ROUND(AVERAGEA(E92:I93),4))</f>
        <v>3.0964</v>
      </c>
      <c r="V92" s="185">
        <f>IF(E92="","",ROUND(SQRT(COUNTA(E92:I93)/(COUNTA(E92:I93)-1))*STDEVPA(E92:I93),4))</f>
        <v>1.15E-2</v>
      </c>
      <c r="W92" s="184">
        <f t="shared" ref="W92" si="171">IF(E92="","",ROUND((((B92+C92)-(B92-C93))/(6*V92)),4))</f>
        <v>2.8986000000000001</v>
      </c>
      <c r="X92" s="184">
        <f t="shared" ref="X92" si="172">IF(E92="","",ROUND((1-(ABS((((B92+C92)+(B92-C93))/2)-U92)/((C92+C93)/2)))*W92,4))</f>
        <v>2.7942999999999998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3.1126999999999998</v>
      </c>
      <c r="F94" s="176">
        <v>3.1145</v>
      </c>
      <c r="G94" s="176">
        <v>3.0988000000000002</v>
      </c>
      <c r="H94" s="176">
        <v>3.1017000000000001</v>
      </c>
      <c r="I94" s="176">
        <v>3.0964999999999998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0.14499999999999957</v>
      </c>
      <c r="P94" s="193">
        <f>IF(E94="","",((MINA(E94,F94,G94,H94,I94))-N94)/((C94+C95)/2))</f>
        <v>-3.5000000000002807E-2</v>
      </c>
      <c r="Q94" s="185" t="str">
        <f t="shared" ref="Q94" si="175">IF(E94="","",IF(OR((O94&gt;50%),(P94&lt;-50%)),"Measure More","OK"))</f>
        <v>OK</v>
      </c>
      <c r="R94" s="185">
        <f>IF(E94="","",MAXA(E94:I95))</f>
        <v>3.1145</v>
      </c>
      <c r="S94" s="185">
        <f>IF(E94="","",MINA(E94:I95))</f>
        <v>3.0964999999999998</v>
      </c>
      <c r="T94" s="185">
        <f t="shared" ref="T94" si="176">IF(E94="","",(R94-S94))</f>
        <v>1.8000000000000238E-2</v>
      </c>
      <c r="U94" s="185">
        <f>IF(E94="","",ROUND(AVERAGEA(E94:I95),4))</f>
        <v>3.1048</v>
      </c>
      <c r="V94" s="185">
        <f>IF(E94="","",ROUND(SQRT(COUNTA(E94:I95)/(COUNTA(E94:I95)-1))*STDEVPA(E94:I95),4))</f>
        <v>8.2000000000000007E-3</v>
      </c>
      <c r="W94" s="184">
        <f t="shared" ref="W94" si="177">IF(E94="","",ROUND((((B94+C94)-(B94-C95))/(6*V94)),4))</f>
        <v>4.0650000000000004</v>
      </c>
      <c r="X94" s="184">
        <f t="shared" ref="X94" si="178">IF(E94="","",ROUND((1-(ABS((((B94+C94)+(B94-C95))/2)-U94)/((C94+C95)/2)))*W94,4))</f>
        <v>3.8698999999999999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7.7129000000000003</v>
      </c>
      <c r="F96" s="176">
        <v>7.7138999999999998</v>
      </c>
      <c r="G96" s="176">
        <v>7.7191000000000001</v>
      </c>
      <c r="H96" s="176">
        <v>7.7192999999999996</v>
      </c>
      <c r="I96" s="176">
        <v>7.7187999999999999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0.19299999999999429</v>
      </c>
      <c r="P96" s="193">
        <f>IF(E96="","",((MINA(E96,F96,G96,H96,I96))-N96)/((C96+C97)/2))</f>
        <v>0.12900000000000134</v>
      </c>
      <c r="Q96" s="185" t="str">
        <f t="shared" ref="Q96" si="181">IF(E96="","",IF(OR((O96&gt;50%),(P96&lt;-50%)),"Measure More","OK"))</f>
        <v>OK</v>
      </c>
      <c r="R96" s="185">
        <f>IF(E96="","",MAXA(E96:I97))</f>
        <v>7.7192999999999996</v>
      </c>
      <c r="S96" s="185">
        <f>IF(E96="","",MINA(E96:I97))</f>
        <v>7.7129000000000003</v>
      </c>
      <c r="T96" s="185">
        <f t="shared" ref="T96" si="182">IF(E96="","",(R96-S96))</f>
        <v>6.3999999999992951E-3</v>
      </c>
      <c r="U96" s="185">
        <f>IF(E96="","",ROUND(AVERAGEA(E96:I97),4))</f>
        <v>7.7168000000000001</v>
      </c>
      <c r="V96" s="185">
        <f>IF(E96="","",ROUND(SQRT(COUNTA(E96:I97)/(COUNTA(E96:I97)-1))*STDEVPA(E96:I97),4))</f>
        <v>3.0999999999999999E-3</v>
      </c>
      <c r="W96" s="184">
        <f t="shared" ref="W96" si="183">IF(E96="","",ROUND((((B96+C96)-(B96-C97))/(6*V96)),4))</f>
        <v>10.752700000000001</v>
      </c>
      <c r="X96" s="184">
        <f t="shared" ref="X96" si="184">IF(E96="","",ROUND((1-(ABS((((B96+C96)+(B96-C97))/2)-U96)/((C96+C97)/2)))*W96,4))</f>
        <v>8.9461999999999993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7.7027999999999999</v>
      </c>
      <c r="F98" s="176">
        <v>7.7039</v>
      </c>
      <c r="G98" s="176">
        <v>7.7104999999999997</v>
      </c>
      <c r="H98" s="176">
        <v>7.7111000000000001</v>
      </c>
      <c r="I98" s="176">
        <v>7.7111999999999998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0.11199999999999655</v>
      </c>
      <c r="P98" s="193">
        <f>IF(E98="","",((MINA(E98,F98,G98,H98,I98))-N98)/((C98+C99)/2))</f>
        <v>2.7999999999996916E-2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7.7111999999999998</v>
      </c>
      <c r="S98" s="185">
        <f>IF(E98="","",MINA(E98:I99))</f>
        <v>7.7027999999999999</v>
      </c>
      <c r="T98" s="185">
        <f t="shared" ref="T98" si="188">IF(E98="","",(R98-S98))</f>
        <v>8.3999999999999631E-3</v>
      </c>
      <c r="U98" s="185">
        <f>IF(E98="","",ROUND(AVERAGEA(E98:I99),4))</f>
        <v>7.7079000000000004</v>
      </c>
      <c r="V98" s="185">
        <f>IF(E98="","",ROUND(SQRT(COUNTA(E98:I99)/(COUNTA(E98:I99)-1))*STDEVPA(E98:I99),4))</f>
        <v>4.1999999999999997E-3</v>
      </c>
      <c r="W98" s="184">
        <f t="shared" ref="W98" si="189">IF(E98="","",ROUND((((B98+C98)-(B98-C99))/(6*V98)),4))</f>
        <v>7.9364999999999997</v>
      </c>
      <c r="X98" s="184">
        <f t="shared" ref="X98" si="190">IF(E98="","",ROUND((1-(ABS((((B98+C98)+(B98-C99))/2)-U98)/((C98+C99)/2)))*W98,4))</f>
        <v>7.3094999999999999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3.1027999999999998</v>
      </c>
      <c r="F100" s="176">
        <v>3.1048</v>
      </c>
      <c r="G100" s="176">
        <v>3.125</v>
      </c>
      <c r="H100" s="176">
        <v>3.1206999999999998</v>
      </c>
      <c r="I100" s="176">
        <v>3.1242000000000001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0.24999999999999911</v>
      </c>
      <c r="P100" s="193">
        <f>IF(E100="","",((MINA(E100,F100,G100,H100,I100))-N100)/((C100+C101)/2))</f>
        <v>2.7999999999996916E-2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3.125</v>
      </c>
      <c r="S100" s="185">
        <f>IF(E100="","",MINA(E100:I101))</f>
        <v>3.1027999999999998</v>
      </c>
      <c r="T100" s="185">
        <f t="shared" ref="T100" si="194">IF(E100="","",(R100-S100))</f>
        <v>2.220000000000022E-2</v>
      </c>
      <c r="U100" s="185">
        <f>IF(E100="","",ROUND(AVERAGEA(E100:I101),4))</f>
        <v>3.1154999999999999</v>
      </c>
      <c r="V100" s="185">
        <f>IF(E100="","",ROUND(SQRT(COUNTA(E100:I101)/(COUNTA(E100:I101)-1))*STDEVPA(E100:I101),4))</f>
        <v>1.0800000000000001E-2</v>
      </c>
      <c r="W100" s="184">
        <f t="shared" ref="W100" si="195">IF(E100="","",ROUND((((B100+C100)-(B100-C101))/(6*V100)),4))</f>
        <v>3.0863999999999998</v>
      </c>
      <c r="X100" s="184">
        <f t="shared" ref="X100" si="196">IF(E100="","",ROUND((1-(ABS((((B100+C100)+(B100-C101))/2)-U100)/((C100+C101)/2)))*W100,4))</f>
        <v>2.6080000000000001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3.0985999999999998</v>
      </c>
      <c r="F102" s="176">
        <v>3.0969000000000002</v>
      </c>
      <c r="G102" s="176">
        <v>3.1206</v>
      </c>
      <c r="H102" s="176">
        <v>3.1225000000000001</v>
      </c>
      <c r="I102" s="176">
        <v>3.1221999999999999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0.22499999999999964</v>
      </c>
      <c r="P102" s="193">
        <f>IF(E102="","",((MINA(E102,F102,G102,H102,I102))-N102)/((C102+C103)/2))</f>
        <v>-3.0999999999998806E-2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3.1225000000000001</v>
      </c>
      <c r="S102" s="185">
        <f>IF(E102="","",MINA(E102:I103))</f>
        <v>3.0969000000000002</v>
      </c>
      <c r="T102" s="185">
        <f t="shared" ref="T102" si="200">IF(E102="","",(R102-S102))</f>
        <v>2.5599999999999845E-2</v>
      </c>
      <c r="U102" s="185">
        <f>IF(E102="","",ROUND(AVERAGEA(E102:I103),4))</f>
        <v>3.1122000000000001</v>
      </c>
      <c r="V102" s="185">
        <f>IF(E102="","",ROUND(SQRT(COUNTA(E102:I103)/(COUNTA(E102:I103)-1))*STDEVPA(E102:I103),4))</f>
        <v>1.32E-2</v>
      </c>
      <c r="W102" s="184">
        <f t="shared" ref="W102" si="201">IF(E102="","",ROUND((((B102+C102)-(B102-C103))/(6*V102)),4))</f>
        <v>2.5253000000000001</v>
      </c>
      <c r="X102" s="184">
        <f t="shared" ref="X102" si="202">IF(E102="","",ROUND((1-(ABS((((B102+C102)+(B102-C103))/2)-U102)/((C102+C103)/2)))*W102,4))</f>
        <v>2.2172000000000001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1.8200000000000001E-2</v>
      </c>
      <c r="F104" s="176">
        <v>1.89E-2</v>
      </c>
      <c r="G104" s="176">
        <v>2.12E-2</v>
      </c>
      <c r="H104" s="176">
        <v>2.3199999999999998E-2</v>
      </c>
      <c r="I104" s="176">
        <v>2.35E-2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-6.0000000000000053E-2</v>
      </c>
      <c r="P104" s="193">
        <f>IF(E104="","",((MINA(E104,F104,G104,H104,I104))-N104)/((C104+C105)/2))</f>
        <v>-0.27200000000000002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2.35E-2</v>
      </c>
      <c r="S104" s="185">
        <f>IF(E104="","",MINA(E104:I105))</f>
        <v>1.8200000000000001E-2</v>
      </c>
      <c r="T104" s="185">
        <f t="shared" ref="T104" si="206">IF(E104="","",(R104-S104))</f>
        <v>5.2999999999999992E-3</v>
      </c>
      <c r="U104" s="185">
        <f>IF(E104="","",ROUND(AVERAGEA(E104:I105),4))</f>
        <v>2.1000000000000001E-2</v>
      </c>
      <c r="V104" s="185">
        <f>IF(E104="","",ROUND(SQRT(COUNTA(E104:I105)/(COUNTA(E104:I105)-1))*STDEVPA(E104:I105),4))</f>
        <v>2.3999999999999998E-3</v>
      </c>
      <c r="W104" s="184">
        <f>IF(E104="","",ROUND((((B104+C104)-(U104))/(3*V104)),4))</f>
        <v>4.0278</v>
      </c>
      <c r="X104" s="184">
        <f>IF(E104="","",ROUND((((B104+C104)-(U104))/(3*V104)),4))</f>
        <v>4.0278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1.8200000000000001E-2</v>
      </c>
      <c r="F106" s="176">
        <v>2.0799999999999999E-2</v>
      </c>
      <c r="G106" s="176">
        <v>2.1399999999999999E-2</v>
      </c>
      <c r="H106" s="176">
        <v>1.9900000000000001E-2</v>
      </c>
      <c r="I106" s="176">
        <v>2.0199999999999999E-2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-0.1440000000000001</v>
      </c>
      <c r="P106" s="193">
        <f>IF(E106="","",((MINA(E106,F106,G106,H106,I106))-N106)/((C106+C107)/2))</f>
        <v>-0.27200000000000002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2.1399999999999999E-2</v>
      </c>
      <c r="S106" s="185">
        <f>IF(E106="","",MINA(E106:I107))</f>
        <v>1.8200000000000001E-2</v>
      </c>
      <c r="T106" s="185">
        <f t="shared" ref="T106" si="210">IF(E106="","",(R106-S106))</f>
        <v>3.199999999999998E-3</v>
      </c>
      <c r="U106" s="185">
        <f>IF(E106="","",ROUND(AVERAGEA(E106:I107),4))</f>
        <v>2.01E-2</v>
      </c>
      <c r="V106" s="185">
        <f>IF(E106="","",ROUND(SQRT(COUNTA(E106:I107)/(COUNTA(E106:I107)-1))*STDEVPA(E106:I107),4))</f>
        <v>1.1999999999999999E-3</v>
      </c>
      <c r="W106" s="184">
        <f>IF(E106="","",ROUND((((B106+C106)-(U106))/(3*V106)),4))</f>
        <v>8.3056000000000001</v>
      </c>
      <c r="X106" s="184">
        <f>IF(E106="","",ROUND((((B106+C106)-(U106))/(3*V106)),4))</f>
        <v>8.3056000000000001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24120901</v>
      </c>
      <c r="D113" s="183"/>
      <c r="E113" s="15"/>
      <c r="F113" s="16" t="str">
        <f>H8</f>
        <v>K1218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24120901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22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24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21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20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24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23" t="s">
        <v>53</v>
      </c>
      <c r="P157" s="123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3.3982000000000001</v>
      </c>
      <c r="F158" s="176">
        <v>3.3971</v>
      </c>
      <c r="G158" s="176">
        <v>3.3967999999999998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-1.7999999999998018E-2</v>
      </c>
      <c r="P158" s="193">
        <f>IF(E158="","",((MINA(E158,F158,G158,H158,I158))-N158)/((C158+C159)/2))</f>
        <v>-3.2000000000000917E-2</v>
      </c>
      <c r="Q158" s="185" t="str">
        <f>IF(E158="","",IF(OR((O158&gt;50%),(P158&lt;-50%)),"Measure More","OK"))</f>
        <v>OK</v>
      </c>
      <c r="R158" s="185">
        <f>IF(E158="","",MAXA(E158:I159))</f>
        <v>3.3982000000000001</v>
      </c>
      <c r="S158" s="185">
        <f>IF(E158="","",MINA(E158:I159))</f>
        <v>3.3967999999999998</v>
      </c>
      <c r="T158" s="185">
        <f>IF(E158="","",(R158-S158))</f>
        <v>1.4000000000002899E-3</v>
      </c>
      <c r="U158" s="185">
        <f>IF(E158="","",ROUND(AVERAGEA(E158:I159),4))</f>
        <v>3.3974000000000002</v>
      </c>
      <c r="V158" s="185">
        <f>IF(E158="","",ROUND(SQRT(COUNTA(E158:I159)/(COUNTA(E158:I159)-1))*STDEVPA(E158:I159),4))</f>
        <v>6.9999999999999999E-4</v>
      </c>
      <c r="W158" s="184">
        <f>IF(E158="","",ROUND((((B158+C158)-(B158-C159))/(6*V158)),4))</f>
        <v>47.619</v>
      </c>
      <c r="X158" s="184">
        <f>IF(E158="","",ROUND((1-(ABS((((B158+C158)+(B158-C159))/2)-U158)/((C158+C159)/2)))*W158,4))</f>
        <v>46.380899999999997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3.3982000000000001</v>
      </c>
      <c r="AB158" s="92">
        <v>3.3971</v>
      </c>
      <c r="AC158">
        <v>3.3967999999999998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3.4014000000000002</v>
      </c>
      <c r="F160" s="176">
        <v>3.4</v>
      </c>
      <c r="G160" s="176">
        <v>3.3997000000000002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1.4000000000002899E-2</v>
      </c>
      <c r="P160" s="193">
        <f>IF(E160="","",((MINA(E160,F160,G160,H160,I160))-N160)/((C160+C161)/2))</f>
        <v>-2.9999999999974492E-3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3.4014000000000002</v>
      </c>
      <c r="S160" s="185">
        <f t="shared" ref="S160" si="217">IF(E160="","",MINA(E160:I161))</f>
        <v>3.3997000000000002</v>
      </c>
      <c r="T160" s="185">
        <f t="shared" ref="T160" si="218">IF(E160="","",(R160-S160))</f>
        <v>1.7000000000000348E-3</v>
      </c>
      <c r="U160" s="185">
        <f t="shared" ref="U160" si="219">IF(E160="","",ROUND(AVERAGEA(E160:I161),4))</f>
        <v>3.4003999999999999</v>
      </c>
      <c r="V160" s="185">
        <f t="shared" ref="V160" si="220">IF(E160="","",ROUND(SQRT(COUNTA(E160:I161)/(COUNTA(E160:I161)-1))*STDEVPA(E160:I161),4))</f>
        <v>8.9999999999999998E-4</v>
      </c>
      <c r="W160" s="184">
        <f t="shared" ref="W160" si="221">IF(E160="","",ROUND((((B160+C160)-(B160-C161))/(6*V160)),4))</f>
        <v>37.036999999999999</v>
      </c>
      <c r="X160" s="184">
        <f t="shared" ref="X160" si="222">IF(E160="","",ROUND((1-(ABS((((B160+C160)+(B160-C161))/2)-U160)/((C160+C161)/2)))*W160,4))</f>
        <v>36.8889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3.4014000000000002</v>
      </c>
      <c r="AB160" s="92">
        <v>3.4</v>
      </c>
      <c r="AC160">
        <v>3.3997000000000002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1.5943000000000001</v>
      </c>
      <c r="F162" s="176">
        <v>1.5928</v>
      </c>
      <c r="G162" s="176">
        <v>1.5929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-5.7000000000000384E-2</v>
      </c>
      <c r="P162" s="193">
        <f>IF(E162="","",((MINA(E162,F162,G162,H162,I162))-N162)/((C162+C163)/2))</f>
        <v>-7.2000000000000952E-2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1.5943000000000001</v>
      </c>
      <c r="S162" s="185">
        <f t="shared" ref="S162" si="232">IF(E162="","",MINA(E162:I163))</f>
        <v>1.5928</v>
      </c>
      <c r="T162" s="185">
        <f t="shared" ref="T162" si="233">IF(E162="","",(R162-S162))</f>
        <v>1.5000000000000568E-3</v>
      </c>
      <c r="U162" s="185">
        <f t="shared" ref="U162" si="234">IF(E162="","",ROUND(AVERAGEA(E162:I163),4))</f>
        <v>1.5932999999999999</v>
      </c>
      <c r="V162" s="185">
        <f t="shared" ref="V162" si="235">IF(E162="","",ROUND(SQRT(COUNTA(E162:I163)/(COUNTA(E162:I163)-1))*STDEVPA(E162:I163),4))</f>
        <v>8.0000000000000004E-4</v>
      </c>
      <c r="W162" s="184">
        <f t="shared" ref="W162" si="236">IF(E162="","",ROUND((((B162+C162)-(B162-C163))/(6*V162)),4))</f>
        <v>41.666699999999999</v>
      </c>
      <c r="X162" s="184">
        <f t="shared" ref="X162" si="237">IF(E162="","",ROUND((1-(ABS((((B162+C162)+(B162-C163))/2)-U162)/((C162+C163)/2)))*W162,4))</f>
        <v>38.875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1.5943000000000001</v>
      </c>
      <c r="AB162" s="92">
        <v>1.5928</v>
      </c>
      <c r="AC162">
        <v>1.5929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1.5905</v>
      </c>
      <c r="F164" s="176">
        <v>1.5906</v>
      </c>
      <c r="G164" s="176">
        <v>1.5911999999999999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-8.800000000000141E-2</v>
      </c>
      <c r="P164" s="193">
        <f>IF(E164="","",((MINA(E164,F164,G164,H164,I164))-N164)/((C164+C165)/2))</f>
        <v>-9.5000000000000639E-2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1.5911999999999999</v>
      </c>
      <c r="S164" s="185">
        <f t="shared" ref="S164" si="247">IF(E164="","",MINA(E164:I165))</f>
        <v>1.5905</v>
      </c>
      <c r="T164" s="185">
        <f t="shared" ref="T164" si="248">IF(E164="","",(R164-S164))</f>
        <v>6.9999999999992291E-4</v>
      </c>
      <c r="U164" s="185">
        <f t="shared" ref="U164" si="249">IF(E164="","",ROUND(AVERAGEA(E164:I165),4))</f>
        <v>1.5908</v>
      </c>
      <c r="V164" s="185">
        <f t="shared" ref="V164" si="250">IF(E164="","",ROUND(SQRT(COUNTA(E164:I165)/(COUNTA(E164:I165)-1))*STDEVPA(E164:I165),4))</f>
        <v>4.0000000000000002E-4</v>
      </c>
      <c r="W164" s="184">
        <f t="shared" ref="W164" si="251">IF(E164="","",ROUND((((B164+C164)-(B164-C165))/(6*V164)),4))</f>
        <v>83.333299999999994</v>
      </c>
      <c r="X164" s="184">
        <f t="shared" ref="X164" si="252">IF(E164="","",ROUND((1-(ABS((((B164+C164)+(B164-C165))/2)-U164)/((C164+C165)/2)))*W164,4))</f>
        <v>75.666600000000003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1.5905</v>
      </c>
      <c r="AB164" s="92">
        <v>1.5906</v>
      </c>
      <c r="AC164">
        <v>1.5911999999999999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1.5976999999999999</v>
      </c>
      <c r="F166" s="176">
        <v>1.5972999999999999</v>
      </c>
      <c r="G166" s="176">
        <v>1.5975999999999999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-2.3000000000001908E-2</v>
      </c>
      <c r="P166" s="193">
        <f>IF(E166="","",((MINA(E166,F166,G166,H166,I166))-N166)/((C166+C167)/2))</f>
        <v>-2.7000000000001467E-2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1.5976999999999999</v>
      </c>
      <c r="S166" s="185">
        <f t="shared" ref="S166" si="262">IF(E166="","",MINA(E166:I167))</f>
        <v>1.5972999999999999</v>
      </c>
      <c r="T166" s="185">
        <f t="shared" ref="T166" si="263">IF(E166="","",(R166-S166))</f>
        <v>3.9999999999995595E-4</v>
      </c>
      <c r="U166" s="185">
        <f t="shared" ref="U166" si="264">IF(E166="","",ROUND(AVERAGEA(E166:I167),4))</f>
        <v>1.5974999999999999</v>
      </c>
      <c r="V166" s="185">
        <f t="shared" ref="V166" si="265">IF(E166="","",ROUND(SQRT(COUNTA(E166:I167)/(COUNTA(E166:I167)-1))*STDEVPA(E166:I167),4))</f>
        <v>2.0000000000000001E-4</v>
      </c>
      <c r="W166" s="184">
        <f t="shared" ref="W166" si="266">IF(E166="","",ROUND((((B166+C166)-(B166-C167))/(6*V166)),4))</f>
        <v>166.66669999999999</v>
      </c>
      <c r="X166" s="184">
        <f t="shared" ref="X166" si="267">IF(E166="","",ROUND((1-(ABS((((B166+C166)+(B166-C167))/2)-U166)/((C166+C167)/2)))*W166,4))</f>
        <v>162.5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1.5976999999999999</v>
      </c>
      <c r="AB166" s="92">
        <v>1.5972999999999999</v>
      </c>
      <c r="AC166">
        <v>1.5975999999999999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1.5992999999999999</v>
      </c>
      <c r="F168" s="176">
        <v>1.5981000000000001</v>
      </c>
      <c r="G168" s="176">
        <v>1.5985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-7.0000000000014495E-3</v>
      </c>
      <c r="P168" s="193">
        <f>IF(E168="","",((MINA(E168,F168,G168,H168,I168))-N168)/((C168+C169)/2))</f>
        <v>-1.9000000000000128E-2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1.5992999999999999</v>
      </c>
      <c r="S168" s="185">
        <f t="shared" ref="S168" si="277">IF(E168="","",MINA(E168:I169))</f>
        <v>1.5981000000000001</v>
      </c>
      <c r="T168" s="185">
        <f t="shared" ref="T168" si="278">IF(E168="","",(R168-S168))</f>
        <v>1.1999999999998678E-3</v>
      </c>
      <c r="U168" s="185">
        <f t="shared" ref="U168" si="279">IF(E168="","",ROUND(AVERAGEA(E168:I169),4))</f>
        <v>1.5986</v>
      </c>
      <c r="V168" s="185">
        <f t="shared" ref="V168" si="280">IF(E168="","",ROUND(SQRT(COUNTA(E168:I169)/(COUNTA(E168:I169)-1))*STDEVPA(E168:I169),4))</f>
        <v>5.9999999999999995E-4</v>
      </c>
      <c r="W168" s="184">
        <f t="shared" ref="W168" si="281">IF(E168="","",ROUND((((B168+C168)-(B168-C169))/(6*V168)),4))</f>
        <v>55.555599999999998</v>
      </c>
      <c r="X168" s="184">
        <f t="shared" ref="X168" si="282">IF(E168="","",ROUND((1-(ABS((((B168+C168)+(B168-C169))/2)-U168)/((C168+C169)/2)))*W168,4))</f>
        <v>54.777799999999999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1.5992999999999999</v>
      </c>
      <c r="AB168" s="92">
        <v>1.5981000000000001</v>
      </c>
      <c r="AC168">
        <v>1.5985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24.582599999999999</v>
      </c>
      <c r="F170" s="176">
        <v>24.58</v>
      </c>
      <c r="G170" s="176">
        <v>24.573699999999999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-8.7000000000010402E-2</v>
      </c>
      <c r="P170" s="193">
        <f>IF(E170="","",((MINA(E170,F170,G170,H170,I170))-N170)/((C170+C171)/2))</f>
        <v>-0.13150000000001327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24.582599999999999</v>
      </c>
      <c r="S170" s="185">
        <f t="shared" ref="S170" si="292">IF(E170="","",MINA(E170:I171))</f>
        <v>24.573699999999999</v>
      </c>
      <c r="T170" s="185">
        <f t="shared" ref="T170" si="293">IF(E170="","",(R170-S170))</f>
        <v>8.9000000000005741E-3</v>
      </c>
      <c r="U170" s="185">
        <f t="shared" ref="U170" si="294">IF(E170="","",ROUND(AVERAGEA(E170:I171),4))</f>
        <v>24.578800000000001</v>
      </c>
      <c r="V170" s="185">
        <f t="shared" ref="V170" si="295">IF(E170="","",ROUND(SQRT(COUNTA(E170:I171)/(COUNTA(E170:I171)-1))*STDEVPA(E170:I171),4))</f>
        <v>4.5999999999999999E-3</v>
      </c>
      <c r="W170" s="184">
        <f t="shared" ref="W170" si="296">IF(E170="","",ROUND((((B170+C170)-(B170-C171))/(6*V170)),4))</f>
        <v>14.492800000000001</v>
      </c>
      <c r="X170" s="184">
        <f t="shared" ref="X170" si="297">IF(E170="","",ROUND((1-(ABS((((B170+C170)+(B170-C171))/2)-U170)/((C170+C171)/2)))*W170,4))</f>
        <v>12.9566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24.582599999999999</v>
      </c>
      <c r="AB170" s="92">
        <v>24.58</v>
      </c>
      <c r="AC170">
        <v>24.573699999999999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4.8400999999999996</v>
      </c>
      <c r="F172" s="176">
        <v>4.8411999999999997</v>
      </c>
      <c r="G172" s="176">
        <v>4.8369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0.41199999999999903</v>
      </c>
      <c r="P172" s="193">
        <f>IF(E172="","",((MINA(E172,F172,G172,H172,I172))-N172)/((C172+C173)/2))</f>
        <v>0.36900000000000155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4.8411999999999997</v>
      </c>
      <c r="S172" s="185">
        <f t="shared" ref="S172" si="307">IF(E172="","",MINA(E172:I173))</f>
        <v>4.8369</v>
      </c>
      <c r="T172" s="185">
        <f t="shared" ref="T172" si="308">IF(E172="","",(R172-S172))</f>
        <v>4.2999999999997485E-3</v>
      </c>
      <c r="U172" s="185">
        <f t="shared" ref="U172" si="309">IF(E172="","",ROUND(AVERAGEA(E172:I173),4))</f>
        <v>4.8394000000000004</v>
      </c>
      <c r="V172" s="185">
        <f t="shared" ref="V172" si="310">IF(E172="","",ROUND(SQRT(COUNTA(E172:I173)/(COUNTA(E172:I173)-1))*STDEVPA(E172:I173),4))</f>
        <v>2.2000000000000001E-3</v>
      </c>
      <c r="W172" s="184">
        <f t="shared" ref="W172" si="311">IF(E172="","",ROUND((((B172+C172)-(B172-C173))/(6*V172)),4))</f>
        <v>15.1515</v>
      </c>
      <c r="X172" s="184">
        <f t="shared" ref="X172" si="312">IF(E172="","",ROUND((1-(ABS((((B172+C172)+(B172-C173))/2)-U172)/((C172+C173)/2)))*W172,4))</f>
        <v>9.1818000000000008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4.8400999999999996</v>
      </c>
      <c r="AB172" s="92">
        <v>4.8411999999999997</v>
      </c>
      <c r="AC172">
        <v>4.8369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4.8376000000000001</v>
      </c>
      <c r="F174" s="176">
        <v>4.8368000000000002</v>
      </c>
      <c r="G174" s="176">
        <v>4.8414000000000001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0.41400000000000325</v>
      </c>
      <c r="P174" s="193">
        <f>IF(E174="","",((MINA(E174,F174,G174,H174,I174))-N174)/((C174+C175)/2))</f>
        <v>0.36800000000000388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4.8414000000000001</v>
      </c>
      <c r="S174" s="185">
        <f t="shared" ref="S174" si="322">IF(E174="","",MINA(E174:I175))</f>
        <v>4.8368000000000002</v>
      </c>
      <c r="T174" s="185">
        <f t="shared" ref="T174" si="323">IF(E174="","",(R174-S174))</f>
        <v>4.5999999999999375E-3</v>
      </c>
      <c r="U174" s="185">
        <f t="shared" ref="U174" si="324">IF(E174="","",ROUND(AVERAGEA(E174:I175),4))</f>
        <v>4.8385999999999996</v>
      </c>
      <c r="V174" s="185">
        <f t="shared" ref="V174" si="325">IF(E174="","",ROUND(SQRT(COUNTA(E174:I175)/(COUNTA(E174:I175)-1))*STDEVPA(E174:I175),4))</f>
        <v>2.5000000000000001E-3</v>
      </c>
      <c r="W174" s="184">
        <f t="shared" ref="W174" si="326">IF(E174="","",ROUND((((B174+C174)-(B174-C175))/(6*V174)),4))</f>
        <v>13.333299999999999</v>
      </c>
      <c r="X174" s="184">
        <f t="shared" ref="X174" si="327">IF(E174="","",ROUND((1-(ABS((((B174+C174)+(B174-C175))/2)-U174)/((C174+C175)/2)))*W174,4))</f>
        <v>8.1866000000000003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4.8376000000000001</v>
      </c>
      <c r="AB174" s="92">
        <v>4.8368000000000002</v>
      </c>
      <c r="AC174">
        <v>4.8414000000000001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16.1248</v>
      </c>
      <c r="F176" s="176">
        <v>16.118300000000001</v>
      </c>
      <c r="G176" s="176">
        <v>16.121099999999998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0.24799999999999045</v>
      </c>
      <c r="P176" s="193">
        <f>IF(E176="","",((MINA(E176,F176,G176,H176,I176))-N176)/((C176+C177)/2))</f>
        <v>0.18299999999999983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16.1248</v>
      </c>
      <c r="S176" s="185">
        <f t="shared" ref="S176" si="337">IF(E176="","",MINA(E176:I177))</f>
        <v>16.118300000000001</v>
      </c>
      <c r="T176" s="185">
        <f t="shared" ref="T176" si="338">IF(E176="","",(R176-S176))</f>
        <v>6.4999999999990621E-3</v>
      </c>
      <c r="U176" s="185">
        <f t="shared" ref="U176" si="339">IF(E176="","",ROUND(AVERAGEA(E176:I177),4))</f>
        <v>16.121400000000001</v>
      </c>
      <c r="V176" s="185">
        <f t="shared" ref="V176" si="340">IF(E176="","",ROUND(SQRT(COUNTA(E176:I177)/(COUNTA(E176:I177)-1))*STDEVPA(E176:I177),4))</f>
        <v>3.3E-3</v>
      </c>
      <c r="W176" s="184">
        <f t="shared" ref="W176" si="341">IF(E176="","",ROUND((((B176+C176)-(B176-C177))/(6*V176)),4))</f>
        <v>10.101000000000001</v>
      </c>
      <c r="X176" s="184">
        <f t="shared" ref="X176" si="342">IF(E176="","",ROUND((1-(ABS((((B176+C176)+(B176-C177))/2)-U176)/((C176+C177)/2)))*W176,4))</f>
        <v>7.9394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16.1248</v>
      </c>
      <c r="AB176" s="92">
        <v>16.118300000000001</v>
      </c>
      <c r="AC176">
        <v>16.121099999999998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16.116700000000002</v>
      </c>
      <c r="F178" s="176">
        <v>16.110399999999998</v>
      </c>
      <c r="G178" s="176">
        <v>16.111000000000001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0.16700000000000159</v>
      </c>
      <c r="P178" s="193">
        <f>IF(E178="","",((MINA(E178,F178,G178,H178,I178))-N178)/((C178+C179)/2))</f>
        <v>0.10399999999997078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16.116700000000002</v>
      </c>
      <c r="S178" s="185">
        <f t="shared" ref="S178" si="352">IF(E178="","",MINA(E178:I179))</f>
        <v>16.110399999999998</v>
      </c>
      <c r="T178" s="185">
        <f t="shared" ref="T178" si="353">IF(E178="","",(R178-S178))</f>
        <v>6.3000000000030809E-3</v>
      </c>
      <c r="U178" s="185">
        <f t="shared" ref="U178" si="354">IF(E178="","",ROUND(AVERAGEA(E178:I179),4))</f>
        <v>16.1127</v>
      </c>
      <c r="V178" s="185">
        <f t="shared" ref="V178" si="355">IF(E178="","",ROUND(SQRT(COUNTA(E178:I179)/(COUNTA(E178:I179)-1))*STDEVPA(E178:I179),4))</f>
        <v>3.5000000000000001E-3</v>
      </c>
      <c r="W178" s="184">
        <f t="shared" ref="W178" si="356">IF(E178="","",ROUND((((B178+C178)-(B178-C179))/(6*V178)),4))</f>
        <v>9.5237999999999996</v>
      </c>
      <c r="X178" s="184">
        <f t="shared" ref="X178" si="357">IF(E178="","",ROUND((1-(ABS((((B178+C178)+(B178-C179))/2)-U178)/((C178+C179)/2)))*W178,4))</f>
        <v>8.3142999999999994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16.116700000000002</v>
      </c>
      <c r="AB178" s="92">
        <v>16.110399999999998</v>
      </c>
      <c r="AC178">
        <v>16.111000000000001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6.5376000000000003</v>
      </c>
      <c r="F180" s="176">
        <v>6.5388999999999999</v>
      </c>
      <c r="G180" s="176">
        <v>6.5389999999999997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0.38999999999999702</v>
      </c>
      <c r="P180" s="193">
        <f>IF(E180="","",((MINA(E180,F180,G180,H180,I180))-N180)/((C180+C181)/2))</f>
        <v>0.376000000000003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6.5389999999999997</v>
      </c>
      <c r="S180" s="185">
        <f t="shared" ref="S180" si="367">IF(E180="","",MINA(E180:I181))</f>
        <v>6.5376000000000003</v>
      </c>
      <c r="T180" s="185">
        <f t="shared" ref="T180" si="368">IF(E180="","",(R180-S180))</f>
        <v>1.3999999999994017E-3</v>
      </c>
      <c r="U180" s="185">
        <f t="shared" ref="U180" si="369">IF(E180="","",ROUND(AVERAGEA(E180:I181),4))</f>
        <v>6.5385</v>
      </c>
      <c r="V180" s="185">
        <f t="shared" ref="V180" si="370">IF(E180="","",ROUND(SQRT(COUNTA(E180:I181)/(COUNTA(E180:I181)-1))*STDEVPA(E180:I181),4))</f>
        <v>8.0000000000000004E-4</v>
      </c>
      <c r="W180" s="184">
        <f t="shared" ref="W180" si="371">IF(E180="","",ROUND((((B180+C180)-(B180-C181))/(6*V180)),4))</f>
        <v>41.666699999999999</v>
      </c>
      <c r="X180" s="184">
        <f t="shared" ref="X180" si="372">IF(E180="","",ROUND((1-(ABS((((B180+C180)+(B180-C181))/2)-U180)/((C180+C181)/2)))*W180,4))</f>
        <v>25.625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6.5376000000000003</v>
      </c>
      <c r="AB180" s="92">
        <v>6.5388999999999999</v>
      </c>
      <c r="AC180">
        <v>6.5389999999999997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6.5121000000000002</v>
      </c>
      <c r="F182" s="176">
        <v>6.5125999999999999</v>
      </c>
      <c r="G182" s="176">
        <v>6.5118999999999998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0.12599999999999945</v>
      </c>
      <c r="P182" s="193">
        <f>IF(E182="","",((MINA(E182,F182,G182,H182,I182))-N182)/((C182+C183)/2))</f>
        <v>0.118999999999998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6.5125999999999999</v>
      </c>
      <c r="S182" s="185">
        <f t="shared" ref="S182" si="382">IF(E182="","",MINA(E182:I183))</f>
        <v>6.5118999999999998</v>
      </c>
      <c r="T182" s="185">
        <f t="shared" ref="T182" si="383">IF(E182="","",(R182-S182))</f>
        <v>7.0000000000014495E-4</v>
      </c>
      <c r="U182" s="185">
        <f t="shared" ref="U182" si="384">IF(E182="","",ROUND(AVERAGEA(E182:I183),4))</f>
        <v>6.5122</v>
      </c>
      <c r="V182" s="185">
        <f t="shared" ref="V182" si="385">IF(E182="","",ROUND(SQRT(COUNTA(E182:I183)/(COUNTA(E182:I183)-1))*STDEVPA(E182:I183),4))</f>
        <v>4.0000000000000002E-4</v>
      </c>
      <c r="W182" s="184">
        <f t="shared" ref="W182" si="386">IF(E182="","",ROUND((((B182+C182)-(B182-C183))/(6*V182)),4))</f>
        <v>83.333299999999994</v>
      </c>
      <c r="X182" s="184">
        <f t="shared" ref="X182" si="387">IF(E182="","",ROUND((1-(ABS((((B182+C182)+(B182-C183))/2)-U182)/((C182+C183)/2)))*W182,4))</f>
        <v>73.166600000000003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6.5121000000000002</v>
      </c>
      <c r="AB182" s="92">
        <v>6.5125999999999999</v>
      </c>
      <c r="AC182">
        <v>6.5118999999999998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0.80800000000000005</v>
      </c>
      <c r="G184" s="176">
        <v>0.80800000000000005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0.13333333333333347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0.80800000000000005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0.80800000000000005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0.80800000000000005</v>
      </c>
      <c r="AB184" s="92">
        <v>0.80800000000000005</v>
      </c>
      <c r="AC184">
        <v>0.80800000000000005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0.80800000000000005</v>
      </c>
      <c r="F186" s="176">
        <v>0.80700000000000005</v>
      </c>
      <c r="G186" s="176">
        <v>0.80700000000000005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0.13333333333333347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0.80800000000000005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0.80730000000000002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29.277699999999999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0.80800000000000005</v>
      </c>
      <c r="AB186" s="92">
        <v>0.80700000000000005</v>
      </c>
      <c r="AC186">
        <v>0.80700000000000005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0.58299999999999996</v>
      </c>
      <c r="F188" s="176">
        <v>0.58299999999999996</v>
      </c>
      <c r="G188" s="176">
        <v>0.58399999999999996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-6.6666666666666735E-2</v>
      </c>
      <c r="P188" s="193">
        <f>IF(E188="","",((MINA(E188,F188,G188,H188,I188))-N188)/((C188+C189)/2))</f>
        <v>-0.13333333333333347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0.58399999999999996</v>
      </c>
      <c r="S188" s="185">
        <f t="shared" ref="S188" si="427">IF(E188="","",MINA(E188:I189))</f>
        <v>0.58299999999999996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0.58330000000000004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7.3888999999999996</v>
      </c>
      <c r="X188" s="184">
        <f>IF(E188="","",ROUND((((U188)-(B188-C189))/(3*V188)),4))</f>
        <v>7.3888999999999996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0.58299999999999996</v>
      </c>
      <c r="AB188" s="92">
        <v>0.58299999999999996</v>
      </c>
      <c r="AC188">
        <v>0.58399999999999996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0.58799999999999997</v>
      </c>
      <c r="F190" s="176">
        <v>0.58699999999999997</v>
      </c>
      <c r="G190" s="176">
        <v>0.58699999999999997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0.20000000000000018</v>
      </c>
      <c r="P190" s="193">
        <f>IF(E190="","",((MINA(E190,F190,G190,H190,I190))-N190)/((C190+C191)/2))</f>
        <v>0.13333333333333347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0.58799999999999997</v>
      </c>
      <c r="S190" s="185">
        <f t="shared" ref="S190" si="438">IF(E190="","",MINA(E190:I191))</f>
        <v>0.58699999999999997</v>
      </c>
      <c r="T190" s="185">
        <f t="shared" ref="T190" si="439">IF(E190="","",(R190-S190))</f>
        <v>1.0000000000000009E-3</v>
      </c>
      <c r="U190" s="185">
        <f t="shared" ref="U190" si="440">IF(E190="","",ROUND(AVERAGEA(E190:I191),4))</f>
        <v>0.58730000000000004</v>
      </c>
      <c r="V190" s="185">
        <f t="shared" ref="V190" si="441">IF(E190="","",ROUND(SQRT(COUNTA(E190:I191)/(COUNTA(E190:I191)-1))*STDEVPA(E190:I191),4))</f>
        <v>5.9999999999999995E-4</v>
      </c>
      <c r="W190" s="184">
        <f>IF(E190="","",ROUND((((U190)-(B190-C191))/(3*V190)),4))</f>
        <v>9.6111000000000004</v>
      </c>
      <c r="X190" s="184">
        <f>IF(E190="","",ROUND((((U190)-(B190-C191))/(3*V190)),4))</f>
        <v>9.6111000000000004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0.58799999999999997</v>
      </c>
      <c r="AB190" s="92">
        <v>0.58699999999999997</v>
      </c>
      <c r="AC190">
        <v>0.58699999999999997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7.5860000000000003</v>
      </c>
      <c r="F192" s="176">
        <v>7.5841000000000003</v>
      </c>
      <c r="G192" s="176">
        <v>7.5922000000000001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0.4610000000000003</v>
      </c>
      <c r="P192" s="193">
        <f>IF(E192="","",((MINA(E192,F192,G192,H192,I192))-N192)/((C192+C193)/2))</f>
        <v>0.42050000000000143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7.5922000000000001</v>
      </c>
      <c r="S192" s="185">
        <f t="shared" ref="S192" si="449">IF(E192="","",MINA(E192:I193))</f>
        <v>7.5841000000000003</v>
      </c>
      <c r="T192" s="185">
        <f t="shared" ref="T192" si="450">IF(E192="","",(R192-S192))</f>
        <v>8.099999999999774E-3</v>
      </c>
      <c r="U192" s="185">
        <f t="shared" ref="U192" si="451">IF(E192="","",ROUND(AVERAGEA(E192:I193),4))</f>
        <v>7.5873999999999997</v>
      </c>
      <c r="V192" s="185">
        <f t="shared" ref="V192" si="452">IF(E192="","",ROUND(SQRT(COUNTA(E192:I193)/(COUNTA(E192:I193)-1))*STDEVPA(E192:I193),4))</f>
        <v>4.1999999999999997E-3</v>
      </c>
      <c r="W192" s="184">
        <f t="shared" ref="W192" si="453">IF(E192="","",ROUND((((B192+C192)-(B192-C193))/(6*V192)),4))</f>
        <v>15.872999999999999</v>
      </c>
      <c r="X192" s="184">
        <f t="shared" ref="X192" si="454">IF(E192="","",ROUND((1-(ABS((((B192+C192)+(B192-C193))/2)-U192)/((C192+C193)/2)))*W192,4))</f>
        <v>8.9365000000000006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7.5860000000000003</v>
      </c>
      <c r="AB192" s="92">
        <v>7.5841000000000003</v>
      </c>
      <c r="AC192">
        <v>7.5922000000000001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7.5669000000000004</v>
      </c>
      <c r="F194" s="176">
        <v>7.5629999999999997</v>
      </c>
      <c r="G194" s="176">
        <v>7.5827999999999998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0.41399999999999881</v>
      </c>
      <c r="P194" s="193">
        <f>IF(E194="","",((MINA(E194,F194,G194,H194,I194))-N194)/((C194+C195)/2))</f>
        <v>0.31499999999999861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7.5827999999999998</v>
      </c>
      <c r="S194" s="185">
        <f t="shared" ref="S194" si="462">IF(E194="","",MINA(E194:I195))</f>
        <v>7.5629999999999997</v>
      </c>
      <c r="T194" s="185">
        <f t="shared" ref="T194" si="463">IF(E194="","",(R194-S194))</f>
        <v>1.980000000000004E-2</v>
      </c>
      <c r="U194" s="185">
        <f t="shared" ref="U194" si="464">IF(E194="","",ROUND(AVERAGEA(E194:I195),4))</f>
        <v>7.5709</v>
      </c>
      <c r="V194" s="185">
        <f t="shared" ref="V194" si="465">IF(E194="","",ROUND(SQRT(COUNTA(E194:I195)/(COUNTA(E194:I195)-1))*STDEVPA(E194:I195),4))</f>
        <v>1.0500000000000001E-2</v>
      </c>
      <c r="W194" s="184">
        <f t="shared" ref="W194" si="466">IF(E194="","",ROUND((((B194+C194)-(B194-C195))/(6*V194)),4))</f>
        <v>6.3491999999999997</v>
      </c>
      <c r="X194" s="184">
        <f t="shared" ref="X194" si="467">IF(E194="","",ROUND((1-(ABS((((B194+C194)+(B194-C195))/2)-U194)/((C194+C195)/2)))*W194,4))</f>
        <v>4.0983999999999998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7.5669000000000004</v>
      </c>
      <c r="AB194" s="92">
        <v>7.5629999999999997</v>
      </c>
      <c r="AC194">
        <v>7.5827999999999998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6.2154999999999996</v>
      </c>
      <c r="F196" s="176">
        <v>6.2153999999999998</v>
      </c>
      <c r="G196" s="176">
        <v>6.2153999999999998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0.30999999999998806</v>
      </c>
      <c r="P196" s="193">
        <f>IF(E196="","",((MINA(E196,F196,G196,H196,I196))-N196)/((C196+C197)/2))</f>
        <v>0.30799999999999272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6.2154999999999996</v>
      </c>
      <c r="S196" s="185">
        <f t="shared" ref="S196" si="475">IF(E196="","",MINA(E196:I197))</f>
        <v>6.2153999999999998</v>
      </c>
      <c r="T196" s="185">
        <f t="shared" ref="T196" si="476">IF(E196="","",(R196-S196))</f>
        <v>9.9999999999766942E-5</v>
      </c>
      <c r="U196" s="185">
        <f t="shared" ref="U196" si="477">IF(E196="","",ROUND(AVERAGEA(E196:I197),4))</f>
        <v>6.2153999999999998</v>
      </c>
      <c r="V196" s="185">
        <f t="shared" ref="V196" si="478">IF(E196="","",ROUND(SQRT(COUNTA(E196:I197)/(COUNTA(E196:I197)-1))*STDEVPA(E196:I197),4))</f>
        <v>1E-4</v>
      </c>
      <c r="W196" s="184">
        <f t="shared" ref="W196" si="479">IF(E196="","",ROUND((((B196+C196)-(B196-C197))/(6*V196)),4))</f>
        <v>166.66669999999999</v>
      </c>
      <c r="X196" s="184">
        <f t="shared" ref="X196" si="480">IF(E196="","",ROUND((1-(ABS((((B196+C196)+(B196-C197))/2)-U196)/((C196+C197)/2)))*W196,4))</f>
        <v>115.3334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6.2154999999999996</v>
      </c>
      <c r="AB196" s="92">
        <v>6.2153999999999998</v>
      </c>
      <c r="AC196">
        <v>6.2153999999999998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6.2240000000000002</v>
      </c>
      <c r="F198" s="176">
        <v>6.2229000000000001</v>
      </c>
      <c r="G198" s="176">
        <v>6.2222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0.48000000000000043</v>
      </c>
      <c r="P198" s="193">
        <f>IF(E198="","",((MINA(E198,F198,G198,H198,I198))-N198)/((C198+C199)/2))</f>
        <v>0.44399999999999551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6.2240000000000002</v>
      </c>
      <c r="S198" s="185">
        <f t="shared" ref="S198" si="488">IF(E198="","",MINA(E198:I199))</f>
        <v>6.2222</v>
      </c>
      <c r="T198" s="185">
        <f t="shared" ref="T198" si="489">IF(E198="","",(R198-S198))</f>
        <v>1.8000000000002458E-3</v>
      </c>
      <c r="U198" s="185">
        <f t="shared" ref="U198" si="490">IF(E198="","",ROUND(AVERAGEA(E198:I199),4))</f>
        <v>6.2229999999999999</v>
      </c>
      <c r="V198" s="185">
        <f t="shared" ref="V198" si="491">IF(E198="","",ROUND(SQRT(COUNTA(E198:I199)/(COUNTA(E198:I199)-1))*STDEVPA(E198:I199),4))</f>
        <v>8.9999999999999998E-4</v>
      </c>
      <c r="W198" s="184">
        <f t="shared" ref="W198" si="492">IF(E198="","",ROUND((((B198+C198)-(B198-C199))/(6*V198)),4))</f>
        <v>18.5185</v>
      </c>
      <c r="X198" s="184">
        <f t="shared" ref="X198" si="493">IF(E198="","",ROUND((1-(ABS((((B198+C198)+(B198-C199))/2)-U198)/((C198+C199)/2)))*W198,4))</f>
        <v>10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6.2240000000000002</v>
      </c>
      <c r="AB198" s="92">
        <v>6.2229000000000001</v>
      </c>
      <c r="AC198">
        <v>6.2222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5.7561999999999998</v>
      </c>
      <c r="F200" s="176">
        <v>5.7558999999999996</v>
      </c>
      <c r="G200" s="176">
        <v>5.7544000000000004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0.56199999999999584</v>
      </c>
      <c r="P200" s="193">
        <f>IF(E200="","",((MINA(E200,F200,G200,H200,I200))-N200)/((C200+C201)/2))</f>
        <v>0.54400000000000226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5.7561999999999998</v>
      </c>
      <c r="S200" s="185">
        <f t="shared" ref="S200" si="501">IF(E200="","",MINA(E200:I201))</f>
        <v>5.7544000000000004</v>
      </c>
      <c r="T200" s="185">
        <f t="shared" ref="T200" si="502">IF(E200="","",(R200-S200))</f>
        <v>1.7999999999993577E-3</v>
      </c>
      <c r="U200" s="185">
        <f t="shared" ref="U200" si="503">IF(E200="","",ROUND(AVERAGEA(E200:I201),4))</f>
        <v>5.7554999999999996</v>
      </c>
      <c r="V200" s="185">
        <f t="shared" ref="V200" si="504">IF(E200="","",ROUND(SQRT(COUNTA(E200:I201)/(COUNTA(E200:I201)-1))*STDEVPA(E200:I201),4))</f>
        <v>1E-3</v>
      </c>
      <c r="W200" s="184">
        <f t="shared" ref="W200" si="505">IF(E200="","",ROUND((((B200+C200)-(B200-C201))/(6*V200)),4))</f>
        <v>33.333300000000001</v>
      </c>
      <c r="X200" s="184">
        <f t="shared" ref="X200" si="506">IF(E200="","",ROUND((1-(ABS((((B200+C200)+(B200-C201))/2)-U200)/((C200+C201)/2)))*W200,4))</f>
        <v>14.833299999999999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5.7561999999999998</v>
      </c>
      <c r="AB200" s="92">
        <v>5.7558999999999996</v>
      </c>
      <c r="AC200">
        <v>5.7544000000000004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5.7305999999999999</v>
      </c>
      <c r="F202" s="176">
        <v>5.7320000000000002</v>
      </c>
      <c r="G202" s="176">
        <v>5.7317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0.32000000000000028</v>
      </c>
      <c r="P202" s="193">
        <f>IF(E202="","",((MINA(E202,F202,G202,H202,I202))-N202)/((C202+C203)/2))</f>
        <v>0.30599999999999739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5.7320000000000002</v>
      </c>
      <c r="S202" s="185">
        <f t="shared" ref="S202" si="514">IF(E202="","",MINA(E202:I203))</f>
        <v>5.7305999999999999</v>
      </c>
      <c r="T202" s="185">
        <f t="shared" ref="T202" si="515">IF(E202="","",(R202-S202))</f>
        <v>1.4000000000002899E-3</v>
      </c>
      <c r="U202" s="185">
        <f t="shared" ref="U202" si="516">IF(E202="","",ROUND(AVERAGEA(E202:I203),4))</f>
        <v>5.7313999999999998</v>
      </c>
      <c r="V202" s="185">
        <f t="shared" ref="V202" si="517">IF(E202="","",ROUND(SQRT(COUNTA(E202:I203)/(COUNTA(E202:I203)-1))*STDEVPA(E202:I203),4))</f>
        <v>6.9999999999999999E-4</v>
      </c>
      <c r="W202" s="184">
        <f t="shared" ref="W202" si="518">IF(E202="","",ROUND((((B202+C202)-(B202-C203))/(6*V202)),4))</f>
        <v>47.619</v>
      </c>
      <c r="X202" s="184">
        <f t="shared" ref="X202" si="519">IF(E202="","",ROUND((1-(ABS((((B202+C202)+(B202-C203))/2)-U202)/((C202+C203)/2)))*W202,4))</f>
        <v>32.666600000000003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5.7305999999999999</v>
      </c>
      <c r="AB202" s="92">
        <v>5.7320000000000002</v>
      </c>
      <c r="AC202">
        <v>5.7317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7.9364999999999997</v>
      </c>
      <c r="F204" s="176">
        <v>7.9311999999999996</v>
      </c>
      <c r="G204" s="176">
        <v>7.9340999999999999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0.36499999999999311</v>
      </c>
      <c r="P204" s="193">
        <f>IF(E204="","",((MINA(E204,F204,G204,H204,I204))-N204)/((C204+C205)/2))</f>
        <v>0.31199999999999228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7.9364999999999997</v>
      </c>
      <c r="S204" s="185">
        <f t="shared" ref="S204" si="527">IF(E204="","",MINA(E204:I205))</f>
        <v>7.9311999999999996</v>
      </c>
      <c r="T204" s="185">
        <f t="shared" ref="T204" si="528">IF(E204="","",(R204-S204))</f>
        <v>5.3000000000000824E-3</v>
      </c>
      <c r="U204" s="185">
        <f t="shared" ref="U204" si="529">IF(E204="","",ROUND(AVERAGEA(E204:I205),4))</f>
        <v>7.9339000000000004</v>
      </c>
      <c r="V204" s="185">
        <f t="shared" ref="V204" si="530">IF(E204="","",ROUND(SQRT(COUNTA(E204:I205)/(COUNTA(E204:I205)-1))*STDEVPA(E204:I205),4))</f>
        <v>2.7000000000000001E-3</v>
      </c>
      <c r="W204" s="184">
        <f t="shared" ref="W204" si="531">IF(E204="","",ROUND((((B204+C204)-(B204-C205))/(6*V204)),4))</f>
        <v>12.345700000000001</v>
      </c>
      <c r="X204" s="184">
        <f t="shared" ref="X204" si="532">IF(E204="","",ROUND((1-(ABS((((B204+C204)+(B204-C205))/2)-U204)/((C204+C205)/2)))*W204,4))</f>
        <v>8.1605000000000008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7.9364999999999997</v>
      </c>
      <c r="AB204" s="92">
        <v>7.9311999999999996</v>
      </c>
      <c r="AC204">
        <v>7.9340999999999999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7.9245999999999999</v>
      </c>
      <c r="F206" s="176">
        <v>7.9198000000000004</v>
      </c>
      <c r="G206" s="176">
        <v>7.9208999999999996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0.24599999999999511</v>
      </c>
      <c r="P206" s="193">
        <f>IF(E206="","",((MINA(E206,F206,G206,H206,I206))-N206)/((C206+C207)/2))</f>
        <v>0.1980000000000004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7.9245999999999999</v>
      </c>
      <c r="S206" s="185">
        <f t="shared" ref="S206" si="540">IF(E206="","",MINA(E206:I207))</f>
        <v>7.9198000000000004</v>
      </c>
      <c r="T206" s="185">
        <f t="shared" ref="T206" si="541">IF(E206="","",(R206-S206))</f>
        <v>4.7999999999994714E-3</v>
      </c>
      <c r="U206" s="185">
        <f t="shared" ref="U206" si="542">IF(E206="","",ROUND(AVERAGEA(E206:I207),4))</f>
        <v>7.9218000000000002</v>
      </c>
      <c r="V206" s="185">
        <f t="shared" ref="V206" si="543">IF(E206="","",ROUND(SQRT(COUNTA(E206:I207)/(COUNTA(E206:I207)-1))*STDEVPA(E206:I207),4))</f>
        <v>2.5000000000000001E-3</v>
      </c>
      <c r="W206" s="184">
        <f t="shared" ref="W206" si="544">IF(E206="","",ROUND((((B206+C206)-(B206-C207))/(6*V206)),4))</f>
        <v>13.333299999999999</v>
      </c>
      <c r="X206" s="184">
        <f t="shared" ref="X206" si="545">IF(E206="","",ROUND((1-(ABS((((B206+C206)+(B206-C207))/2)-U206)/((C206+C207)/2)))*W206,4))</f>
        <v>10.426600000000001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7.9245999999999999</v>
      </c>
      <c r="AB206" s="92">
        <v>7.9198000000000004</v>
      </c>
      <c r="AC206">
        <v>7.9208999999999996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3.1088</v>
      </c>
      <c r="F208" s="176">
        <v>3.1069</v>
      </c>
      <c r="G208" s="176">
        <v>3.1103000000000001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0.10299999999999976</v>
      </c>
      <c r="P208" s="193">
        <f>IF(E208="","",((MINA(E208,F208,G208,H208,I208))-N208)/((C208+C209)/2))</f>
        <v>6.8999999999999062E-2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3.1103000000000001</v>
      </c>
      <c r="S208" s="185">
        <f t="shared" ref="S208" si="553">IF(E208="","",MINA(E208:I209))</f>
        <v>3.1069</v>
      </c>
      <c r="T208" s="185">
        <f t="shared" ref="T208" si="554">IF(E208="","",(R208-S208))</f>
        <v>3.4000000000000696E-3</v>
      </c>
      <c r="U208" s="185">
        <f t="shared" ref="U208" si="555">IF(E208="","",ROUND(AVERAGEA(E208:I209),4))</f>
        <v>3.1086999999999998</v>
      </c>
      <c r="V208" s="185">
        <f t="shared" ref="V208" si="556">IF(E208="","",ROUND(SQRT(COUNTA(E208:I209)/(COUNTA(E208:I209)-1))*STDEVPA(E208:I209),4))</f>
        <v>1.6999999999999999E-3</v>
      </c>
      <c r="W208" s="184">
        <f t="shared" ref="W208" si="557">IF(E208="","",ROUND((((B208+C208)-(B208-C209))/(6*V208)),4))</f>
        <v>19.607800000000001</v>
      </c>
      <c r="X208" s="184">
        <f t="shared" ref="X208" si="558">IF(E208="","",ROUND((1-(ABS((((B208+C208)+(B208-C209))/2)-U208)/((C208+C209)/2)))*W208,4))</f>
        <v>17.901900000000001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3.1088</v>
      </c>
      <c r="AB208" s="92">
        <v>3.1069</v>
      </c>
      <c r="AC208">
        <v>3.1103000000000001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3.1126999999999998</v>
      </c>
      <c r="F210" s="176">
        <v>3.1145</v>
      </c>
      <c r="G210" s="176">
        <v>3.1175000000000002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0.17500000000000071</v>
      </c>
      <c r="P210" s="193">
        <f>IF(E210="","",((MINA(E210,F210,G210,H210,I210))-N210)/((C210+C211)/2))</f>
        <v>0.12699999999999712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3.1175000000000002</v>
      </c>
      <c r="S210" s="185">
        <f t="shared" ref="S210" si="566">IF(E210="","",MINA(E210:I211))</f>
        <v>3.1126999999999998</v>
      </c>
      <c r="T210" s="185">
        <f t="shared" ref="T210" si="567">IF(E210="","",(R210-S210))</f>
        <v>4.8000000000003595E-3</v>
      </c>
      <c r="U210" s="185">
        <f t="shared" ref="U210" si="568">IF(E210="","",ROUND(AVERAGEA(E210:I211),4))</f>
        <v>3.1149</v>
      </c>
      <c r="V210" s="185">
        <f t="shared" ref="V210" si="569">IF(E210="","",ROUND(SQRT(COUNTA(E210:I211)/(COUNTA(E210:I211)-1))*STDEVPA(E210:I211),4))</f>
        <v>2.3999999999999998E-3</v>
      </c>
      <c r="W210" s="184">
        <f t="shared" ref="W210" si="570">IF(E210="","",ROUND((((B210+C210)-(B210-C211))/(6*V210)),4))</f>
        <v>13.8889</v>
      </c>
      <c r="X210" s="184">
        <f t="shared" ref="X210" si="571">IF(E210="","",ROUND((1-(ABS((((B210+C210)+(B210-C211))/2)-U210)/((C210+C211)/2)))*W210,4))</f>
        <v>11.8195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3.1126999999999998</v>
      </c>
      <c r="AB210" s="92">
        <v>3.1145</v>
      </c>
      <c r="AC210">
        <v>3.1175000000000002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7.7129000000000003</v>
      </c>
      <c r="F212" s="176">
        <v>7.7138999999999998</v>
      </c>
      <c r="G212" s="176">
        <v>7.7107999999999999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0.13899999999999579</v>
      </c>
      <c r="P212" s="193">
        <f>IF(E212="","",((MINA(E212,F212,G212,H212,I212))-N212)/((C212+C213)/2))</f>
        <v>0.10799999999999699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7.7138999999999998</v>
      </c>
      <c r="S212" s="185">
        <f t="shared" ref="S212" si="579">IF(E212="","",MINA(E212:I213))</f>
        <v>7.7107999999999999</v>
      </c>
      <c r="T212" s="185">
        <f t="shared" ref="T212" si="580">IF(E212="","",(R212-S212))</f>
        <v>3.0999999999998806E-3</v>
      </c>
      <c r="U212" s="185">
        <f t="shared" ref="U212" si="581">IF(E212="","",ROUND(AVERAGEA(E212:I213),4))</f>
        <v>7.7125000000000004</v>
      </c>
      <c r="V212" s="185">
        <f t="shared" ref="V212" si="582">IF(E212="","",ROUND(SQRT(COUNTA(E212:I213)/(COUNTA(E212:I213)-1))*STDEVPA(E212:I213),4))</f>
        <v>1.6000000000000001E-3</v>
      </c>
      <c r="W212" s="184">
        <f t="shared" ref="W212" si="583">IF(E212="","",ROUND((((B212+C212)-(B212-C213))/(6*V212)),4))</f>
        <v>20.833300000000001</v>
      </c>
      <c r="X212" s="184">
        <f t="shared" ref="X212" si="584">IF(E212="","",ROUND((1-(ABS((((B212+C212)+(B212-C213))/2)-U212)/((C212+C213)/2)))*W212,4))</f>
        <v>18.229099999999999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7.7129000000000003</v>
      </c>
      <c r="AB212" s="92">
        <v>7.7138999999999998</v>
      </c>
      <c r="AC212">
        <v>7.7107999999999999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7.7027999999999999</v>
      </c>
      <c r="F214" s="176">
        <v>7.7039</v>
      </c>
      <c r="G214" s="176">
        <v>7.7020999999999997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3.8999999999997925E-2</v>
      </c>
      <c r="P214" s="193">
        <f>IF(E214="","",((MINA(E214,F214,G214,H214,I214))-N214)/((C214+C215)/2))</f>
        <v>2.0999999999995467E-2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7.7039</v>
      </c>
      <c r="S214" s="185">
        <f t="shared" ref="S214" si="592">IF(E214="","",MINA(E214:I215))</f>
        <v>7.7020999999999997</v>
      </c>
      <c r="T214" s="185">
        <f t="shared" ref="T214" si="593">IF(E214="","",(R214-S214))</f>
        <v>1.8000000000002458E-3</v>
      </c>
      <c r="U214" s="185">
        <f t="shared" ref="U214" si="594">IF(E214="","",ROUND(AVERAGEA(E214:I215),4))</f>
        <v>7.7028999999999996</v>
      </c>
      <c r="V214" s="185">
        <f t="shared" ref="V214" si="595">IF(E214="","",ROUND(SQRT(COUNTA(E214:I215)/(COUNTA(E214:I215)-1))*STDEVPA(E214:I215),4))</f>
        <v>8.9999999999999998E-4</v>
      </c>
      <c r="W214" s="184">
        <f t="shared" ref="W214" si="596">IF(E214="","",ROUND((((B214+C214)-(B214-C215))/(6*V214)),4))</f>
        <v>37.036999999999999</v>
      </c>
      <c r="X214" s="184">
        <f t="shared" ref="X214" si="597">IF(E214="","",ROUND((1-(ABS((((B214+C214)+(B214-C215))/2)-U214)/((C214+C215)/2)))*W214,4))</f>
        <v>35.962899999999998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7.7027999999999999</v>
      </c>
      <c r="AB214" s="92">
        <v>7.7039</v>
      </c>
      <c r="AC214">
        <v>7.7020999999999997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3.1027999999999998</v>
      </c>
      <c r="F216" s="176">
        <v>3.1048</v>
      </c>
      <c r="G216" s="176">
        <v>3.1042999999999998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4.7999999999999154E-2</v>
      </c>
      <c r="P216" s="193">
        <f>IF(E216="","",((MINA(E216,F216,G216,H216,I216))-N216)/((C216+C217)/2))</f>
        <v>2.7999999999996916E-2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3.1048</v>
      </c>
      <c r="S216" s="185">
        <f t="shared" ref="S216" si="605">IF(E216="","",MINA(E216:I217))</f>
        <v>3.1027999999999998</v>
      </c>
      <c r="T216" s="185">
        <f t="shared" ref="T216" si="606">IF(E216="","",(R216-S216))</f>
        <v>2.0000000000002238E-3</v>
      </c>
      <c r="U216" s="185">
        <f t="shared" ref="U216" si="607">IF(E216="","",ROUND(AVERAGEA(E216:I217),4))</f>
        <v>3.1040000000000001</v>
      </c>
      <c r="V216" s="185">
        <f t="shared" ref="V216" si="608">IF(E216="","",ROUND(SQRT(COUNTA(E216:I217)/(COUNTA(E216:I217)-1))*STDEVPA(E216:I217),4))</f>
        <v>1E-3</v>
      </c>
      <c r="W216" s="184">
        <f t="shared" ref="W216" si="609">IF(E216="","",ROUND((((B216+C216)-(B216-C217))/(6*V216)),4))</f>
        <v>33.333300000000001</v>
      </c>
      <c r="X216" s="184">
        <f t="shared" ref="X216" si="610">IF(E216="","",ROUND((1-(ABS((((B216+C216)+(B216-C217))/2)-U216)/((C216+C217)/2)))*W216,4))</f>
        <v>32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3.1027999999999998</v>
      </c>
      <c r="AB216" s="92">
        <v>3.1048</v>
      </c>
      <c r="AC216">
        <v>3.1042999999999998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3.0985999999999998</v>
      </c>
      <c r="F218" s="176">
        <v>3.0969000000000002</v>
      </c>
      <c r="G218" s="176">
        <v>3.0977999999999999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-1.4000000000002899E-2</v>
      </c>
      <c r="P218" s="193">
        <f>IF(E218="","",((MINA(E218,F218,G218,H218,I218))-N218)/((C218+C219)/2))</f>
        <v>-3.0999999999998806E-2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3.0985999999999998</v>
      </c>
      <c r="S218" s="185">
        <f t="shared" ref="S218" si="618">IF(E218="","",MINA(E218:I219))</f>
        <v>3.0969000000000002</v>
      </c>
      <c r="T218" s="185">
        <f t="shared" ref="T218" si="619">IF(E218="","",(R218-S218))</f>
        <v>1.6999999999995907E-3</v>
      </c>
      <c r="U218" s="185">
        <f t="shared" ref="U218" si="620">IF(E218="","",ROUND(AVERAGEA(E218:I219),4))</f>
        <v>3.0977999999999999</v>
      </c>
      <c r="V218" s="185">
        <f t="shared" ref="V218" si="621">IF(E218="","",ROUND(SQRT(COUNTA(E218:I219)/(COUNTA(E218:I219)-1))*STDEVPA(E218:I219),4))</f>
        <v>8.9999999999999998E-4</v>
      </c>
      <c r="W218" s="184">
        <f t="shared" ref="W218" si="622">IF(E218="","",ROUND((((B218+C218)-(B218-C219))/(6*V218)),4))</f>
        <v>37.036999999999999</v>
      </c>
      <c r="X218" s="184">
        <f t="shared" ref="X218" si="623">IF(E218="","",ROUND((1-(ABS((((B218+C218)+(B218-C219))/2)-U218)/((C218+C219)/2)))*W218,4))</f>
        <v>36.222200000000001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3.0985999999999998</v>
      </c>
      <c r="AB218" s="92">
        <v>3.0969000000000002</v>
      </c>
      <c r="AC218">
        <v>3.0977999999999999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1.8200000000000001E-2</v>
      </c>
      <c r="F220" s="176">
        <v>1.89E-2</v>
      </c>
      <c r="G220" s="176">
        <v>1.9900000000000001E-2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-0.20400000000000001</v>
      </c>
      <c r="P220" s="193">
        <f>IF(E220="","",((MINA(E220,F220,G220,H220,I220))-N220)/((C220+C221)/2))</f>
        <v>-0.27200000000000002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1.9900000000000001E-2</v>
      </c>
      <c r="S220" s="185">
        <f t="shared" ref="S220" si="631">IF(E220="","",MINA(E220:I221))</f>
        <v>1.8200000000000001E-2</v>
      </c>
      <c r="T220" s="185">
        <f t="shared" ref="T220" si="632">IF(E220="","",(R220-S220))</f>
        <v>1.7000000000000001E-3</v>
      </c>
      <c r="U220" s="185">
        <f t="shared" ref="U220" si="633">IF(E220="","",ROUND(AVERAGEA(E220:I221),4))</f>
        <v>1.9E-2</v>
      </c>
      <c r="V220" s="185">
        <f t="shared" ref="V220" si="634">IF(E220="","",ROUND(SQRT(COUNTA(E220:I221)/(COUNTA(E220:I221)-1))*STDEVPA(E220:I221),4))</f>
        <v>8.9999999999999998E-4</v>
      </c>
      <c r="W220" s="184">
        <f>IF(E220="","",ROUND((((B220+C220)-(U220))/(3*V220)),4))</f>
        <v>11.4815</v>
      </c>
      <c r="X220" s="184">
        <f>IF(E220="","",ROUND((((B220+C220)-(U220))/(3*V220)),4))</f>
        <v>11.4815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1.8200000000000001E-2</v>
      </c>
      <c r="AB220" s="92">
        <v>1.89E-2</v>
      </c>
      <c r="AC220">
        <v>1.9900000000000001E-2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1.8200000000000001E-2</v>
      </c>
      <c r="F222" s="176">
        <v>2.0799999999999999E-2</v>
      </c>
      <c r="G222" s="176">
        <v>2.0899999999999998E-2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-0.16400000000000012</v>
      </c>
      <c r="P222" s="193">
        <f>IF(E222="","",((MINA(E222,F222,G222,H222,I222))-N222)/((C222+C223)/2))</f>
        <v>-0.27200000000000002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2.0899999999999998E-2</v>
      </c>
      <c r="S222" s="185">
        <f t="shared" ref="S222" si="642">IF(E222="","",MINA(E222:I223))</f>
        <v>1.8200000000000001E-2</v>
      </c>
      <c r="T222" s="185">
        <f t="shared" ref="T222" si="643">IF(E222="","",(R222-S222))</f>
        <v>2.6999999999999975E-3</v>
      </c>
      <c r="U222" s="185">
        <f t="shared" ref="U222" si="644">IF(E222="","",ROUND(AVERAGEA(E222:I223),4))</f>
        <v>0.02</v>
      </c>
      <c r="V222" s="185">
        <f t="shared" ref="V222" si="645">IF(E222="","",ROUND(SQRT(COUNTA(E222:I223)/(COUNTA(E222:I223)-1))*STDEVPA(E222:I223),4))</f>
        <v>1.5E-3</v>
      </c>
      <c r="W222" s="184">
        <f>IF(E222="","",ROUND((((B222+C222)-(U222))/(3*V222)),4))</f>
        <v>6.6666999999999996</v>
      </c>
      <c r="X222" s="184">
        <f>IF(E222="","",ROUND((((B222+C222)-(U222))/(3*V222)),4))</f>
        <v>6.6666999999999996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1.8200000000000001E-2</v>
      </c>
      <c r="AB222" s="92">
        <v>2.0799999999999999E-2</v>
      </c>
      <c r="AC222">
        <v>2.0899999999999998E-2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0.12189999999999999</v>
      </c>
      <c r="AB224" s="92">
        <v>0.12039999999999999</v>
      </c>
      <c r="AC224" s="29">
        <v>0.12540000000000001</v>
      </c>
      <c r="AD224" s="29">
        <v>0.124</v>
      </c>
      <c r="AE224" s="29">
        <v>0.123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7.7899999999999997E-2</v>
      </c>
      <c r="AB226">
        <v>7.6399999999999996E-2</v>
      </c>
      <c r="AC226">
        <v>7.3999999999999996E-2</v>
      </c>
      <c r="AD226">
        <v>8.1000000000000003E-2</v>
      </c>
      <c r="AE226">
        <v>8.2000000000000003E-2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24120901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24120901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22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24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21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20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24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23" t="s">
        <v>53</v>
      </c>
      <c r="P272" s="123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3.3957000000000002</v>
      </c>
      <c r="F273" s="176">
        <v>3.3957999999999999</v>
      </c>
      <c r="G273" s="176">
        <v>3.3965000000000001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-3.4999999999998366E-2</v>
      </c>
      <c r="P273" s="193">
        <f>IF(E273="","",((MINA(E273,F273,G273,H273,I273))-N273)/((C273+C274)/2))</f>
        <v>-4.2999999999997485E-2</v>
      </c>
      <c r="Q273" s="185" t="str">
        <f>IF(E273="","",IF(OR((O273&gt;50%),(P273&lt;-50%)),"Measure More","OK"))</f>
        <v>OK</v>
      </c>
      <c r="R273" s="185">
        <f>IF(E273="","",MAXA(E273:I274))</f>
        <v>3.3965000000000001</v>
      </c>
      <c r="S273" s="185">
        <f>IF(E273="","",MINA(E273:I274))</f>
        <v>3.3957000000000002</v>
      </c>
      <c r="T273" s="185">
        <f>IF(E273="","",(R273-S273))</f>
        <v>7.9999999999991189E-4</v>
      </c>
      <c r="U273" s="185">
        <f>IF(E273="","",ROUND(AVERAGEA(E273:I274),4))</f>
        <v>3.3959999999999999</v>
      </c>
      <c r="V273" s="185">
        <f>IF(E273="","",ROUND(SQRT(COUNTA(E273:I274)/(COUNTA(E273:I274)-1))*STDEVPA(E273:I274),4))</f>
        <v>4.0000000000000002E-4</v>
      </c>
      <c r="W273" s="184">
        <f>IF(E273="","",ROUND((((B273+C273)-(B273-C274))/(6*V273)),4))</f>
        <v>83.333299999999994</v>
      </c>
      <c r="X273" s="184">
        <f>IF(E273="","",ROUND((1-(ABS((((B273+C273)+(B273-C274))/2)-U273)/((C273+C274)/2)))*W273,4))</f>
        <v>80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3.3957000000000002</v>
      </c>
      <c r="AB273">
        <v>3.3957999999999999</v>
      </c>
      <c r="AC273">
        <v>3.3965000000000001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3.4051999999999998</v>
      </c>
      <c r="F275" s="176">
        <v>3.4037000000000002</v>
      </c>
      <c r="G275" s="176">
        <v>3.4047000000000001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5.1999999999998714E-2</v>
      </c>
      <c r="P275" s="193">
        <f t="shared" ref="P275" si="652">IF(E275="","",((MINA(E275,F275,G275,H275,I275))-N275)/((C275+C276)/2))</f>
        <v>3.7000000000002586E-2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3.4051999999999998</v>
      </c>
      <c r="S275" s="185">
        <f t="shared" ref="S275" si="655">IF(E275="","",MINA(E275:I276))</f>
        <v>3.4037000000000002</v>
      </c>
      <c r="T275" s="185">
        <f t="shared" ref="T275" si="656">IF(E275="","",(R275-S275))</f>
        <v>1.4999999999996128E-3</v>
      </c>
      <c r="U275" s="185">
        <f t="shared" ref="U275" si="657">IF(E275="","",ROUND(AVERAGEA(E275:I276),4))</f>
        <v>3.4045000000000001</v>
      </c>
      <c r="V275" s="185">
        <f t="shared" ref="V275" si="658">IF(E275="","",ROUND(SQRT(COUNTA(E275:I276)/(COUNTA(E275:I276)-1))*STDEVPA(E275:I276),4))</f>
        <v>8.0000000000000004E-4</v>
      </c>
      <c r="W275" s="184">
        <f t="shared" ref="W275" si="659">IF(E275="","",ROUND((((B275+C275)-(B275-C276))/(6*V275)),4))</f>
        <v>41.666699999999999</v>
      </c>
      <c r="X275" s="184">
        <f t="shared" ref="X275" si="660">IF(E275="","",ROUND((1-(ABS((((B275+C275)+(B275-C276))/2)-U275)/((C275+C276)/2)))*W275,4))</f>
        <v>39.791699999999999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3.4051999999999998</v>
      </c>
      <c r="AB275">
        <v>3.4037000000000002</v>
      </c>
      <c r="AC275">
        <v>3.4047000000000001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1.5913999999999999</v>
      </c>
      <c r="F277" s="176">
        <v>1.5909</v>
      </c>
      <c r="G277" s="176">
        <v>1.5904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-8.6000000000001631E-2</v>
      </c>
      <c r="P277" s="193">
        <f t="shared" ref="P277" si="669">IF(E277="","",((MINA(E277,F277,G277,H277,I277))-N277)/((C277+C278)/2))</f>
        <v>-9.6000000000000529E-2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1.5913999999999999</v>
      </c>
      <c r="S277" s="185">
        <f t="shared" ref="S277" si="672">IF(E277="","",MINA(E277:I278))</f>
        <v>1.5904</v>
      </c>
      <c r="T277" s="185">
        <f t="shared" ref="T277" si="673">IF(E277="","",(R277-S277))</f>
        <v>9.9999999999988987E-4</v>
      </c>
      <c r="U277" s="185">
        <f t="shared" ref="U277" si="674">IF(E277="","",ROUND(AVERAGEA(E277:I278),4))</f>
        <v>1.5909</v>
      </c>
      <c r="V277" s="185">
        <f t="shared" ref="V277" si="675">IF(E277="","",ROUND(SQRT(COUNTA(E277:I278)/(COUNTA(E277:I278)-1))*STDEVPA(E277:I278),4))</f>
        <v>5.0000000000000001E-4</v>
      </c>
      <c r="W277" s="184">
        <f t="shared" ref="W277" si="676">IF(E277="","",ROUND((((B277+C277)-(B277-C278))/(6*V277)),4))</f>
        <v>66.666700000000006</v>
      </c>
      <c r="X277" s="184">
        <f t="shared" ref="X277" si="677">IF(E277="","",ROUND((1-(ABS((((B277+C277)+(B277-C278))/2)-U277)/((C277+C278)/2)))*W277,4))</f>
        <v>60.6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1.5913999999999999</v>
      </c>
      <c r="AB277">
        <v>1.5909</v>
      </c>
      <c r="AC277">
        <v>1.5904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1.5899000000000001</v>
      </c>
      <c r="F279" s="176">
        <v>1.5896999999999999</v>
      </c>
      <c r="G279" s="176">
        <v>1.5893999999999999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-0.10099999999999998</v>
      </c>
      <c r="P279" s="193">
        <f t="shared" ref="P279" si="686">IF(E279="","",((MINA(E279,F279,G279,H279,I279))-N279)/((C279+C280)/2))</f>
        <v>-0.10600000000000165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1.5899000000000001</v>
      </c>
      <c r="S279" s="185">
        <f t="shared" ref="S279" si="689">IF(E279="","",MINA(E279:I280))</f>
        <v>1.5893999999999999</v>
      </c>
      <c r="T279" s="185">
        <f t="shared" ref="T279" si="690">IF(E279="","",(R279-S279))</f>
        <v>5.0000000000016698E-4</v>
      </c>
      <c r="U279" s="185">
        <f t="shared" ref="U279" si="691">IF(E279="","",ROUND(AVERAGEA(E279:I280),4))</f>
        <v>1.5896999999999999</v>
      </c>
      <c r="V279" s="185">
        <f t="shared" ref="V279" si="692">IF(E279="","",ROUND(SQRT(COUNTA(E279:I280)/(COUNTA(E279:I280)-1))*STDEVPA(E279:I280),4))</f>
        <v>2.9999999999999997E-4</v>
      </c>
      <c r="W279" s="184">
        <f t="shared" ref="W279" si="693">IF(E279="","",ROUND((((B279+C279)-(B279-C280))/(6*V279)),4))</f>
        <v>111.11109999999999</v>
      </c>
      <c r="X279" s="184">
        <f t="shared" ref="X279" si="694">IF(E279="","",ROUND((1-(ABS((((B279+C279)+(B279-C280))/2)-U279)/((C279+C280)/2)))*W279,4))</f>
        <v>99.666700000000006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1.5899000000000001</v>
      </c>
      <c r="AB279">
        <v>1.5896999999999999</v>
      </c>
      <c r="AC279">
        <v>1.5893999999999999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</v>
      </c>
      <c r="F281" s="176">
        <v>1.6017999999999999</v>
      </c>
      <c r="G281" s="176">
        <v>1.6017999999999999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1.1999999999998678E-2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1.6012</v>
      </c>
      <c r="T281" s="185">
        <f t="shared" ref="T281" si="707">IF(E281="","",(R281-S281))</f>
        <v>5.9999999999993392E-4</v>
      </c>
      <c r="U281" s="185">
        <f t="shared" ref="U281" si="708">IF(E281="","",ROUND(AVERAGEA(E281:I282),4))</f>
        <v>1.6015999999999999</v>
      </c>
      <c r="V281" s="185">
        <f t="shared" ref="V281" si="709">IF(E281="","",ROUND(SQRT(COUNTA(E281:I282)/(COUNTA(E281:I282)-1))*STDEVPA(E281:I282),4))</f>
        <v>2.9999999999999997E-4</v>
      </c>
      <c r="W281" s="184">
        <f t="shared" ref="W281" si="710">IF(E281="","",ROUND((((B281+C281)-(B281-C282))/(6*V281)),4))</f>
        <v>111.11109999999999</v>
      </c>
      <c r="X281" s="184">
        <f t="shared" ref="X281" si="711">IF(E281="","",ROUND((1-(ABS((((B281+C281)+(B281-C282))/2)-U281)/((C281+C282)/2)))*W281,4))</f>
        <v>109.33329999999999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</v>
      </c>
      <c r="AB281">
        <v>1.6017999999999999</v>
      </c>
      <c r="AC281">
        <v>1.6017999999999999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1.6035999999999999</v>
      </c>
      <c r="F283" s="176">
        <v>1.6026</v>
      </c>
      <c r="G283" s="176">
        <v>1.603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3.5999999999998256E-2</v>
      </c>
      <c r="P283" s="193">
        <f t="shared" ref="P283" si="720">IF(E283="","",((MINA(E283,F283,G283,H283,I283))-N283)/((C283+C284)/2))</f>
        <v>2.5999999999999357E-2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1.6035999999999999</v>
      </c>
      <c r="S283" s="185">
        <f t="shared" ref="S283" si="723">IF(E283="","",MINA(E283:I284))</f>
        <v>1.6026</v>
      </c>
      <c r="T283" s="185">
        <f t="shared" ref="T283" si="724">IF(E283="","",(R283-S283))</f>
        <v>9.9999999999988987E-4</v>
      </c>
      <c r="U283" s="185">
        <f t="shared" ref="U283" si="725">IF(E283="","",ROUND(AVERAGEA(E283:I284),4))</f>
        <v>1.6031</v>
      </c>
      <c r="V283" s="185">
        <f t="shared" ref="V283" si="726">IF(E283="","",ROUND(SQRT(COUNTA(E283:I284)/(COUNTA(E283:I284)-1))*STDEVPA(E283:I284),4))</f>
        <v>5.0000000000000001E-4</v>
      </c>
      <c r="W283" s="184">
        <f t="shared" ref="W283" si="727">IF(E283="","",ROUND((((B283+C283)-(B283-C284))/(6*V283)),4))</f>
        <v>66.666700000000006</v>
      </c>
      <c r="X283" s="184">
        <f t="shared" ref="X283" si="728">IF(E283="","",ROUND((1-(ABS((((B283+C283)+(B283-C284))/2)-U283)/((C283+C284)/2)))*W283,4))</f>
        <v>64.599999999999994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1.6035999999999999</v>
      </c>
      <c r="AB283">
        <v>1.6026</v>
      </c>
      <c r="AC283">
        <v>1.603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24.599699999999999</v>
      </c>
      <c r="F285" s="176">
        <v>24.584900000000001</v>
      </c>
      <c r="G285" s="176">
        <v>24.598400000000002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-1.5000000000142677E-3</v>
      </c>
      <c r="P285" s="193">
        <f t="shared" ref="P285" si="737">IF(E285="","",((MINA(E285,F285,G285,H285,I285))-N285)/((C285+C286)/2))</f>
        <v>-7.5500000000001677E-2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24.599699999999999</v>
      </c>
      <c r="S285" s="185">
        <f t="shared" ref="S285" si="740">IF(E285="","",MINA(E285:I286))</f>
        <v>24.584900000000001</v>
      </c>
      <c r="T285" s="185">
        <f t="shared" ref="T285" si="741">IF(E285="","",(R285-S285))</f>
        <v>1.4799999999997482E-2</v>
      </c>
      <c r="U285" s="185">
        <f t="shared" ref="U285" si="742">IF(E285="","",ROUND(AVERAGEA(E285:I286),4))</f>
        <v>24.5943</v>
      </c>
      <c r="V285" s="185">
        <f t="shared" ref="V285" si="743">IF(E285="","",ROUND(SQRT(COUNTA(E285:I286)/(COUNTA(E285:I286)-1))*STDEVPA(E285:I286),4))</f>
        <v>8.2000000000000007E-3</v>
      </c>
      <c r="W285" s="184">
        <f t="shared" ref="W285" si="744">IF(E285="","",ROUND((((B285+C285)-(B285-C286))/(6*V285)),4))</f>
        <v>8.1301000000000005</v>
      </c>
      <c r="X285" s="184">
        <f t="shared" ref="X285" si="745">IF(E285="","",ROUND((1-(ABS((((B285+C285)+(B285-C286))/2)-U285)/((C285+C286)/2)))*W285,4))</f>
        <v>7.8983999999999996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24.599699999999999</v>
      </c>
      <c r="AB285">
        <v>24.584900000000001</v>
      </c>
      <c r="AC285">
        <v>24.598400000000002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4.8353999999999999</v>
      </c>
      <c r="F287" s="176">
        <v>4.8296999999999999</v>
      </c>
      <c r="G287" s="176">
        <v>4.8342000000000001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0.35400000000000098</v>
      </c>
      <c r="P287" s="193">
        <f t="shared" ref="P287" si="754">IF(E287="","",((MINA(E287,F287,G287,H287,I287))-N287)/((C287+C288)/2))</f>
        <v>0.2970000000000006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4.8353999999999999</v>
      </c>
      <c r="S287" s="185">
        <f t="shared" ref="S287" si="757">IF(E287="","",MINA(E287:I288))</f>
        <v>4.8296999999999999</v>
      </c>
      <c r="T287" s="185">
        <f t="shared" ref="T287" si="758">IF(E287="","",(R287-S287))</f>
        <v>5.7000000000000384E-3</v>
      </c>
      <c r="U287" s="185">
        <f t="shared" ref="U287" si="759">IF(E287="","",ROUND(AVERAGEA(E287:I288),4))</f>
        <v>4.8331</v>
      </c>
      <c r="V287" s="185">
        <f t="shared" ref="V287" si="760">IF(E287="","",ROUND(SQRT(COUNTA(E287:I288)/(COUNTA(E287:I288)-1))*STDEVPA(E287:I288),4))</f>
        <v>3.0000000000000001E-3</v>
      </c>
      <c r="W287" s="184">
        <f t="shared" ref="W287" si="761">IF(E287="","",ROUND((((B287+C287)-(B287-C288))/(6*V287)),4))</f>
        <v>11.1111</v>
      </c>
      <c r="X287" s="184">
        <f t="shared" ref="X287" si="762">IF(E287="","",ROUND((1-(ABS((((B287+C287)+(B287-C288))/2)-U287)/((C287+C288)/2)))*W287,4))</f>
        <v>7.4333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4.8353999999999999</v>
      </c>
      <c r="AB287">
        <v>4.8296999999999999</v>
      </c>
      <c r="AC287">
        <v>4.8342000000000001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4.8293999999999997</v>
      </c>
      <c r="F289" s="176">
        <v>4.8216000000000001</v>
      </c>
      <c r="G289" s="176">
        <v>4.8277999999999999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0.29399999999999871</v>
      </c>
      <c r="P289" s="193">
        <f t="shared" ref="P289" si="771">IF(E289="","",((MINA(E289,F289,G289,H289,I289))-N289)/((C289+C290)/2))</f>
        <v>0.21600000000000286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4.8293999999999997</v>
      </c>
      <c r="S289" s="185">
        <f t="shared" ref="S289" si="774">IF(E289="","",MINA(E289:I290))</f>
        <v>4.8216000000000001</v>
      </c>
      <c r="T289" s="185">
        <f t="shared" ref="T289" si="775">IF(E289="","",(R289-S289))</f>
        <v>7.799999999999585E-3</v>
      </c>
      <c r="U289" s="185">
        <f t="shared" ref="U289" si="776">IF(E289="","",ROUND(AVERAGEA(E289:I290),4))</f>
        <v>4.8262999999999998</v>
      </c>
      <c r="V289" s="185">
        <f t="shared" ref="V289" si="777">IF(E289="","",ROUND(SQRT(COUNTA(E289:I290)/(COUNTA(E289:I290)-1))*STDEVPA(E289:I290),4))</f>
        <v>4.1000000000000003E-3</v>
      </c>
      <c r="W289" s="184">
        <f t="shared" ref="W289" si="778">IF(E289="","",ROUND((((B289+C289)-(B289-C290))/(6*V289)),4))</f>
        <v>8.1301000000000005</v>
      </c>
      <c r="X289" s="184">
        <f t="shared" ref="X289" si="779">IF(E289="","",ROUND((1-(ABS((((B289+C289)+(B289-C290))/2)-U289)/((C289+C290)/2)))*W289,4))</f>
        <v>5.9919000000000002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4.8293999999999997</v>
      </c>
      <c r="AB289">
        <v>4.8216000000000001</v>
      </c>
      <c r="AC289">
        <v>4.8277999999999999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16.078399999999998</v>
      </c>
      <c r="F291" s="176">
        <v>16.082899999999999</v>
      </c>
      <c r="G291" s="176">
        <v>16.0793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-0.1710000000000278</v>
      </c>
      <c r="P291" s="193">
        <f t="shared" ref="P291" si="788">IF(E291="","",((MINA(E291,F291,G291,H291,I291))-N291)/((C291+C292)/2))</f>
        <v>-0.2160000000000295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16.082899999999999</v>
      </c>
      <c r="S291" s="185">
        <f t="shared" ref="S291" si="791">IF(E291="","",MINA(E291:I292))</f>
        <v>16.078399999999998</v>
      </c>
      <c r="T291" s="185">
        <f t="shared" ref="T291" si="792">IF(E291="","",(R291-S291))</f>
        <v>4.5000000000001705E-3</v>
      </c>
      <c r="U291" s="185">
        <f t="shared" ref="U291" si="793">IF(E291="","",ROUND(AVERAGEA(E291:I292),4))</f>
        <v>16.080200000000001</v>
      </c>
      <c r="V291" s="185">
        <f t="shared" ref="V291" si="794">IF(E291="","",ROUND(SQRT(COUNTA(E291:I292)/(COUNTA(E291:I292)-1))*STDEVPA(E291:I292),4))</f>
        <v>2.3999999999999998E-3</v>
      </c>
      <c r="W291" s="184">
        <f t="shared" ref="W291" si="795">IF(E291="","",ROUND((((B291+C291)-(B291-C292))/(6*V291)),4))</f>
        <v>13.8889</v>
      </c>
      <c r="X291" s="184">
        <f t="shared" ref="X291" si="796">IF(E291="","",ROUND((1-(ABS((((B291+C291)+(B291-C292))/2)-U291)/((C291+C292)/2)))*W291,4))</f>
        <v>11.1389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16.078399999999998</v>
      </c>
      <c r="AB291">
        <v>16.082899999999999</v>
      </c>
      <c r="AC291">
        <v>16.0793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16.082999999999998</v>
      </c>
      <c r="F293" s="176">
        <v>16.09</v>
      </c>
      <c r="G293" s="176">
        <v>16.088999999999999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-0.10000000000001563</v>
      </c>
      <c r="P293" s="193">
        <f t="shared" ref="P293" si="805">IF(E293="","",((MINA(E293,F293,G293,H293,I293))-N293)/((C293+C294)/2))</f>
        <v>-0.17000000000003013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</v>
      </c>
      <c r="S293" s="185">
        <f t="shared" ref="S293" si="808">IF(E293="","",MINA(E293:I294))</f>
        <v>16.082999999999998</v>
      </c>
      <c r="T293" s="185">
        <f t="shared" ref="T293" si="809">IF(E293="","",(R293-S293))</f>
        <v>7.0000000000014495E-3</v>
      </c>
      <c r="U293" s="185">
        <f t="shared" ref="U293" si="810">IF(E293="","",ROUND(AVERAGEA(E293:I294),4))</f>
        <v>16.087299999999999</v>
      </c>
      <c r="V293" s="185">
        <f t="shared" ref="V293" si="811">IF(E293="","",ROUND(SQRT(COUNTA(E293:I294)/(COUNTA(E293:I294)-1))*STDEVPA(E293:I294),4))</f>
        <v>3.8E-3</v>
      </c>
      <c r="W293" s="184">
        <f t="shared" ref="W293" si="812">IF(E293="","",ROUND((((B293+C293)-(B293-C294))/(6*V293)),4))</f>
        <v>8.7719000000000005</v>
      </c>
      <c r="X293" s="184">
        <f t="shared" ref="X293" si="813">IF(E293="","",ROUND((1-(ABS((((B293+C293)+(B293-C294))/2)-U293)/((C293+C294)/2)))*W293,4))</f>
        <v>7.6578999999999997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16.082999999999998</v>
      </c>
      <c r="AB293">
        <v>16.09</v>
      </c>
      <c r="AC293">
        <v>16.088999999999999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6.5193000000000003</v>
      </c>
      <c r="F295" s="176">
        <v>6.5202999999999998</v>
      </c>
      <c r="G295" s="176">
        <v>6.5175999999999998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0.20299999999999763</v>
      </c>
      <c r="P295" s="193">
        <f t="shared" ref="P295" si="822">IF(E295="","",((MINA(E295,F295,G295,H295,I295))-N295)/((C295+C296)/2))</f>
        <v>0.17599999999999838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6.5202999999999998</v>
      </c>
      <c r="S295" s="185">
        <f t="shared" ref="S295" si="825">IF(E295="","",MINA(E295:I296))</f>
        <v>6.5175999999999998</v>
      </c>
      <c r="T295" s="185">
        <f t="shared" ref="T295" si="826">IF(E295="","",(R295-S295))</f>
        <v>2.6999999999999247E-3</v>
      </c>
      <c r="U295" s="185">
        <f t="shared" ref="U295" si="827">IF(E295="","",ROUND(AVERAGEA(E295:I296),4))</f>
        <v>6.5190999999999999</v>
      </c>
      <c r="V295" s="185">
        <f t="shared" ref="V295" si="828">IF(E295="","",ROUND(SQRT(COUNTA(E295:I296)/(COUNTA(E295:I296)-1))*STDEVPA(E295:I296),4))</f>
        <v>1.4E-3</v>
      </c>
      <c r="W295" s="184">
        <f t="shared" ref="W295" si="829">IF(E295="","",ROUND((((B295+C295)-(B295-C296))/(6*V295)),4))</f>
        <v>23.8095</v>
      </c>
      <c r="X295" s="184">
        <f t="shared" ref="X295" si="830">IF(E295="","",ROUND((1-(ABS((((B295+C295)+(B295-C296))/2)-U295)/((C295+C296)/2)))*W295,4))</f>
        <v>19.261900000000001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6.5193000000000003</v>
      </c>
      <c r="AB295">
        <v>6.5202999999999998</v>
      </c>
      <c r="AC295">
        <v>6.5175999999999998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6.5079000000000002</v>
      </c>
      <c r="F297" s="176">
        <v>6.5088999999999997</v>
      </c>
      <c r="G297" s="176">
        <v>6.5092999999999996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9.2999999999996419E-2</v>
      </c>
      <c r="P297" s="193">
        <f t="shared" ref="P297" si="839">IF(E297="","",((MINA(E297,F297,G297,H297,I297))-N297)/((C297+C298)/2))</f>
        <v>7.9000000000002402E-2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6.5092999999999996</v>
      </c>
      <c r="S297" s="185">
        <f t="shared" ref="S297" si="842">IF(E297="","",MINA(E297:I298))</f>
        <v>6.5079000000000002</v>
      </c>
      <c r="T297" s="185">
        <f t="shared" ref="T297" si="843">IF(E297="","",(R297-S297))</f>
        <v>1.3999999999994017E-3</v>
      </c>
      <c r="U297" s="185">
        <f t="shared" ref="U297" si="844">IF(E297="","",ROUND(AVERAGEA(E297:I298),4))</f>
        <v>6.5087000000000002</v>
      </c>
      <c r="V297" s="185">
        <f t="shared" ref="V297" si="845">IF(E297="","",ROUND(SQRT(COUNTA(E297:I298)/(COUNTA(E297:I298)-1))*STDEVPA(E297:I298),4))</f>
        <v>6.9999999999999999E-4</v>
      </c>
      <c r="W297" s="184">
        <f t="shared" ref="W297" si="846">IF(E297="","",ROUND((((B297+C297)-(B297-C298))/(6*V297)),4))</f>
        <v>47.619</v>
      </c>
      <c r="X297" s="184">
        <f t="shared" ref="X297" si="847">IF(E297="","",ROUND((1-(ABS((((B297+C297)+(B297-C298))/2)-U297)/((C297+C298)/2)))*W297,4))</f>
        <v>43.476100000000002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6.5079000000000002</v>
      </c>
      <c r="AB297">
        <v>6.5088999999999997</v>
      </c>
      <c r="AC297">
        <v>6.5092999999999996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0.80800000000000005</v>
      </c>
      <c r="F299" s="176">
        <v>0.80800000000000005</v>
      </c>
      <c r="G299" s="176">
        <v>0.80800000000000005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0.13333333333333347</v>
      </c>
      <c r="P299" s="193">
        <f t="shared" ref="P299" si="856">IF(E299="","",((MINA(E299,F299,G299,H299,I299))-N299)/((C299+C300)/2))</f>
        <v>0.13333333333333347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0.80800000000000005</v>
      </c>
      <c r="S299" s="185">
        <f t="shared" ref="S299" si="859">IF(E299="","",MINA(E299:I300))</f>
        <v>0.80800000000000005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0.80800000000000005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0.80800000000000005</v>
      </c>
      <c r="AB299">
        <v>0.80800000000000005</v>
      </c>
      <c r="AC299">
        <v>0.80800000000000005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0.80700000000000005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0.11666666666666678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0.80700000000000005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0.80700000000000005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0.80700000000000005</v>
      </c>
      <c r="AB301">
        <v>0.80700000000000005</v>
      </c>
      <c r="AC301">
        <v>0.80700000000000005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0.58499999999999996</v>
      </c>
      <c r="G303" s="176">
        <v>0.58499999999999996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6.6666666666666735E-2</v>
      </c>
      <c r="P303" s="193">
        <f t="shared" ref="P303" si="890">IF(E303="","",((MINA(E303,F303,G303,H303,I303))-N303)/((C303+C304)/2))</f>
        <v>0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0.58599999999999997</v>
      </c>
      <c r="S303" s="185">
        <f t="shared" ref="S303" si="893">IF(E303="","",MINA(E303:I304))</f>
        <v>0.58499999999999996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0.58530000000000004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8.5</v>
      </c>
      <c r="X303" s="184">
        <f>IF(E303="","",ROUND((((U303)-(B303-C304))/(3*V303)),4))</f>
        <v>8.5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0.58599999999999997</v>
      </c>
      <c r="AB303">
        <v>0.58499999999999996</v>
      </c>
      <c r="AC303">
        <v>0.58499999999999996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0.58899999999999997</v>
      </c>
      <c r="F305" s="176">
        <v>0.58799999999999997</v>
      </c>
      <c r="G305" s="176">
        <v>0.58899999999999997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0.26666666666666694</v>
      </c>
      <c r="P305" s="193">
        <f t="shared" ref="P305" si="903">IF(E305="","",((MINA(E305,F305,G305,H305,I305))-N305)/((C305+C306)/2))</f>
        <v>0.20000000000000018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0.58899999999999997</v>
      </c>
      <c r="S305" s="185">
        <f t="shared" ref="S305" si="906">IF(E305="","",MINA(E305:I306))</f>
        <v>0.58799999999999997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0.5887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10.3889</v>
      </c>
      <c r="X305" s="184">
        <f>IF(E305="","",ROUND((((U305)-(B305-C306))/(3*V305)),4))</f>
        <v>10.3889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0.58899999999999997</v>
      </c>
      <c r="AB305">
        <v>0.58799999999999997</v>
      </c>
      <c r="AC305">
        <v>0.58899999999999997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7.5995999999999997</v>
      </c>
      <c r="F307" s="176">
        <v>7.5765000000000002</v>
      </c>
      <c r="G307" s="176">
        <v>7.5632999999999999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0.49799999999999844</v>
      </c>
      <c r="P307" s="193">
        <f t="shared" ref="P307" si="916">IF(E307="","",((MINA(E307,F307,G307,H307,I307))-N307)/((C307+C308)/2))</f>
        <v>0.31649999999999956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7.5995999999999997</v>
      </c>
      <c r="S307" s="185">
        <f t="shared" ref="S307" si="919">IF(E307="","",MINA(E307:I308))</f>
        <v>7.5632999999999999</v>
      </c>
      <c r="T307" s="185">
        <f t="shared" ref="T307" si="920">IF(E307="","",(R307-S307))</f>
        <v>3.6299999999999777E-2</v>
      </c>
      <c r="U307" s="185">
        <f t="shared" ref="U307" si="921">IF(E307="","",ROUND(AVERAGEA(E307:I308),4))</f>
        <v>7.5797999999999996</v>
      </c>
      <c r="V307" s="185">
        <f t="shared" ref="V307" si="922">IF(E307="","",ROUND(SQRT(COUNTA(E307:I308)/(COUNTA(E307:I308)-1))*STDEVPA(E307:I308),4))</f>
        <v>1.84E-2</v>
      </c>
      <c r="W307" s="184">
        <f t="shared" ref="W307" si="923">IF(E307="","",ROUND((((B307+C307)-(B307-C308))/(6*V307)),4))</f>
        <v>3.6232000000000002</v>
      </c>
      <c r="X307" s="184">
        <f t="shared" ref="X307" si="924">IF(E307="","",ROUND((1-(ABS((((B307+C307)+(B307-C308))/2)-U307)/((C307+C308)/2)))*W307,4))</f>
        <v>2.1775000000000002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7.5995999999999997</v>
      </c>
      <c r="AB307">
        <v>7.5765000000000002</v>
      </c>
      <c r="AC307">
        <v>7.5632999999999999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7.5928000000000004</v>
      </c>
      <c r="F309" s="176">
        <v>7.5685000000000002</v>
      </c>
      <c r="G309" s="176">
        <v>7.5660999999999996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0.46400000000000219</v>
      </c>
      <c r="P309" s="193">
        <f t="shared" ref="P309" si="931">IF(E309="","",((MINA(E309,F309,G309,H309,I309))-N309)/((C309+C310)/2))</f>
        <v>0.33049999999999802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7.5928000000000004</v>
      </c>
      <c r="S309" s="185">
        <f t="shared" ref="S309" si="934">IF(E309="","",MINA(E309:I310))</f>
        <v>7.5660999999999996</v>
      </c>
      <c r="T309" s="185">
        <f t="shared" ref="T309" si="935">IF(E309="","",(R309-S309))</f>
        <v>2.6700000000000834E-2</v>
      </c>
      <c r="U309" s="185">
        <f t="shared" ref="U309" si="936">IF(E309="","",ROUND(AVERAGEA(E309:I310),4))</f>
        <v>7.5758000000000001</v>
      </c>
      <c r="V309" s="185">
        <f t="shared" ref="V309" si="937">IF(E309="","",ROUND(SQRT(COUNTA(E309:I310)/(COUNTA(E309:I310)-1))*STDEVPA(E309:I310),4))</f>
        <v>1.4800000000000001E-2</v>
      </c>
      <c r="W309" s="184">
        <f t="shared" ref="W309" si="938">IF(E309="","",ROUND((((B309+C309)-(B309-C310))/(6*V309)),4))</f>
        <v>4.5045000000000002</v>
      </c>
      <c r="X309" s="184">
        <f t="shared" ref="X309" si="939">IF(E309="","",ROUND((1-(ABS((((B309+C309)+(B309-C310))/2)-U309)/((C309+C310)/2)))*W309,4))</f>
        <v>2.7972999999999999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7.5928000000000004</v>
      </c>
      <c r="AB309">
        <v>7.5685000000000002</v>
      </c>
      <c r="AC309">
        <v>7.5660999999999996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6.2107999999999999</v>
      </c>
      <c r="F311" s="176">
        <v>6.2107000000000001</v>
      </c>
      <c r="G311" s="176">
        <v>6.2108999999999996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0.21799999999998931</v>
      </c>
      <c r="P311" s="193">
        <f t="shared" ref="P311" si="946">IF(E311="","",((MINA(E311,F311,G311,H311,I311))-N311)/((C311+C312)/2))</f>
        <v>0.21399999999999864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6.2108999999999996</v>
      </c>
      <c r="S311" s="185">
        <f t="shared" ref="S311" si="949">IF(E311="","",MINA(E311:I312))</f>
        <v>6.2107000000000001</v>
      </c>
      <c r="T311" s="185">
        <f t="shared" ref="T311" si="950">IF(E311="","",(R311-S311))</f>
        <v>1.9999999999953388E-4</v>
      </c>
      <c r="U311" s="185">
        <f t="shared" ref="U311" si="951">IF(E311="","",ROUND(AVERAGEA(E311:I312),4))</f>
        <v>6.2107999999999999</v>
      </c>
      <c r="V311" s="185">
        <f t="shared" ref="V311" si="952">IF(E311="","",ROUND(SQRT(COUNTA(E311:I312)/(COUNTA(E311:I312)-1))*STDEVPA(E311:I312),4))</f>
        <v>1E-4</v>
      </c>
      <c r="W311" s="184">
        <f t="shared" ref="W311" si="953">IF(E311="","",ROUND((((B311+C311)-(B311-C312))/(6*V311)),4))</f>
        <v>166.66669999999999</v>
      </c>
      <c r="X311" s="184">
        <f t="shared" ref="X311" si="954">IF(E311="","",ROUND((1-(ABS((((B311+C311)+(B311-C312))/2)-U311)/((C311+C312)/2)))*W311,4))</f>
        <v>130.66669999999999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6.2107999999999999</v>
      </c>
      <c r="AB311">
        <v>6.2107000000000001</v>
      </c>
      <c r="AC311">
        <v>6.2108999999999996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6.2245999999999997</v>
      </c>
      <c r="F313" s="176">
        <v>6.2239000000000004</v>
      </c>
      <c r="G313" s="176">
        <v>6.2244000000000002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0.49199999999999022</v>
      </c>
      <c r="P313" s="193">
        <f t="shared" ref="P313" si="961">IF(E313="","",((MINA(E313,F313,G313,H313,I313))-N313)/((C313+C314)/2))</f>
        <v>0.47800000000000509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6.2245999999999997</v>
      </c>
      <c r="S313" s="185">
        <f t="shared" ref="S313" si="964">IF(E313="","",MINA(E313:I314))</f>
        <v>6.2239000000000004</v>
      </c>
      <c r="T313" s="185">
        <f t="shared" ref="T313" si="965">IF(E313="","",(R313-S313))</f>
        <v>6.9999999999925677E-4</v>
      </c>
      <c r="U313" s="185">
        <f t="shared" ref="U313" si="966">IF(E313="","",ROUND(AVERAGEA(E313:I314),4))</f>
        <v>6.2243000000000004</v>
      </c>
      <c r="V313" s="185">
        <f t="shared" ref="V313" si="967">IF(E313="","",ROUND(SQRT(COUNTA(E313:I314)/(COUNTA(E313:I314)-1))*STDEVPA(E313:I314),4))</f>
        <v>4.0000000000000002E-4</v>
      </c>
      <c r="W313" s="184">
        <f t="shared" ref="W313" si="968">IF(E313="","",ROUND((((B313+C313)-(B313-C314))/(6*V313)),4))</f>
        <v>41.666699999999999</v>
      </c>
      <c r="X313" s="184">
        <f t="shared" ref="X313" si="969">IF(E313="","",ROUND((1-(ABS((((B313+C313)+(B313-C314))/2)-U313)/((C313+C314)/2)))*W313,4))</f>
        <v>21.416699999999999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6.2245999999999997</v>
      </c>
      <c r="AB313">
        <v>6.2239000000000004</v>
      </c>
      <c r="AC313">
        <v>6.2244000000000002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5.7015000000000002</v>
      </c>
      <c r="F315" s="176">
        <v>5.6974</v>
      </c>
      <c r="G315" s="176">
        <v>5.6962999999999999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1.5000000000000568E-2</v>
      </c>
      <c r="P315" s="193">
        <f t="shared" ref="P315" si="976">IF(E315="","",((MINA(E315,F315,G315,H315,I315))-N315)/((C315+C316)/2))</f>
        <v>-3.7000000000002586E-2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5.7015000000000002</v>
      </c>
      <c r="S315" s="185">
        <f t="shared" ref="S315" si="979">IF(E315="","",MINA(E315:I316))</f>
        <v>5.6962999999999999</v>
      </c>
      <c r="T315" s="185">
        <f t="shared" ref="T315" si="980">IF(E315="","",(R315-S315))</f>
        <v>5.2000000000003155E-3</v>
      </c>
      <c r="U315" s="185">
        <f t="shared" ref="U315" si="981">IF(E315="","",ROUND(AVERAGEA(E315:I316),4))</f>
        <v>5.6984000000000004</v>
      </c>
      <c r="V315" s="185">
        <f t="shared" ref="V315" si="982">IF(E315="","",ROUND(SQRT(COUNTA(E315:I316)/(COUNTA(E315:I316)-1))*STDEVPA(E315:I316),4))</f>
        <v>2.7000000000000001E-3</v>
      </c>
      <c r="W315" s="184">
        <f t="shared" ref="W315" si="983">IF(E315="","",ROUND((((B315+C315)-(B315-C316))/(6*V315)),4))</f>
        <v>12.345700000000001</v>
      </c>
      <c r="X315" s="184">
        <f t="shared" ref="X315" si="984">IF(E315="","",ROUND((1-(ABS((((B315+C315)+(B315-C316))/2)-U315)/((C315+C316)/2)))*W315,4))</f>
        <v>12.148199999999999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5.7015000000000002</v>
      </c>
      <c r="AB315">
        <v>5.6974</v>
      </c>
      <c r="AC315">
        <v>5.6962999999999999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5.7690000000000001</v>
      </c>
      <c r="F317" s="176">
        <v>5.7595999999999998</v>
      </c>
      <c r="G317" s="176">
        <v>5.7670000000000003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0.6899999999999995</v>
      </c>
      <c r="P317" s="193">
        <f t="shared" ref="P317" si="991">IF(E317="","",((MINA(E317,F317,G317,H317,I317))-N317)/((C317+C318)/2))</f>
        <v>0.59599999999999653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5.7690000000000001</v>
      </c>
      <c r="S317" s="185">
        <f t="shared" ref="S317" si="994">IF(E317="","",MINA(E317:I318))</f>
        <v>5.7595999999999998</v>
      </c>
      <c r="T317" s="185">
        <f t="shared" ref="T317" si="995">IF(E317="","",(R317-S317))</f>
        <v>9.400000000000297E-3</v>
      </c>
      <c r="U317" s="185">
        <f t="shared" ref="U317" si="996">IF(E317="","",ROUND(AVERAGEA(E317:I318),4))</f>
        <v>5.7652000000000001</v>
      </c>
      <c r="V317" s="185">
        <f t="shared" ref="V317" si="997">IF(E317="","",ROUND(SQRT(COUNTA(E317:I318)/(COUNTA(E317:I318)-1))*STDEVPA(E317:I318),4))</f>
        <v>5.0000000000000001E-3</v>
      </c>
      <c r="W317" s="184">
        <f t="shared" ref="W317" si="998">IF(E317="","",ROUND((((B317+C317)-(B317-C318))/(6*V317)),4))</f>
        <v>6.6666999999999996</v>
      </c>
      <c r="X317" s="184">
        <f t="shared" ref="X317" si="999">IF(E317="","",ROUND((1-(ABS((((B317+C317)+(B317-C318))/2)-U317)/((C317+C318)/2)))*W317,4))</f>
        <v>2.3199999999999998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5.7690000000000001</v>
      </c>
      <c r="AB317">
        <v>5.7595999999999998</v>
      </c>
      <c r="AC317">
        <v>5.7670000000000003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7.9028</v>
      </c>
      <c r="F319" s="176">
        <v>7.9053000000000004</v>
      </c>
      <c r="G319" s="176">
        <v>7.9028999999999998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5.3000000000000824E-2</v>
      </c>
      <c r="P319" s="193">
        <f t="shared" ref="P319" si="1006">IF(E319="","",((MINA(E319,F319,G319,H319,I319))-N319)/((C319+C320)/2))</f>
        <v>2.7999999999996916E-2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7.9053000000000004</v>
      </c>
      <c r="S319" s="185">
        <f t="shared" ref="S319" si="1009">IF(E319="","",MINA(E319:I320))</f>
        <v>7.9028</v>
      </c>
      <c r="T319" s="185">
        <f t="shared" ref="T319" si="1010">IF(E319="","",(R319-S319))</f>
        <v>2.5000000000003908E-3</v>
      </c>
      <c r="U319" s="185">
        <f t="shared" ref="U319" si="1011">IF(E319="","",ROUND(AVERAGEA(E319:I320),4))</f>
        <v>7.9036999999999997</v>
      </c>
      <c r="V319" s="185">
        <f t="shared" ref="V319" si="1012">IF(E319="","",ROUND(SQRT(COUNTA(E319:I320)/(COUNTA(E319:I320)-1))*STDEVPA(E319:I320),4))</f>
        <v>1.4E-3</v>
      </c>
      <c r="W319" s="184">
        <f t="shared" ref="W319" si="1013">IF(E319="","",ROUND((((B319+C319)-(B319-C320))/(6*V319)),4))</f>
        <v>23.8095</v>
      </c>
      <c r="X319" s="184">
        <f t="shared" ref="X319" si="1014">IF(E319="","",ROUND((1-(ABS((((B319+C319)+(B319-C320))/2)-U319)/((C319+C320)/2)))*W319,4))</f>
        <v>22.9285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7.9028</v>
      </c>
      <c r="AB319">
        <v>7.9053000000000004</v>
      </c>
      <c r="AC319">
        <v>7.9028999999999998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7.9093</v>
      </c>
      <c r="F321" s="176">
        <v>7.9157000000000002</v>
      </c>
      <c r="G321" s="176">
        <v>7.9120999999999997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0.15699999999999825</v>
      </c>
      <c r="P321" s="193">
        <f t="shared" ref="P321" si="1021">IF(E321="","",((MINA(E321,F321,G321,H321,I321))-N321)/((C321+C322)/2))</f>
        <v>9.2999999999996419E-2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7.9157000000000002</v>
      </c>
      <c r="S321" s="185">
        <f t="shared" ref="S321" si="1024">IF(E321="","",MINA(E321:I322))</f>
        <v>7.9093</v>
      </c>
      <c r="T321" s="185">
        <f t="shared" ref="T321" si="1025">IF(E321="","",(R321-S321))</f>
        <v>6.4000000000001833E-3</v>
      </c>
      <c r="U321" s="185">
        <f t="shared" ref="U321" si="1026">IF(E321="","",ROUND(AVERAGEA(E321:I322),4))</f>
        <v>7.9123999999999999</v>
      </c>
      <c r="V321" s="185">
        <f t="shared" ref="V321" si="1027">IF(E321="","",ROUND(SQRT(COUNTA(E321:I322)/(COUNTA(E321:I322)-1))*STDEVPA(E321:I322),4))</f>
        <v>3.2000000000000002E-3</v>
      </c>
      <c r="W321" s="184">
        <f t="shared" ref="W321" si="1028">IF(E321="","",ROUND((((B321+C321)-(B321-C322))/(6*V321)),4))</f>
        <v>10.416700000000001</v>
      </c>
      <c r="X321" s="184">
        <f t="shared" ref="X321" si="1029">IF(E321="","",ROUND((1-(ABS((((B321+C321)+(B321-C322))/2)-U321)/((C321+C322)/2)))*W321,4))</f>
        <v>9.125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7.9093</v>
      </c>
      <c r="AB321">
        <v>7.9157000000000002</v>
      </c>
      <c r="AC321">
        <v>7.9120999999999997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3.0964</v>
      </c>
      <c r="F323" s="176">
        <v>3.0872000000000002</v>
      </c>
      <c r="G323" s="176">
        <v>3.0829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-3.6000000000000476E-2</v>
      </c>
      <c r="P323" s="193">
        <f t="shared" ref="P323" si="1036">IF(E323="","",((MINA(E323,F323,G323,H323,I323))-N323)/((C323+C324)/2))</f>
        <v>-0.17100000000000115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3.0964</v>
      </c>
      <c r="S323" s="185">
        <f t="shared" ref="S323" si="1039">IF(E323="","",MINA(E323:I324))</f>
        <v>3.0829</v>
      </c>
      <c r="T323" s="185">
        <f t="shared" ref="T323" si="1040">IF(E323="","",(R323-S323))</f>
        <v>1.3500000000000068E-2</v>
      </c>
      <c r="U323" s="185">
        <f t="shared" ref="U323" si="1041">IF(E323="","",ROUND(AVERAGEA(E323:I324),4))</f>
        <v>3.0888</v>
      </c>
      <c r="V323" s="185">
        <f t="shared" ref="V323" si="1042">IF(E323="","",ROUND(SQRT(COUNTA(E323:I324)/(COUNTA(E323:I324)-1))*STDEVPA(E323:I324),4))</f>
        <v>6.8999999999999999E-3</v>
      </c>
      <c r="W323" s="184">
        <f t="shared" ref="W323" si="1043">IF(E323="","",ROUND((((B323+C323)-(B323-C324))/(6*V323)),4))</f>
        <v>4.8308999999999997</v>
      </c>
      <c r="X323" s="184">
        <f t="shared" ref="X323" si="1044">IF(E323="","",ROUND((1-(ABS((((B323+C323)+(B323-C324))/2)-U323)/((C323+C324)/2)))*W323,4))</f>
        <v>4.2897999999999996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3.0964</v>
      </c>
      <c r="AB323">
        <v>3.0872000000000002</v>
      </c>
      <c r="AC323">
        <v>3.0829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3.0988000000000002</v>
      </c>
      <c r="F325" s="176">
        <v>3.1017000000000001</v>
      </c>
      <c r="G325" s="176">
        <v>3.0964999999999998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1.7000000000000348E-2</v>
      </c>
      <c r="P325" s="193">
        <f t="shared" ref="P325" si="1051">IF(E325="","",((MINA(E325,F325,G325,H325,I325))-N325)/((C325+C326)/2))</f>
        <v>-3.5000000000002807E-2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3.1017000000000001</v>
      </c>
      <c r="S325" s="185">
        <f t="shared" ref="S325" si="1054">IF(E325="","",MINA(E325:I326))</f>
        <v>3.0964999999999998</v>
      </c>
      <c r="T325" s="185">
        <f t="shared" ref="T325" si="1055">IF(E325="","",(R325-S325))</f>
        <v>5.2000000000003155E-3</v>
      </c>
      <c r="U325" s="185">
        <f t="shared" ref="U325" si="1056">IF(E325="","",ROUND(AVERAGEA(E325:I326),4))</f>
        <v>3.0990000000000002</v>
      </c>
      <c r="V325" s="185">
        <f t="shared" ref="V325" si="1057">IF(E325="","",ROUND(SQRT(COUNTA(E325:I326)/(COUNTA(E325:I326)-1))*STDEVPA(E325:I326),4))</f>
        <v>2.5999999999999999E-3</v>
      </c>
      <c r="W325" s="184">
        <f t="shared" ref="W325" si="1058">IF(E325="","",ROUND((((B325+C325)-(B325-C326))/(6*V325)),4))</f>
        <v>12.820499999999999</v>
      </c>
      <c r="X325" s="184">
        <f t="shared" ref="X325" si="1059">IF(E325="","",ROUND((1-(ABS((((B325+C325)+(B325-C326))/2)-U325)/((C325+C326)/2)))*W325,4))</f>
        <v>12.692299999999999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3.0988000000000002</v>
      </c>
      <c r="AB325">
        <v>3.1017000000000001</v>
      </c>
      <c r="AC325">
        <v>3.0964999999999998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7.7191000000000001</v>
      </c>
      <c r="F327" s="176">
        <v>7.7192999999999996</v>
      </c>
      <c r="G327" s="176">
        <v>7.7187999999999999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0.19299999999999429</v>
      </c>
      <c r="P327" s="193">
        <f t="shared" ref="P327" si="1066">IF(E327="","",((MINA(E327,F327,G327,H327,I327))-N327)/((C327+C328)/2))</f>
        <v>0.18799999999999706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7.7192999999999996</v>
      </c>
      <c r="S327" s="185">
        <f t="shared" ref="S327" si="1069">IF(E327="","",MINA(E327:I328))</f>
        <v>7.7187999999999999</v>
      </c>
      <c r="T327" s="185">
        <f t="shared" ref="T327" si="1070">IF(E327="","",(R327-S327))</f>
        <v>4.9999999999972289E-4</v>
      </c>
      <c r="U327" s="185">
        <f t="shared" ref="U327" si="1071">IF(E327="","",ROUND(AVERAGEA(E327:I328),4))</f>
        <v>7.7191000000000001</v>
      </c>
      <c r="V327" s="185">
        <f t="shared" ref="V327" si="1072">IF(E327="","",ROUND(SQRT(COUNTA(E327:I328)/(COUNTA(E327:I328)-1))*STDEVPA(E327:I328),4))</f>
        <v>2.9999999999999997E-4</v>
      </c>
      <c r="W327" s="184">
        <f t="shared" ref="W327" si="1073">IF(E327="","",ROUND((((B327+C327)-(B327-C328))/(6*V327)),4))</f>
        <v>111.11109999999999</v>
      </c>
      <c r="X327" s="184">
        <f t="shared" ref="X327" si="1074">IF(E327="","",ROUND((1-(ABS((((B327+C327)+(B327-C328))/2)-U327)/((C327+C328)/2)))*W327,4))</f>
        <v>89.888900000000007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7.7191000000000001</v>
      </c>
      <c r="AB327">
        <v>7.7192999999999996</v>
      </c>
      <c r="AC327">
        <v>7.7187999999999999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7.7104999999999997</v>
      </c>
      <c r="F329" s="176">
        <v>7.7111000000000001</v>
      </c>
      <c r="G329" s="176">
        <v>7.7111999999999998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0.11199999999999655</v>
      </c>
      <c r="P329" s="193">
        <f t="shared" ref="P329" si="1081">IF(E329="","",((MINA(E329,F329,G329,H329,I329))-N329)/((C329+C330)/2))</f>
        <v>0.1049999999999951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7.7111999999999998</v>
      </c>
      <c r="S329" s="185">
        <f t="shared" ref="S329" si="1084">IF(E329="","",MINA(E329:I330))</f>
        <v>7.7104999999999997</v>
      </c>
      <c r="T329" s="185">
        <f t="shared" ref="T329" si="1085">IF(E329="","",(R329-S329))</f>
        <v>7.0000000000014495E-4</v>
      </c>
      <c r="U329" s="185">
        <f t="shared" ref="U329" si="1086">IF(E329="","",ROUND(AVERAGEA(E329:I330),4))</f>
        <v>7.7108999999999996</v>
      </c>
      <c r="V329" s="185">
        <f t="shared" ref="V329" si="1087">IF(E329="","",ROUND(SQRT(COUNTA(E329:I330)/(COUNTA(E329:I330)-1))*STDEVPA(E329:I330),4))</f>
        <v>4.0000000000000002E-4</v>
      </c>
      <c r="W329" s="184">
        <f t="shared" ref="W329" si="1088">IF(E329="","",ROUND((((B329+C329)-(B329-C330))/(6*V329)),4))</f>
        <v>83.333299999999994</v>
      </c>
      <c r="X329" s="184">
        <f t="shared" ref="X329" si="1089">IF(E329="","",ROUND((1-(ABS((((B329+C329)+(B329-C330))/2)-U329)/((C329+C330)/2)))*W329,4))</f>
        <v>74.25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7.7104999999999997</v>
      </c>
      <c r="AB329">
        <v>7.7111000000000001</v>
      </c>
      <c r="AC329">
        <v>7.7111999999999998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3.125</v>
      </c>
      <c r="F331" s="176">
        <v>3.1206999999999998</v>
      </c>
      <c r="G331" s="176">
        <v>3.1242000000000001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0.24999999999999911</v>
      </c>
      <c r="P331" s="193">
        <f t="shared" ref="P331" si="1096">IF(E331="","",((MINA(E331,F331,G331,H331,I331))-N331)/((C331+C332)/2))</f>
        <v>0.20699999999999719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3.125</v>
      </c>
      <c r="S331" s="185">
        <f t="shared" ref="S331" si="1099">IF(E331="","",MINA(E331:I332))</f>
        <v>3.1206999999999998</v>
      </c>
      <c r="T331" s="185">
        <f t="shared" ref="T331" si="1100">IF(E331="","",(R331-S331))</f>
        <v>4.3000000000001926E-3</v>
      </c>
      <c r="U331" s="185">
        <f t="shared" ref="U331" si="1101">IF(E331="","",ROUND(AVERAGEA(E331:I332),4))</f>
        <v>3.1233</v>
      </c>
      <c r="V331" s="185">
        <f t="shared" ref="V331" si="1102">IF(E331="","",ROUND(SQRT(COUNTA(E331:I332)/(COUNTA(E331:I332)-1))*STDEVPA(E331:I332),4))</f>
        <v>2.3E-3</v>
      </c>
      <c r="W331" s="184">
        <f t="shared" ref="W331" si="1103">IF(E331="","",ROUND((((B331+C331)-(B331-C332))/(6*V331)),4))</f>
        <v>14.492800000000001</v>
      </c>
      <c r="X331" s="184">
        <f t="shared" ref="X331" si="1104">IF(E331="","",ROUND((1-(ABS((((B331+C331)+(B331-C332))/2)-U331)/((C331+C332)/2)))*W331,4))</f>
        <v>11.116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3.125</v>
      </c>
      <c r="AB331">
        <v>3.1206999999999998</v>
      </c>
      <c r="AC331">
        <v>3.1242000000000001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3.1206</v>
      </c>
      <c r="F333" s="176">
        <v>3.1225000000000001</v>
      </c>
      <c r="G333" s="176">
        <v>3.1221999999999999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0.22499999999999964</v>
      </c>
      <c r="P333" s="193">
        <f t="shared" ref="P333" si="1111">IF(E333="","",((MINA(E333,F333,G333,H333,I333))-N333)/((C333+C334)/2))</f>
        <v>0.20599999999999952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3.1225000000000001</v>
      </c>
      <c r="S333" s="185">
        <f t="shared" ref="S333" si="1114">IF(E333="","",MINA(E333:I334))</f>
        <v>3.1206</v>
      </c>
      <c r="T333" s="185">
        <f t="shared" ref="T333" si="1115">IF(E333="","",(R333-S333))</f>
        <v>1.9000000000000128E-3</v>
      </c>
      <c r="U333" s="185">
        <f t="shared" ref="U333" si="1116">IF(E333="","",ROUND(AVERAGEA(E333:I334),4))</f>
        <v>3.1217999999999999</v>
      </c>
      <c r="V333" s="185">
        <f t="shared" ref="V333" si="1117">IF(E333="","",ROUND(SQRT(COUNTA(E333:I334)/(COUNTA(E333:I334)-1))*STDEVPA(E333:I334),4))</f>
        <v>1E-3</v>
      </c>
      <c r="W333" s="184">
        <f t="shared" ref="W333" si="1118">IF(E333="","",ROUND((((B333+C333)-(B333-C334))/(6*V333)),4))</f>
        <v>33.333300000000001</v>
      </c>
      <c r="X333" s="184">
        <f t="shared" ref="X333" si="1119">IF(E333="","",ROUND((1-(ABS((((B333+C333)+(B333-C334))/2)-U333)/((C333+C334)/2)))*W333,4))</f>
        <v>26.066600000000001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3.1206</v>
      </c>
      <c r="AB333">
        <v>3.1225000000000001</v>
      </c>
      <c r="AC333">
        <v>3.1221999999999999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2.12E-2</v>
      </c>
      <c r="F335" s="176">
        <v>2.3199999999999998E-2</v>
      </c>
      <c r="G335" s="176">
        <v>2.35E-2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-6.0000000000000053E-2</v>
      </c>
      <c r="P335" s="193">
        <f t="shared" ref="P335" si="1126">IF(E335="","",((MINA(E335,F335,G335,H335,I335))-N335)/((C335+C336)/2))</f>
        <v>-0.15200000000000005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2.35E-2</v>
      </c>
      <c r="S335" s="185">
        <f t="shared" ref="S335" si="1129">IF(E335="","",MINA(E335:I336))</f>
        <v>2.12E-2</v>
      </c>
      <c r="T335" s="185">
        <f t="shared" ref="T335" si="1130">IF(E335="","",(R335-S335))</f>
        <v>2.3E-3</v>
      </c>
      <c r="U335" s="185">
        <f t="shared" ref="U335" si="1131">IF(E335="","",ROUND(AVERAGEA(E335:I336),4))</f>
        <v>2.2599999999999999E-2</v>
      </c>
      <c r="V335" s="185">
        <f t="shared" ref="V335" si="1132">IF(E335="","",ROUND(SQRT(COUNTA(E335:I336)/(COUNTA(E335:I336)-1))*STDEVPA(E335:I336),4))</f>
        <v>1.2999999999999999E-3</v>
      </c>
      <c r="W335" s="184">
        <f>IF(E335="","",ROUND((((B335+C335)-(U335))/(3*V335)),4))</f>
        <v>7.0255999999999998</v>
      </c>
      <c r="X335" s="184">
        <f>IF(E335="","",ROUND((((B335+C335)-(U335))/(3*V335)),4))</f>
        <v>7.0255999999999998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2.12E-2</v>
      </c>
      <c r="AB335">
        <v>2.3199999999999998E-2</v>
      </c>
      <c r="AC335">
        <v>2.35E-2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2.1399999999999999E-2</v>
      </c>
      <c r="F337" s="176">
        <v>1.9900000000000001E-2</v>
      </c>
      <c r="G337" s="176">
        <v>2.0199999999999999E-2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-0.1440000000000001</v>
      </c>
      <c r="P337" s="193">
        <f t="shared" ref="P337" si="1139">IF(E337="","",((MINA(E337,F337,G337,H337,I337))-N337)/((C337+C338)/2))</f>
        <v>-0.20400000000000001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2.1399999999999999E-2</v>
      </c>
      <c r="S337" s="185">
        <f t="shared" ref="S337" si="1142">IF(E337="","",MINA(E337:I338))</f>
        <v>1.9900000000000001E-2</v>
      </c>
      <c r="T337" s="185">
        <f t="shared" ref="T337" si="1143">IF(E337="","",(R337-S337))</f>
        <v>1.4999999999999979E-3</v>
      </c>
      <c r="U337" s="185">
        <f t="shared" ref="U337" si="1144">IF(E337="","",ROUND(AVERAGEA(E337:I338),4))</f>
        <v>2.0500000000000001E-2</v>
      </c>
      <c r="V337" s="185">
        <f t="shared" ref="V337" si="1145">IF(E337="","",ROUND(SQRT(COUNTA(E337:I338)/(COUNTA(E337:I338)-1))*STDEVPA(E337:I338),4))</f>
        <v>8.0000000000000004E-4</v>
      </c>
      <c r="W337" s="184">
        <f>IF(E337="","",ROUND((((B337+C337)-(U337))/(3*V337)),4))</f>
        <v>12.291700000000001</v>
      </c>
      <c r="X337" s="184">
        <f>IF(E337="","",ROUND((((B337+C337)-(U337))/(3*V337)),4))</f>
        <v>12.291700000000001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2.1399999999999999E-2</v>
      </c>
      <c r="AB337">
        <v>1.9900000000000001E-2</v>
      </c>
      <c r="AC337">
        <v>2.0199999999999999E-2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4.41E-2</v>
      </c>
      <c r="AB339" s="29">
        <v>3.3700000000000001E-2</v>
      </c>
      <c r="AC339" s="29">
        <v>3.9300000000000002E-2</v>
      </c>
      <c r="AD339" s="29">
        <v>5.0999999999999997E-2</v>
      </c>
      <c r="AE339" s="29">
        <v>4.4999999999999998E-2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7.9799999999999996E-2</v>
      </c>
      <c r="AB341">
        <v>6.7199999999999996E-2</v>
      </c>
      <c r="AC341">
        <v>7.1800000000000003E-2</v>
      </c>
      <c r="AD341">
        <v>0.08</v>
      </c>
      <c r="AE341">
        <v>7.4999999999999997E-2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24120901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120" priority="11" stopIfTrue="1" operator="equal">
      <formula>"NG"</formula>
    </cfRule>
  </conditionalFormatting>
  <conditionalFormatting sqref="Y42:Z107 L42:L107">
    <cfRule type="containsText" dxfId="119" priority="10" stopIfTrue="1" operator="containsText" text="NG">
      <formula>NOT(ISERROR(SEARCH("NG",L42)))</formula>
    </cfRule>
  </conditionalFormatting>
  <conditionalFormatting sqref="Q42:Q107">
    <cfRule type="containsText" dxfId="118" priority="9" operator="containsText" text="Measure More">
      <formula>NOT(ISERROR(SEARCH("Measure More",Q42)))</formula>
    </cfRule>
  </conditionalFormatting>
  <conditionalFormatting sqref="E127">
    <cfRule type="cellIs" dxfId="117" priority="8" stopIfTrue="1" operator="equal">
      <formula>"NG"</formula>
    </cfRule>
  </conditionalFormatting>
  <conditionalFormatting sqref="Y158:Z223 L158:L223">
    <cfRule type="containsText" dxfId="116" priority="7" stopIfTrue="1" operator="containsText" text="NG">
      <formula>NOT(ISERROR(SEARCH("NG",L158)))</formula>
    </cfRule>
  </conditionalFormatting>
  <conditionalFormatting sqref="Q158:Q223">
    <cfRule type="containsText" dxfId="115" priority="6" operator="containsText" text="Measure More">
      <formula>NOT(ISERROR(SEARCH("Measure More",Q158)))</formula>
    </cfRule>
  </conditionalFormatting>
  <conditionalFormatting sqref="E242">
    <cfRule type="cellIs" dxfId="114" priority="5" stopIfTrue="1" operator="equal">
      <formula>"NG"</formula>
    </cfRule>
  </conditionalFormatting>
  <conditionalFormatting sqref="Y273:Z338 L273:L338">
    <cfRule type="containsText" dxfId="113" priority="4" stopIfTrue="1" operator="containsText" text="NG">
      <formula>NOT(ISERROR(SEARCH("NG",L273)))</formula>
    </cfRule>
  </conditionalFormatting>
  <conditionalFormatting sqref="Q273:Q338">
    <cfRule type="containsText" dxfId="112" priority="3" operator="containsText" text="Measure More">
      <formula>NOT(ISERROR(SEARCH("Measure More",Q273)))</formula>
    </cfRule>
  </conditionalFormatting>
  <conditionalFormatting sqref="D127">
    <cfRule type="cellIs" dxfId="111" priority="2" stopIfTrue="1" operator="equal">
      <formula>"NG"</formula>
    </cfRule>
  </conditionalFormatting>
  <conditionalFormatting sqref="D242">
    <cfRule type="cellIs" dxfId="110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F11" sqref="F11:G11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 t="s">
        <v>194</v>
      </c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24121001</v>
      </c>
      <c r="G8" s="222"/>
      <c r="H8" s="221" t="s">
        <v>194</v>
      </c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32" t="str">
        <f>IF(SUM(M42:M107)&lt;&gt;33,"NG","OK")</f>
        <v>OK</v>
      </c>
      <c r="F11" s="207">
        <v>132440</v>
      </c>
      <c r="G11" s="208"/>
      <c r="H11" s="209">
        <v>70290</v>
      </c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34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31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30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34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33" t="s">
        <v>53</v>
      </c>
      <c r="P41" s="133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3.3965000000000001</v>
      </c>
      <c r="F42" s="176">
        <v>3.3976000000000002</v>
      </c>
      <c r="G42" s="176">
        <v>3.3946999999999998</v>
      </c>
      <c r="H42" s="176">
        <v>3.3956</v>
      </c>
      <c r="I42" s="176">
        <v>3.3955000000000002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-2.3999999999997357E-2</v>
      </c>
      <c r="P42" s="193">
        <f>IF(E42="","",((MINA(E42,F42,G42,H42,I42))-N42)/((C42+C43)/2))</f>
        <v>-5.3000000000000824E-2</v>
      </c>
      <c r="Q42" s="185" t="str">
        <f>IF(E42="","",IF(OR((O42&gt;50%),(P42&lt;-50%)),"Measure More","OK"))</f>
        <v>OK</v>
      </c>
      <c r="R42" s="185">
        <f>IF(E42="","",MAXA(E42:I43))</f>
        <v>3.3976000000000002</v>
      </c>
      <c r="S42" s="185">
        <f>IF(E42="","",MINA(E42:I43))</f>
        <v>3.3946999999999998</v>
      </c>
      <c r="T42" s="185">
        <f>IF(E42="","",(R42-S42))</f>
        <v>2.9000000000003467E-3</v>
      </c>
      <c r="U42" s="185">
        <f>IF(E42="","",ROUND(AVERAGEA(E42:I43),4))</f>
        <v>3.3959999999999999</v>
      </c>
      <c r="V42" s="185">
        <f>IF(E42="","",ROUND(SQRT(COUNTA(E42:I43)/(COUNTA(E42:I43)-1))*STDEVPA(E42:I43),4))</f>
        <v>1.1000000000000001E-3</v>
      </c>
      <c r="W42" s="184">
        <f>IF(E42="","",ROUND((((B42+C42)-(B42-C43))/(6*V42)),4))</f>
        <v>30.303000000000001</v>
      </c>
      <c r="X42" s="184">
        <f>IF(E42="","",ROUND((1-(ABS((((B42+C42)+(B42-C43))/2)-U42)/((C42+C43)/2)))*W42,4))</f>
        <v>29.090900000000001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3.4009999999999998</v>
      </c>
      <c r="F44" s="176">
        <v>3.4011999999999998</v>
      </c>
      <c r="G44" s="176">
        <v>3.4045000000000001</v>
      </c>
      <c r="H44" s="176">
        <v>3.4001000000000001</v>
      </c>
      <c r="I44" s="176">
        <v>3.4014000000000002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4.5000000000001705E-2</v>
      </c>
      <c r="P44" s="193">
        <f>IF(E44="","",((MINA(E44,F44,G44,H44,I44))-N44)/((C44+C45)/2))</f>
        <v>1.0000000000021103E-3</v>
      </c>
      <c r="Q44" s="185" t="str">
        <f t="shared" ref="Q44" si="1">IF(E44="","",IF(OR((O44&gt;50%),(P44&lt;-50%)),"Measure More","OK"))</f>
        <v>OK</v>
      </c>
      <c r="R44" s="185">
        <f>IF(E44="","",MAXA(E44:I45))</f>
        <v>3.4045000000000001</v>
      </c>
      <c r="S44" s="185">
        <f>IF(E44="","",MINA(E44:I45))</f>
        <v>3.4001000000000001</v>
      </c>
      <c r="T44" s="185">
        <f t="shared" ref="T44" si="2">IF(E44="","",(R44-S44))</f>
        <v>4.3999999999999595E-3</v>
      </c>
      <c r="U44" s="185">
        <f>IF(E44="","",ROUND(AVERAGEA(E44:I45),4))</f>
        <v>3.4016000000000002</v>
      </c>
      <c r="V44" s="185">
        <f>IF(E44="","",ROUND(SQRT(COUNTA(E44:I45)/(COUNTA(E44:I45)-1))*STDEVPA(E44:I45),4))</f>
        <v>1.6999999999999999E-3</v>
      </c>
      <c r="W44" s="184">
        <f t="shared" ref="W44" si="3">IF(E44="","",ROUND((((B44+C44)-(B44-C45))/(6*V44)),4))</f>
        <v>19.607800000000001</v>
      </c>
      <c r="X44" s="184">
        <f t="shared" ref="X44" si="4">IF(E44="","",ROUND((1-(ABS((((B44+C44)+(B44-C45))/2)-U44)/((C44+C45)/2)))*W44,4))</f>
        <v>19.2941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1.5931999999999999</v>
      </c>
      <c r="F46" s="176">
        <v>1.5940000000000001</v>
      </c>
      <c r="G46" s="176">
        <v>1.5906</v>
      </c>
      <c r="H46" s="176">
        <v>1.5905</v>
      </c>
      <c r="I46" s="176">
        <v>1.59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-6.0000000000000053E-2</v>
      </c>
      <c r="P46" s="193">
        <f>IF(E46="","",((MINA(E46,F46,G46,H46,I46))-N46)/((C46+C47)/2))</f>
        <v>-0.10000000000000009</v>
      </c>
      <c r="Q46" s="185" t="str">
        <f t="shared" ref="Q46" si="9">IF(E46="","",IF(OR((O46&gt;50%),(P46&lt;-50%)),"Measure More","OK"))</f>
        <v>OK</v>
      </c>
      <c r="R46" s="185">
        <f>IF(E46="","",MAXA(E46:I47))</f>
        <v>1.5940000000000001</v>
      </c>
      <c r="S46" s="185">
        <f>IF(E46="","",MINA(E46:I47))</f>
        <v>1.59</v>
      </c>
      <c r="T46" s="185">
        <f t="shared" ref="T46" si="10">IF(E46="","",(R46-S46))</f>
        <v>4.0000000000000036E-3</v>
      </c>
      <c r="U46" s="185">
        <f>IF(E46="","",ROUND(AVERAGEA(E46:I47),4))</f>
        <v>1.5916999999999999</v>
      </c>
      <c r="V46" s="185">
        <f>IF(E46="","",ROUND(SQRT(COUNTA(E46:I47)/(COUNTA(E46:I47)-1))*STDEVPA(E46:I47),4))</f>
        <v>1.8E-3</v>
      </c>
      <c r="W46" s="184">
        <f t="shared" ref="W46" si="11">IF(E46="","",ROUND((((B46+C46)-(B46-C47))/(6*V46)),4))</f>
        <v>18.5185</v>
      </c>
      <c r="X46" s="184">
        <f t="shared" ref="X46" si="12">IF(E46="","",ROUND((1-(ABS((((B46+C46)+(B46-C47))/2)-U46)/((C46+C47)/2)))*W46,4))</f>
        <v>16.9815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1.5909</v>
      </c>
      <c r="F48" s="176">
        <v>1.5911</v>
      </c>
      <c r="G48" s="176">
        <v>1.5905</v>
      </c>
      <c r="H48" s="176">
        <v>1.5896999999999999</v>
      </c>
      <c r="I48" s="176">
        <v>1.5896999999999999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-8.90000000000013E-2</v>
      </c>
      <c r="P48" s="193">
        <f>IF(E48="","",((MINA(E48,F48,G48,H48,I48))-N48)/((C48+C49)/2))</f>
        <v>-0.10300000000000198</v>
      </c>
      <c r="Q48" s="185" t="str">
        <f t="shared" ref="Q48" si="17">IF(E48="","",IF(OR((O48&gt;50%),(P48&lt;-50%)),"Measure More","OK"))</f>
        <v>OK</v>
      </c>
      <c r="R48" s="185">
        <f>IF(E48="","",MAXA(E48:I49))</f>
        <v>1.5911</v>
      </c>
      <c r="S48" s="185">
        <f>IF(E48="","",MINA(E48:I49))</f>
        <v>1.5896999999999999</v>
      </c>
      <c r="T48" s="185">
        <f t="shared" ref="T48" si="18">IF(E48="","",(R48-S48))</f>
        <v>1.4000000000000679E-3</v>
      </c>
      <c r="U48" s="185">
        <f>IF(E48="","",ROUND(AVERAGEA(E48:I49),4))</f>
        <v>1.5904</v>
      </c>
      <c r="V48" s="185">
        <f>IF(E48="","",ROUND(SQRT(COUNTA(E48:I49)/(COUNTA(E48:I49)-1))*STDEVPA(E48:I49),4))</f>
        <v>6.9999999999999999E-4</v>
      </c>
      <c r="W48" s="184">
        <f t="shared" ref="W48" si="19">IF(E48="","",ROUND((((B48+C48)-(B48-C49))/(6*V48)),4))</f>
        <v>47.619</v>
      </c>
      <c r="X48" s="184">
        <f t="shared" ref="X48" si="20">IF(E48="","",ROUND((1-(ABS((((B48+C48)+(B48-C49))/2)-U48)/((C48+C49)/2)))*W48,4))</f>
        <v>43.047600000000003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1.5965</v>
      </c>
      <c r="F50" s="176">
        <v>1.597</v>
      </c>
      <c r="G50" s="176">
        <v>1.6017999999999999</v>
      </c>
      <c r="H50" s="176">
        <v>1.5983000000000001</v>
      </c>
      <c r="I50" s="176">
        <v>1.6006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1.7999999999998018E-2</v>
      </c>
      <c r="P50" s="193">
        <f>IF(E50="","",((MINA(E50,F50,G50,H50,I50))-N50)/((C50+C51)/2))</f>
        <v>-3.5000000000000586E-2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1.6017999999999999</v>
      </c>
      <c r="S50" s="185">
        <f>IF(E50="","",MINA(E50:I51))</f>
        <v>1.5965</v>
      </c>
      <c r="T50" s="185">
        <f t="shared" ref="T50" si="26">IF(E50="","",(R50-S50))</f>
        <v>5.2999999999998604E-3</v>
      </c>
      <c r="U50" s="185">
        <f>IF(E50="","",ROUND(AVERAGEA(E50:I51),4))</f>
        <v>1.5988</v>
      </c>
      <c r="V50" s="185">
        <f>IF(E50="","",ROUND(SQRT(COUNTA(E50:I51)/(COUNTA(E50:I51)-1))*STDEVPA(E50:I51),4))</f>
        <v>2.3E-3</v>
      </c>
      <c r="W50" s="184">
        <f t="shared" ref="W50" si="27">IF(E50="","",ROUND((((B50+C50)-(B50-C51))/(6*V50)),4))</f>
        <v>14.492800000000001</v>
      </c>
      <c r="X50" s="184">
        <f t="shared" ref="X50" si="28">IF(E50="","",ROUND((1-(ABS((((B50+C50)+(B50-C51))/2)-U50)/((C50+C51)/2)))*W50,4))</f>
        <v>14.318899999999999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1.5985</v>
      </c>
      <c r="F52" s="176">
        <v>1.5984</v>
      </c>
      <c r="G52" s="176">
        <v>1.6019000000000001</v>
      </c>
      <c r="H52" s="176">
        <v>1.5906</v>
      </c>
      <c r="I52" s="176">
        <v>1.5983000000000001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1.9000000000000128E-2</v>
      </c>
      <c r="P52" s="193">
        <f>IF(E52="","",((MINA(E52,F52,G52,H52,I52))-N52)/((C52+C53)/2))</f>
        <v>-9.400000000000075E-2</v>
      </c>
      <c r="Q52" s="185" t="str">
        <f t="shared" ref="Q52" si="33">IF(E52="","",IF(OR((O52&gt;50%),(P52&lt;-50%)),"Measure More","OK"))</f>
        <v>OK</v>
      </c>
      <c r="R52" s="185">
        <f>IF(E52="","",MAXA(E52:I53))</f>
        <v>1.6019000000000001</v>
      </c>
      <c r="S52" s="185">
        <f>IF(E52="","",MINA(E52:I53))</f>
        <v>1.5906</v>
      </c>
      <c r="T52" s="185">
        <f t="shared" ref="T52" si="34">IF(E52="","",(R52-S52))</f>
        <v>1.1300000000000088E-2</v>
      </c>
      <c r="U52" s="185">
        <f>IF(E52="","",ROUND(AVERAGEA(E52:I53),4))</f>
        <v>1.5974999999999999</v>
      </c>
      <c r="V52" s="185">
        <f>IF(E52="","",ROUND(SQRT(COUNTA(E52:I53)/(COUNTA(E52:I53)-1))*STDEVPA(E52:I53),4))</f>
        <v>4.1999999999999997E-3</v>
      </c>
      <c r="W52" s="184">
        <f t="shared" ref="W52" si="35">IF(E52="","",ROUND((((B52+C52)-(B52-C53))/(6*V52)),4))</f>
        <v>7.9364999999999997</v>
      </c>
      <c r="X52" s="184">
        <f t="shared" ref="X52" si="36">IF(E52="","",ROUND((1-(ABS((((B52+C52)+(B52-C53))/2)-U52)/((C52+C53)/2)))*W52,4))</f>
        <v>7.7381000000000002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24.613700000000001</v>
      </c>
      <c r="F54" s="176">
        <v>24.614000000000001</v>
      </c>
      <c r="G54" s="176">
        <v>24.647600000000001</v>
      </c>
      <c r="H54" s="176">
        <v>24.6629</v>
      </c>
      <c r="I54" s="176">
        <v>24.650700000000001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0.31449999999999534</v>
      </c>
      <c r="P54" s="193">
        <f>IF(E54="","",((MINA(E54,F54,G54,H54,I54))-N54)/((C54+C55)/2))</f>
        <v>6.8500000000000227E-2</v>
      </c>
      <c r="Q54" s="185" t="str">
        <f t="shared" ref="Q54" si="41">IF(E54="","",IF(OR((O54&gt;50%),(P54&lt;-50%)),"Measure More","OK"))</f>
        <v>OK</v>
      </c>
      <c r="R54" s="185">
        <f>IF(E54="","",MAXA(E54:I55))</f>
        <v>24.6629</v>
      </c>
      <c r="S54" s="185">
        <f>IF(E54="","",MINA(E54:I55))</f>
        <v>24.613700000000001</v>
      </c>
      <c r="T54" s="185">
        <f t="shared" ref="T54" si="42">IF(E54="","",(R54-S54))</f>
        <v>4.9199999999999022E-2</v>
      </c>
      <c r="U54" s="185">
        <f>IF(E54="","",ROUND(AVERAGEA(E54:I55),4))</f>
        <v>24.637799999999999</v>
      </c>
      <c r="V54" s="185">
        <f>IF(E54="","",ROUND(SQRT(COUNTA(E54:I55)/(COUNTA(E54:I55)-1))*STDEVPA(E54:I55),4))</f>
        <v>2.2599999999999999E-2</v>
      </c>
      <c r="W54" s="184">
        <f t="shared" ref="W54" si="43">IF(E54="","",ROUND((((B54+C54)-(B54-C55))/(6*V54)),4))</f>
        <v>2.9499</v>
      </c>
      <c r="X54" s="184">
        <f t="shared" ref="X54" si="44">IF(E54="","",ROUND((1-(ABS((((B54+C54)+(B54-C55))/2)-U54)/((C54+C55)/2)))*W54,4))</f>
        <v>2.3923999999999999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4.8384999999999998</v>
      </c>
      <c r="F56" s="176">
        <v>4.8357999999999999</v>
      </c>
      <c r="G56" s="176">
        <v>4.8380999999999998</v>
      </c>
      <c r="H56" s="176">
        <v>4.8357000000000001</v>
      </c>
      <c r="I56" s="176">
        <v>4.8346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0.38499999999999979</v>
      </c>
      <c r="P56" s="193">
        <f>IF(E56="","",((MINA(E56,F56,G56,H56,I56))-N56)/((C56+C57)/2))</f>
        <v>0.34600000000000186</v>
      </c>
      <c r="Q56" s="185" t="str">
        <f t="shared" ref="Q56" si="49">IF(E56="","",IF(OR((O56&gt;50%),(P56&lt;-50%)),"Measure More","OK"))</f>
        <v>OK</v>
      </c>
      <c r="R56" s="185">
        <f>IF(E56="","",MAXA(E56:I57))</f>
        <v>4.8384999999999998</v>
      </c>
      <c r="S56" s="185">
        <f>IF(E56="","",MINA(E56:I57))</f>
        <v>4.8346</v>
      </c>
      <c r="T56" s="185">
        <f t="shared" ref="T56" si="50">IF(E56="","",(R56-S56))</f>
        <v>3.8999999999997925E-3</v>
      </c>
      <c r="U56" s="185">
        <f>IF(E56="","",ROUND(AVERAGEA(E56:I57),4))</f>
        <v>4.8365</v>
      </c>
      <c r="V56" s="185">
        <f>IF(E56="","",ROUND(SQRT(COUNTA(E56:I57)/(COUNTA(E56:I57)-1))*STDEVPA(E56:I57),4))</f>
        <v>1.6999999999999999E-3</v>
      </c>
      <c r="W56" s="184">
        <f t="shared" ref="W56" si="51">IF(E56="","",ROUND((((B56+C56)-(B56-C57))/(6*V56)),4))</f>
        <v>19.607800000000001</v>
      </c>
      <c r="X56" s="184">
        <f t="shared" ref="X56" si="52">IF(E56="","",ROUND((1-(ABS((((B56+C56)+(B56-C57))/2)-U56)/((C56+C57)/2)))*W56,4))</f>
        <v>12.451000000000001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4.8428000000000004</v>
      </c>
      <c r="F58" s="176">
        <v>4.8395000000000001</v>
      </c>
      <c r="G58" s="176">
        <v>4.8201999999999998</v>
      </c>
      <c r="H58" s="176">
        <v>4.8341000000000003</v>
      </c>
      <c r="I58" s="176">
        <v>4.8292999999999999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0.42800000000000615</v>
      </c>
      <c r="P58" s="193">
        <f>IF(E58="","",((MINA(E58,F58,G58,H58,I58))-N58)/((C58+C59)/2))</f>
        <v>0.20199999999999996</v>
      </c>
      <c r="Q58" s="185" t="str">
        <f t="shared" ref="Q58" si="57">IF(E58="","",IF(OR((O58&gt;50%),(P58&lt;-50%)),"Measure More","OK"))</f>
        <v>OK</v>
      </c>
      <c r="R58" s="185">
        <f>IF(E58="","",MAXA(E58:I59))</f>
        <v>4.8428000000000004</v>
      </c>
      <c r="S58" s="185">
        <f>IF(E58="","",MINA(E58:I59))</f>
        <v>4.8201999999999998</v>
      </c>
      <c r="T58" s="185">
        <f t="shared" ref="T58" si="58">IF(E58="","",(R58-S58))</f>
        <v>2.260000000000062E-2</v>
      </c>
      <c r="U58" s="185">
        <f>IF(E58="","",ROUND(AVERAGEA(E58:I59),4))</f>
        <v>4.8331999999999997</v>
      </c>
      <c r="V58" s="185">
        <f>IF(E58="","",ROUND(SQRT(COUNTA(E58:I59)/(COUNTA(E58:I59)-1))*STDEVPA(E58:I59),4))</f>
        <v>8.8999999999999999E-3</v>
      </c>
      <c r="W58" s="184">
        <f t="shared" ref="W58" si="59">IF(E58="","",ROUND((((B58+C58)-(B58-C59))/(6*V58)),4))</f>
        <v>3.7452999999999999</v>
      </c>
      <c r="X58" s="184">
        <f t="shared" ref="X58" si="60">IF(E58="","",ROUND((1-(ABS((((B58+C58)+(B58-C59))/2)-U58)/((C58+C59)/2)))*W58,4))</f>
        <v>2.5019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16.099499999999999</v>
      </c>
      <c r="F60" s="176">
        <v>16.112400000000001</v>
      </c>
      <c r="G60" s="176">
        <v>16.0808</v>
      </c>
      <c r="H60" s="176">
        <v>16.072099999999999</v>
      </c>
      <c r="I60" s="176">
        <v>16.068899999999999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0.12399999999999523</v>
      </c>
      <c r="P60" s="193">
        <f>IF(E60="","",((MINA(E60,F60,G60,H60,I60))-N60)/((C60+C61)/2))</f>
        <v>-0.31100000000002126</v>
      </c>
      <c r="Q60" s="194" t="str">
        <f t="shared" ref="Q60" si="65">IF(E60="","",IF(OR((O60&gt;50%),(P60&lt;-50%)),"Measure More","OK"))</f>
        <v>OK</v>
      </c>
      <c r="R60" s="185">
        <f>IF(E60="","",MAXA(E60:I61))</f>
        <v>16.112400000000001</v>
      </c>
      <c r="S60" s="185">
        <f>IF(E60="","",MINA(E60:I61))</f>
        <v>16.068899999999999</v>
      </c>
      <c r="T60" s="185">
        <f t="shared" ref="T60" si="66">IF(E60="","",(R60-S60))</f>
        <v>4.3500000000001648E-2</v>
      </c>
      <c r="U60" s="185">
        <f>IF(E60="","",ROUND(AVERAGEA(E60:I61),4))</f>
        <v>16.0867</v>
      </c>
      <c r="V60" s="185">
        <f>IF(E60="","",ROUND(SQRT(COUNTA(E60:I61)/(COUNTA(E60:I61)-1))*STDEVPA(E60:I61),4))</f>
        <v>1.8599999999999998E-2</v>
      </c>
      <c r="W60" s="184">
        <f t="shared" ref="W60" si="67">IF(E60="","",ROUND((((B60+C60)-(B60-C61))/(6*V60)),4))</f>
        <v>1.7921</v>
      </c>
      <c r="X60" s="184">
        <f t="shared" ref="X60" si="68">IF(E60="","",ROUND((1-(ABS((((B60+C60)+(B60-C61))/2)-U60)/((C60+C61)/2)))*W60,4))</f>
        <v>1.5538000000000001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16.090499999999999</v>
      </c>
      <c r="F62" s="176">
        <v>16.102399999999999</v>
      </c>
      <c r="G62" s="176">
        <v>16.091699999999999</v>
      </c>
      <c r="H62" s="176">
        <v>16.082799999999999</v>
      </c>
      <c r="I62" s="176">
        <v>16.0792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2.3999999999979593E-2</v>
      </c>
      <c r="P62" s="193">
        <f>IF(E62="","",((MINA(E62,F62,G62,H62,I62))-N62)/((C62+C63)/2))</f>
        <v>-0.20800000000001262</v>
      </c>
      <c r="Q62" s="194" t="str">
        <f t="shared" ref="Q62" si="73">IF(E62="","",IF(OR((O62&gt;50%),(P62&lt;-50%)),"Measure More","OK"))</f>
        <v>OK</v>
      </c>
      <c r="R62" s="185">
        <f>IF(E62="","",MAXA(E62:I63))</f>
        <v>16.102399999999999</v>
      </c>
      <c r="S62" s="185">
        <f>IF(E62="","",MINA(E62:I63))</f>
        <v>16.0792</v>
      </c>
      <c r="T62" s="185">
        <f t="shared" ref="T62" si="74">IF(E62="","",(R62-S62))</f>
        <v>2.3199999999999221E-2</v>
      </c>
      <c r="U62" s="185">
        <f>IF(E62="","",ROUND(AVERAGEA(E62:I63),4))</f>
        <v>16.089300000000001</v>
      </c>
      <c r="V62" s="185">
        <f>IF(E62="","",ROUND(SQRT(COUNTA(E62:I63)/(COUNTA(E62:I63)-1))*STDEVPA(E62:I63),4))</f>
        <v>8.9999999999999993E-3</v>
      </c>
      <c r="W62" s="184">
        <f t="shared" ref="W62" si="75">IF(E62="","",ROUND((((B62+C62)-(B62-C63))/(6*V62)),4))</f>
        <v>3.7037</v>
      </c>
      <c r="X62" s="184">
        <f t="shared" ref="X62" si="76">IF(E62="","",ROUND((1-(ABS((((B62+C62)+(B62-C63))/2)-U62)/((C62+C63)/2)))*W62,4))</f>
        <v>3.3073999999999999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6.5297999999999998</v>
      </c>
      <c r="F64" s="176">
        <v>6.5319000000000003</v>
      </c>
      <c r="G64" s="176">
        <v>6.5213000000000001</v>
      </c>
      <c r="H64" s="176">
        <v>6.5212000000000003</v>
      </c>
      <c r="I64" s="176">
        <v>6.5209999999999999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0.31900000000000261</v>
      </c>
      <c r="P64" s="193">
        <f>IF(E64="","",((MINA(E64,F64,G64,H64,I64))-N64)/((C64+C65)/2))</f>
        <v>0.20999999999999908</v>
      </c>
      <c r="Q64" s="185" t="str">
        <f t="shared" ref="Q64" si="81">IF(E64="","",IF(OR((O64&gt;50%),(P64&lt;-50%)),"Measure More","OK"))</f>
        <v>OK</v>
      </c>
      <c r="R64" s="185">
        <f>IF(E64="","",MAXA(E64:I65))</f>
        <v>6.5319000000000003</v>
      </c>
      <c r="S64" s="185">
        <f>IF(E64="","",MINA(E64:I65))</f>
        <v>6.5209999999999999</v>
      </c>
      <c r="T64" s="185">
        <f t="shared" ref="T64" si="82">IF(E64="","",(R64-S64))</f>
        <v>1.0900000000000354E-2</v>
      </c>
      <c r="U64" s="185">
        <f>IF(E64="","",ROUND(AVERAGEA(E64:I65),4))</f>
        <v>6.5250000000000004</v>
      </c>
      <c r="V64" s="185">
        <f>IF(E64="","",ROUND(SQRT(COUNTA(E64:I65)/(COUNTA(E64:I65)-1))*STDEVPA(E64:I65),4))</f>
        <v>5.4000000000000003E-3</v>
      </c>
      <c r="W64" s="184">
        <f t="shared" ref="W64" si="83">IF(E64="","",ROUND((((B64+C64)-(B64-C65))/(6*V64)),4))</f>
        <v>6.1727999999999996</v>
      </c>
      <c r="X64" s="184">
        <f t="shared" ref="X64" si="84">IF(E64="","",ROUND((1-(ABS((((B64+C64)+(B64-C65))/2)-U64)/((C64+C65)/2)))*W64,4))</f>
        <v>4.6295999999999999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6.5082000000000004</v>
      </c>
      <c r="F66" s="176">
        <v>6.5077999999999996</v>
      </c>
      <c r="G66" s="176">
        <v>6.5136000000000003</v>
      </c>
      <c r="H66" s="176">
        <v>6.5141999999999998</v>
      </c>
      <c r="I66" s="176">
        <v>6.5137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0.14199999999999768</v>
      </c>
      <c r="P66" s="193">
        <f>IF(E66="","",((MINA(E66,F66,G66,H66,I66))-N66)/((C66+C67)/2))</f>
        <v>7.799999999999585E-2</v>
      </c>
      <c r="Q66" s="185" t="str">
        <f t="shared" ref="Q66" si="89">IF(E66="","",IF(OR((O66&gt;50%),(P66&lt;-50%)),"Measure More","OK"))</f>
        <v>OK</v>
      </c>
      <c r="R66" s="185">
        <f>IF(E66="","",MAXA(E66:I67))</f>
        <v>6.5141999999999998</v>
      </c>
      <c r="S66" s="185">
        <f>IF(E66="","",MINA(E66:I67))</f>
        <v>6.5077999999999996</v>
      </c>
      <c r="T66" s="185">
        <f t="shared" ref="T66" si="90">IF(E66="","",(R66-S66))</f>
        <v>6.4000000000001833E-3</v>
      </c>
      <c r="U66" s="185">
        <f>IF(E66="","",ROUND(AVERAGEA(E66:I67),4))</f>
        <v>6.5114999999999998</v>
      </c>
      <c r="V66" s="185">
        <f>IF(E66="","",ROUND(SQRT(COUNTA(E66:I67)/(COUNTA(E66:I67)-1))*STDEVPA(E66:I67),4))</f>
        <v>3.2000000000000002E-3</v>
      </c>
      <c r="W66" s="184">
        <f t="shared" ref="W66" si="91">IF(E66="","",ROUND((((B66+C66)-(B66-C67))/(6*V66)),4))</f>
        <v>10.416700000000001</v>
      </c>
      <c r="X66" s="184">
        <f t="shared" ref="X66" si="92">IF(E66="","",ROUND((1-(ABS((((B66+C66)+(B66-C67))/2)-U66)/((C66+C67)/2)))*W66,4))</f>
        <v>9.2187999999999999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0.81100000000000005</v>
      </c>
      <c r="F68" s="176">
        <v>0.81100000000000005</v>
      </c>
      <c r="G68" s="176">
        <v>0.81100000000000005</v>
      </c>
      <c r="H68" s="176">
        <v>0.81100000000000005</v>
      </c>
      <c r="I68" s="176">
        <v>0.81100000000000005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0.18333333333333351</v>
      </c>
      <c r="P68" s="193">
        <f>IF(E68="","",((MINA(E68,F68,G68,H68,I68))-N68)/((C68+C69)/2))</f>
        <v>0.18333333333333351</v>
      </c>
      <c r="Q68" s="185" t="str">
        <f t="shared" ref="Q68" si="97">IF(E68="","",IF(OR((O68&gt;50%),(P68&lt;-50%)),"Measure More","OK"))</f>
        <v>OK</v>
      </c>
      <c r="R68" s="185">
        <f>IF(E68="","",MAXA(E68:I69))</f>
        <v>0.81100000000000005</v>
      </c>
      <c r="S68" s="185">
        <f>IF(E68="","",MINA(E68:I69))</f>
        <v>0.81100000000000005</v>
      </c>
      <c r="T68" s="185">
        <f t="shared" ref="T68" si="98">IF(E68="","",(R68-S68))</f>
        <v>0</v>
      </c>
      <c r="U68" s="185">
        <f>IF(E68="","",ROUND(AVERAGEA(E68:I69),4))</f>
        <v>0.81100000000000005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0.81100000000000005</v>
      </c>
      <c r="F70" s="176">
        <v>0.81100000000000005</v>
      </c>
      <c r="G70" s="176">
        <v>0.81200000000000006</v>
      </c>
      <c r="H70" s="176">
        <v>0.81100000000000005</v>
      </c>
      <c r="I70" s="176">
        <v>0.81100000000000005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0.20000000000000018</v>
      </c>
      <c r="P70" s="193">
        <f>IF(E70="","",((MINA(E70,F70,G70,H70,I70))-N70)/((C70+C71)/2))</f>
        <v>0.18333333333333351</v>
      </c>
      <c r="Q70" s="185" t="str">
        <f t="shared" ref="Q70" si="105">IF(E70="","",IF(OR((O70&gt;50%),(P70&lt;-50%)),"Measure More","OK"))</f>
        <v>OK</v>
      </c>
      <c r="R70" s="185">
        <f>IF(E70="","",MAXA(E70:I71))</f>
        <v>0.81200000000000006</v>
      </c>
      <c r="S70" s="185">
        <f>IF(E70="","",MINA(E70:I71))</f>
        <v>0.81100000000000005</v>
      </c>
      <c r="T70" s="185">
        <f t="shared" ref="T70" si="106">IF(E70="","",(R70-S70))</f>
        <v>1.0000000000000009E-3</v>
      </c>
      <c r="U70" s="185">
        <f>IF(E70="","",ROUND(AVERAGEA(E70:I71),4))</f>
        <v>0.81120000000000003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40.666699999999999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0.58699999999999997</v>
      </c>
      <c r="F72" s="176">
        <v>0.58699999999999997</v>
      </c>
      <c r="G72" s="176">
        <v>0.58799999999999997</v>
      </c>
      <c r="H72" s="176">
        <v>0.59</v>
      </c>
      <c r="I72" s="176">
        <v>0.58799999999999997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0.33333333333333365</v>
      </c>
      <c r="P72" s="193">
        <f>IF(E72="","",((MINA(E72,F72,G72,H72,I72))-N72)/((C72+C73)/2))</f>
        <v>0.13333333333333347</v>
      </c>
      <c r="Q72" s="194" t="str">
        <f t="shared" ref="Q72" si="113">IF(E72="","",IF(OR((O72&gt;50%),(P72&lt;-50%)),"Measure More","OK"))</f>
        <v>OK</v>
      </c>
      <c r="R72" s="185">
        <f>IF(E72="","",MAXA(E72:I73))</f>
        <v>0.59</v>
      </c>
      <c r="S72" s="185">
        <f>IF(E72="","",MINA(E72:I73))</f>
        <v>0.58699999999999997</v>
      </c>
      <c r="T72" s="185">
        <f t="shared" ref="T72" si="114">IF(E72="","",(R72-S72))</f>
        <v>3.0000000000000027E-3</v>
      </c>
      <c r="U72" s="185">
        <f>IF(E72="","",ROUND(AVERAGEA(E72:I73),4))</f>
        <v>0.58799999999999997</v>
      </c>
      <c r="V72" s="185">
        <f>IF(E72="","",ROUND(SQRT(COUNTA(E72:I73)/(COUNTA(E72:I73)-1))*STDEVPA(E72:I73),4))</f>
        <v>1.1999999999999999E-3</v>
      </c>
      <c r="W72" s="184">
        <f>IF(E72="","",ROUND((((U72)-(B72-C73))/(3*V72)),4))</f>
        <v>5</v>
      </c>
      <c r="X72" s="184">
        <f>IF(E72="","",ROUND((((U72)-(B72-C73))/(3*V72)),4))</f>
        <v>5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0.59099999999999997</v>
      </c>
      <c r="F74" s="176">
        <v>0.59099999999999997</v>
      </c>
      <c r="G74" s="176">
        <v>0.59299999999999997</v>
      </c>
      <c r="H74" s="176">
        <v>0.59399999999999997</v>
      </c>
      <c r="I74" s="176">
        <v>0.59499999999999997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0.6666666666666673</v>
      </c>
      <c r="P74" s="193">
        <f>IF(E74="","",((MINA(E74,F74,G74,H74,I74))-N74)/((C74+C75)/2))</f>
        <v>0.40000000000000036</v>
      </c>
      <c r="Q74" s="194" t="str">
        <f t="shared" ref="Q74" si="117">IF(E74="","",IF(OR((O74&gt;50%),(P74&lt;-50%)),"Measure More","OK"))</f>
        <v>Measure More</v>
      </c>
      <c r="R74" s="185">
        <f>IF(E74="","",MAXA(E74:I75))</f>
        <v>0.59499999999999997</v>
      </c>
      <c r="S74" s="185">
        <f>IF(E74="","",MINA(E74:I75))</f>
        <v>0.59099999999999997</v>
      </c>
      <c r="T74" s="185">
        <f t="shared" ref="T74" si="118">IF(E74="","",(R74-S74))</f>
        <v>4.0000000000000036E-3</v>
      </c>
      <c r="U74" s="185">
        <f>IF(E74="","",ROUND(AVERAGEA(E74:I75),4))</f>
        <v>0.59279999999999999</v>
      </c>
      <c r="V74" s="185">
        <f>IF(E74="","",ROUND(SQRT(COUNTA(E74:I75)/(COUNTA(E74:I75)-1))*STDEVPA(E74:I75),4))</f>
        <v>1.8E-3</v>
      </c>
      <c r="W74" s="184">
        <f>IF(E74="","",ROUND((((U74)-(B74-C75))/(3*V74)),4))</f>
        <v>4.2222</v>
      </c>
      <c r="X74" s="184">
        <f>IF(E74="","",ROUND((((U74)-(B74-C75))/(3*V74)),4))</f>
        <v>4.2222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7.5746000000000002</v>
      </c>
      <c r="F76" s="176">
        <v>7.5702999999999996</v>
      </c>
      <c r="G76" s="176">
        <v>7.5533999999999999</v>
      </c>
      <c r="H76" s="176">
        <v>7.5667999999999997</v>
      </c>
      <c r="I76" s="176">
        <v>7.5705999999999998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0.37300000000000111</v>
      </c>
      <c r="P76" s="193">
        <f>IF(E76="","",((MINA(E76,F76,G76,H76,I76))-N76)/((C76+C77)/2))</f>
        <v>0.26699999999999946</v>
      </c>
      <c r="Q76" s="185" t="str">
        <f t="shared" ref="Q76" si="121">IF(E76="","",IF(OR((O76&gt;50%),(P76&lt;-50%)),"Measure More","OK"))</f>
        <v>OK</v>
      </c>
      <c r="R76" s="185">
        <f>IF(E76="","",MAXA(E76:I77))</f>
        <v>7.5746000000000002</v>
      </c>
      <c r="S76" s="185">
        <f>IF(E76="","",MINA(E76:I77))</f>
        <v>7.5533999999999999</v>
      </c>
      <c r="T76" s="185">
        <f t="shared" ref="T76" si="122">IF(E76="","",(R76-S76))</f>
        <v>2.120000000000033E-2</v>
      </c>
      <c r="U76" s="185">
        <f>IF(E76="","",ROUND(AVERAGEA(E76:I77),4))</f>
        <v>7.5670999999999999</v>
      </c>
      <c r="V76" s="185">
        <f>IF(E76="","",ROUND(SQRT(COUNTA(E76:I77)/(COUNTA(E76:I77)-1))*STDEVPA(E76:I77),4))</f>
        <v>8.2000000000000007E-3</v>
      </c>
      <c r="W76" s="184">
        <f t="shared" ref="W76" si="123">IF(E76="","",ROUND((((B76+C76)-(B76-C77))/(6*V76)),4))</f>
        <v>8.1301000000000005</v>
      </c>
      <c r="X76" s="184">
        <f t="shared" ref="X76" si="124">IF(E76="","",ROUND((1-(ABS((((B76+C76)+(B76-C77))/2)-U76)/((C76+C77)/2)))*W76,4))</f>
        <v>5.4024999999999999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7.5460000000000003</v>
      </c>
      <c r="F78" s="176">
        <v>7.5468000000000002</v>
      </c>
      <c r="G78" s="176">
        <v>7.5511999999999997</v>
      </c>
      <c r="H78" s="176">
        <v>7.5696000000000003</v>
      </c>
      <c r="I78" s="176">
        <v>7.5667999999999997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0.34800000000000164</v>
      </c>
      <c r="P78" s="193">
        <f>IF(E78="","",((MINA(E78,F78,G78,H78,I78))-N78)/((C78+C79)/2))</f>
        <v>0.23000000000000131</v>
      </c>
      <c r="Q78" s="185" t="str">
        <f t="shared" ref="Q78" si="127">IF(E78="","",IF(OR((O78&gt;50%),(P78&lt;-50%)),"Measure More","OK"))</f>
        <v>OK</v>
      </c>
      <c r="R78" s="185">
        <f>IF(E78="","",MAXA(E78:I79))</f>
        <v>7.5696000000000003</v>
      </c>
      <c r="S78" s="185">
        <f>IF(E78="","",MINA(E78:I79))</f>
        <v>7.5460000000000003</v>
      </c>
      <c r="T78" s="185">
        <f t="shared" ref="T78" si="128">IF(E78="","",(R78-S78))</f>
        <v>2.3600000000000065E-2</v>
      </c>
      <c r="U78" s="185">
        <f>IF(E78="","",ROUND(AVERAGEA(E78:I79),4))</f>
        <v>7.5560999999999998</v>
      </c>
      <c r="V78" s="185">
        <f>IF(E78="","",ROUND(SQRT(COUNTA(E78:I79)/(COUNTA(E78:I79)-1))*STDEVPA(E78:I79),4))</f>
        <v>1.1299999999999999E-2</v>
      </c>
      <c r="W78" s="184">
        <f t="shared" ref="W78" si="129">IF(E78="","",ROUND((((B78+C78)-(B78-C79))/(6*V78)),4))</f>
        <v>5.8997000000000002</v>
      </c>
      <c r="X78" s="184">
        <f t="shared" ref="X78" si="130">IF(E78="","",ROUND((1-(ABS((((B78+C78)+(B78-C79))/2)-U78)/((C78+C79)/2)))*W78,4))</f>
        <v>4.2447999999999997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6.2135999999999996</v>
      </c>
      <c r="F80" s="176">
        <v>6.2146999999999997</v>
      </c>
      <c r="G80" s="176">
        <v>6.2102000000000004</v>
      </c>
      <c r="H80" s="176">
        <v>6.2095000000000002</v>
      </c>
      <c r="I80" s="176">
        <v>6.2096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0.29399999999998983</v>
      </c>
      <c r="P80" s="193">
        <f>IF(E80="","",((MINA(E80,F80,G80,H80,I80))-N80)/((C80+C81)/2))</f>
        <v>0.19000000000000128</v>
      </c>
      <c r="Q80" s="185" t="str">
        <f t="shared" ref="Q80" si="133">IF(E80="","",IF(OR((O80&gt;50%),(P80&lt;-50%)),"Measure More","OK"))</f>
        <v>OK</v>
      </c>
      <c r="R80" s="185">
        <f>IF(E80="","",MAXA(E80:I81))</f>
        <v>6.2146999999999997</v>
      </c>
      <c r="S80" s="185">
        <f>IF(E80="","",MINA(E80:I81))</f>
        <v>6.2095000000000002</v>
      </c>
      <c r="T80" s="185">
        <f t="shared" ref="T80" si="134">IF(E80="","",(R80-S80))</f>
        <v>5.1999999999994273E-3</v>
      </c>
      <c r="U80" s="185">
        <f>IF(E80="","",ROUND(AVERAGEA(E80:I81),4))</f>
        <v>6.2115</v>
      </c>
      <c r="V80" s="185">
        <f>IF(E80="","",ROUND(SQRT(COUNTA(E80:I81)/(COUNTA(E80:I81)-1))*STDEVPA(E80:I81),4))</f>
        <v>2.3999999999999998E-3</v>
      </c>
      <c r="W80" s="184">
        <f t="shared" ref="W80" si="135">IF(E80="","",ROUND((((B80+C80)-(B80-C81))/(6*V80)),4))</f>
        <v>6.9443999999999999</v>
      </c>
      <c r="X80" s="184">
        <f t="shared" ref="X80" si="136">IF(E80="","",ROUND((1-(ABS((((B80+C80)+(B80-C81))/2)-U80)/((C80+C81)/2)))*W80,4))</f>
        <v>5.3472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6.2225999999999999</v>
      </c>
      <c r="F82" s="176">
        <v>6.2233999999999998</v>
      </c>
      <c r="G82" s="176">
        <v>6.2233999999999998</v>
      </c>
      <c r="H82" s="176">
        <v>6.2253999999999996</v>
      </c>
      <c r="I82" s="176">
        <v>6.2245999999999997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0.50799999999998846</v>
      </c>
      <c r="P82" s="193">
        <f>IF(E82="","",((MINA(E82,F82,G82,H82,I82))-N82)/((C82+C83)/2))</f>
        <v>0.45199999999999463</v>
      </c>
      <c r="Q82" s="185" t="str">
        <f t="shared" ref="Q82" si="139">IF(E82="","",IF(OR((O82&gt;50%),(P82&lt;-50%)),"Measure More","OK"))</f>
        <v>Measure More</v>
      </c>
      <c r="R82" s="185">
        <f>IF(E82="","",MAXA(E82:I83))</f>
        <v>6.2253999999999996</v>
      </c>
      <c r="S82" s="185">
        <f>IF(E82="","",MINA(E82:I83))</f>
        <v>6.2225999999999999</v>
      </c>
      <c r="T82" s="185">
        <f t="shared" ref="T82" si="140">IF(E82="","",(R82-S82))</f>
        <v>2.7999999999996916E-3</v>
      </c>
      <c r="U82" s="185">
        <f>IF(E82="","",ROUND(AVERAGEA(E82:I83),4))</f>
        <v>6.2239000000000004</v>
      </c>
      <c r="V82" s="185">
        <f>IF(E82="","",ROUND(SQRT(COUNTA(E82:I83)/(COUNTA(E82:I83)-1))*STDEVPA(E82:I83),4))</f>
        <v>1.1000000000000001E-3</v>
      </c>
      <c r="W82" s="184">
        <f t="shared" ref="W82" si="141">IF(E82="","",ROUND((((B82+C82)-(B82-C83))/(6*V82)),4))</f>
        <v>15.1515</v>
      </c>
      <c r="X82" s="184">
        <f t="shared" ref="X82" si="142">IF(E82="","",ROUND((1-(ABS((((B82+C82)+(B82-C83))/2)-U82)/((C82+C83)/2)))*W82,4))</f>
        <v>7.9090999999999996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5.7527999999999997</v>
      </c>
      <c r="F84" s="176">
        <v>5.7538</v>
      </c>
      <c r="G84" s="176">
        <v>5.7024999999999997</v>
      </c>
      <c r="H84" s="176">
        <v>5.7008999999999999</v>
      </c>
      <c r="I84" s="176">
        <v>5.7022000000000004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0.53799999999999848</v>
      </c>
      <c r="P84" s="193">
        <f>IF(E84="","",((MINA(E84,F84,G84,H84,I84))-N84)/((C84+C85)/2))</f>
        <v>8.9999999999967883E-3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5.7538</v>
      </c>
      <c r="S84" s="185">
        <f>IF(E84="","",MINA(E84:I85))</f>
        <v>5.7008999999999999</v>
      </c>
      <c r="T84" s="185">
        <f t="shared" ref="T84" si="146">IF(E84="","",(R84-S84))</f>
        <v>5.2900000000000169E-2</v>
      </c>
      <c r="U84" s="185">
        <f>IF(E84="","",ROUND(AVERAGEA(E84:I85),4))</f>
        <v>5.7224000000000004</v>
      </c>
      <c r="V84" s="185">
        <f>IF(E84="","",ROUND(SQRT(COUNTA(E84:I85)/(COUNTA(E84:I85)-1))*STDEVPA(E84:I85),4))</f>
        <v>2.8199999999999999E-2</v>
      </c>
      <c r="W84" s="184">
        <f t="shared" ref="W84" si="147">IF(E84="","",ROUND((((B84+C84)-(B84-C85))/(6*V84)),4))</f>
        <v>1.1819999999999999</v>
      </c>
      <c r="X84" s="184">
        <f t="shared" ref="X84" si="148">IF(E84="","",ROUND((1-(ABS((((B84+C84)+(B84-C85))/2)-U84)/((C84+C85)/2)))*W84,4))</f>
        <v>0.91720000000000002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5.73</v>
      </c>
      <c r="F86" s="176">
        <v>5.7271999999999998</v>
      </c>
      <c r="G86" s="176">
        <v>5.7641</v>
      </c>
      <c r="H86" s="176">
        <v>5.7590000000000003</v>
      </c>
      <c r="I86" s="176">
        <v>5.7632000000000003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0.64099999999999824</v>
      </c>
      <c r="P86" s="193">
        <f>IF(E86="","",((MINA(E86,F86,G86,H86,I86))-N86)/((C86+C87)/2))</f>
        <v>0.27199999999999669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5.7641</v>
      </c>
      <c r="S86" s="185">
        <f>IF(E86="","",MINA(E86:I87))</f>
        <v>5.7271999999999998</v>
      </c>
      <c r="T86" s="185">
        <f t="shared" ref="T86" si="152">IF(E86="","",(R86-S86))</f>
        <v>3.6900000000000155E-2</v>
      </c>
      <c r="U86" s="185">
        <f>IF(E86="","",ROUND(AVERAGEA(E86:I87),4))</f>
        <v>5.7487000000000004</v>
      </c>
      <c r="V86" s="185">
        <f>IF(E86="","",ROUND(SQRT(COUNTA(E86:I87)/(COUNTA(E86:I87)-1))*STDEVPA(E86:I87),4))</f>
        <v>1.8499999999999999E-2</v>
      </c>
      <c r="W86" s="184">
        <f t="shared" ref="W86" si="153">IF(E86="","",ROUND((((B86+C86)-(B86-C87))/(6*V86)),4))</f>
        <v>1.8018000000000001</v>
      </c>
      <c r="X86" s="184">
        <f t="shared" ref="X86" si="154">IF(E86="","",ROUND((1-(ABS((((B86+C86)+(B86-C87))/2)-U86)/((C86+C87)/2)))*W86,4))</f>
        <v>0.92430000000000001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7.9283000000000001</v>
      </c>
      <c r="F88" s="176">
        <v>7.9360999999999997</v>
      </c>
      <c r="G88" s="176">
        <v>7.9009999999999998</v>
      </c>
      <c r="H88" s="176">
        <v>7.8958000000000004</v>
      </c>
      <c r="I88" s="176">
        <v>7.8940000000000001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0.36099999999999355</v>
      </c>
      <c r="P88" s="193">
        <f>IF(E88="","",((MINA(E88,F88,G88,H88,I88))-N88)/((C88+C89)/2))</f>
        <v>-6.0000000000002274E-2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7.9360999999999997</v>
      </c>
      <c r="S88" s="185">
        <f>IF(E88="","",MINA(E88:I89))</f>
        <v>7.8940000000000001</v>
      </c>
      <c r="T88" s="185">
        <f t="shared" ref="T88" si="158">IF(E88="","",(R88-S88))</f>
        <v>4.2099999999999582E-2</v>
      </c>
      <c r="U88" s="185">
        <f>IF(E88="","",ROUND(AVERAGEA(E88:I89),4))</f>
        <v>7.9109999999999996</v>
      </c>
      <c r="V88" s="185">
        <f>IF(E88="","",ROUND(SQRT(COUNTA(E88:I89)/(COUNTA(E88:I89)-1))*STDEVPA(E88:I89),4))</f>
        <v>1.9699999999999999E-2</v>
      </c>
      <c r="W88" s="184">
        <f t="shared" ref="W88" si="159">IF(E88="","",ROUND((((B88+C88)-(B88-C89))/(6*V88)),4))</f>
        <v>1.6919999999999999</v>
      </c>
      <c r="X88" s="184">
        <f t="shared" ref="X88" si="160">IF(E88="","",ROUND((1-(ABS((((B88+C88)+(B88-C89))/2)-U88)/((C88+C89)/2)))*W88,4))</f>
        <v>1.5059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7.9078999999999997</v>
      </c>
      <c r="F90" s="176">
        <v>7.9164000000000003</v>
      </c>
      <c r="G90" s="176">
        <v>7.9146000000000001</v>
      </c>
      <c r="H90" s="176">
        <v>7.9139999999999997</v>
      </c>
      <c r="I90" s="176">
        <v>7.9048999999999996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0.1639999999999997</v>
      </c>
      <c r="P90" s="193">
        <f>IF(E90="","",((MINA(E90,F90,G90,H90,I90))-N90)/((C90+C91)/2))</f>
        <v>4.8999999999992383E-2</v>
      </c>
      <c r="Q90" s="194" t="str">
        <f t="shared" ref="Q90" si="163">IF(E90="","",IF(OR((O90&gt;50%),(P90&lt;-50%)),"Measure More","OK"))</f>
        <v>OK</v>
      </c>
      <c r="R90" s="185">
        <f>IF(E90="","",MAXA(E90:I91))</f>
        <v>7.9164000000000003</v>
      </c>
      <c r="S90" s="185">
        <f>IF(E90="","",MINA(E90:I91))</f>
        <v>7.9048999999999996</v>
      </c>
      <c r="T90" s="185">
        <f t="shared" ref="T90" si="164">IF(E90="","",(R90-S90))</f>
        <v>1.1500000000000732E-2</v>
      </c>
      <c r="U90" s="185">
        <f>IF(E90="","",ROUND(AVERAGEA(E90:I91),4))</f>
        <v>7.9116</v>
      </c>
      <c r="V90" s="185">
        <f>IF(E90="","",ROUND(SQRT(COUNTA(E90:I91)/(COUNTA(E90:I91)-1))*STDEVPA(E90:I91),4))</f>
        <v>4.8999999999999998E-3</v>
      </c>
      <c r="W90" s="184">
        <f t="shared" ref="W90" si="165">IF(E90="","",ROUND((((B90+C90)-(B90-C91))/(6*V90)),4))</f>
        <v>6.8026999999999997</v>
      </c>
      <c r="X90" s="184">
        <f t="shared" ref="X90" si="166">IF(E90="","",ROUND((1-(ABS((((B90+C90)+(B90-C91))/2)-U90)/((C90+C91)/2)))*W90,4))</f>
        <v>6.0136000000000003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3.1111</v>
      </c>
      <c r="F92" s="176">
        <v>3.109</v>
      </c>
      <c r="G92" s="176">
        <v>3.0908000000000002</v>
      </c>
      <c r="H92" s="176">
        <v>3.0992000000000002</v>
      </c>
      <c r="I92" s="176">
        <v>3.0956999999999999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0.11099999999999888</v>
      </c>
      <c r="P92" s="193">
        <f>IF(E92="","",((MINA(E92,F92,G92,H92,I92))-N92)/((C92+C93)/2))</f>
        <v>-9.1999999999998749E-2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3.1111</v>
      </c>
      <c r="S92" s="185">
        <f>IF(E92="","",MINA(E92:I93))</f>
        <v>3.0908000000000002</v>
      </c>
      <c r="T92" s="185">
        <f t="shared" ref="T92" si="170">IF(E92="","",(R92-S92))</f>
        <v>2.0299999999999763E-2</v>
      </c>
      <c r="U92" s="185">
        <f>IF(E92="","",ROUND(AVERAGEA(E92:I93),4))</f>
        <v>3.1012</v>
      </c>
      <c r="V92" s="185">
        <f>IF(E92="","",ROUND(SQRT(COUNTA(E92:I93)/(COUNTA(E92:I93)-1))*STDEVPA(E92:I93),4))</f>
        <v>8.6999999999999994E-3</v>
      </c>
      <c r="W92" s="184">
        <f t="shared" ref="W92" si="171">IF(E92="","",ROUND((((B92+C92)-(B92-C93))/(6*V92)),4))</f>
        <v>3.8313999999999999</v>
      </c>
      <c r="X92" s="184">
        <f t="shared" ref="X92" si="172">IF(E92="","",ROUND((1-(ABS((((B92+C92)+(B92-C93))/2)-U92)/((C92+C93)/2)))*W92,4))</f>
        <v>3.7854000000000001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3.1093000000000002</v>
      </c>
      <c r="F94" s="176">
        <v>3.1086</v>
      </c>
      <c r="G94" s="176">
        <v>3.1023999999999998</v>
      </c>
      <c r="H94" s="176">
        <v>3.0989</v>
      </c>
      <c r="I94" s="176">
        <v>3.0979999999999999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9.300000000000086E-2</v>
      </c>
      <c r="P94" s="193">
        <f>IF(E94="","",((MINA(E94,F94,G94,H94,I94))-N94)/((C94+C95)/2))</f>
        <v>-2.0000000000002238E-2</v>
      </c>
      <c r="Q94" s="185" t="str">
        <f t="shared" ref="Q94" si="175">IF(E94="","",IF(OR((O94&gt;50%),(P94&lt;-50%)),"Measure More","OK"))</f>
        <v>OK</v>
      </c>
      <c r="R94" s="185">
        <f>IF(E94="","",MAXA(E94:I95))</f>
        <v>3.1093000000000002</v>
      </c>
      <c r="S94" s="185">
        <f>IF(E94="","",MINA(E94:I95))</f>
        <v>3.0979999999999999</v>
      </c>
      <c r="T94" s="185">
        <f t="shared" ref="T94" si="176">IF(E94="","",(R94-S94))</f>
        <v>1.130000000000031E-2</v>
      </c>
      <c r="U94" s="185">
        <f>IF(E94="","",ROUND(AVERAGEA(E94:I95),4))</f>
        <v>3.1034000000000002</v>
      </c>
      <c r="V94" s="185">
        <f>IF(E94="","",ROUND(SQRT(COUNTA(E94:I95)/(COUNTA(E94:I95)-1))*STDEVPA(E94:I95),4))</f>
        <v>5.3E-3</v>
      </c>
      <c r="W94" s="184">
        <f t="shared" ref="W94" si="177">IF(E94="","",ROUND((((B94+C94)-(B94-C95))/(6*V94)),4))</f>
        <v>6.2892999999999999</v>
      </c>
      <c r="X94" s="184">
        <f t="shared" ref="X94" si="178">IF(E94="","",ROUND((1-(ABS((((B94+C94)+(B94-C95))/2)-U94)/((C94+C95)/2)))*W94,4))</f>
        <v>6.0754999999999999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7.7141000000000002</v>
      </c>
      <c r="F96" s="176">
        <v>7.7134999999999998</v>
      </c>
      <c r="G96" s="176">
        <v>7.7202999999999999</v>
      </c>
      <c r="H96" s="176">
        <v>7.7198000000000002</v>
      </c>
      <c r="I96" s="176">
        <v>7.7225000000000001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0.22499999999999964</v>
      </c>
      <c r="P96" s="193">
        <f>IF(E96="","",((MINA(E96,F96,G96,H96,I96))-N96)/((C96+C97)/2))</f>
        <v>0.13499999999999623</v>
      </c>
      <c r="Q96" s="185" t="str">
        <f t="shared" ref="Q96" si="181">IF(E96="","",IF(OR((O96&gt;50%),(P96&lt;-50%)),"Measure More","OK"))</f>
        <v>OK</v>
      </c>
      <c r="R96" s="185">
        <f>IF(E96="","",MAXA(E96:I97))</f>
        <v>7.7225000000000001</v>
      </c>
      <c r="S96" s="185">
        <f>IF(E96="","",MINA(E96:I97))</f>
        <v>7.7134999999999998</v>
      </c>
      <c r="T96" s="185">
        <f t="shared" ref="T96" si="182">IF(E96="","",(R96-S96))</f>
        <v>9.0000000000003411E-3</v>
      </c>
      <c r="U96" s="185">
        <f>IF(E96="","",ROUND(AVERAGEA(E96:I97),4))</f>
        <v>7.718</v>
      </c>
      <c r="V96" s="185">
        <f>IF(E96="","",ROUND(SQRT(COUNTA(E96:I97)/(COUNTA(E96:I97)-1))*STDEVPA(E96:I97),4))</f>
        <v>4.0000000000000001E-3</v>
      </c>
      <c r="W96" s="184">
        <f t="shared" ref="W96" si="183">IF(E96="","",ROUND((((B96+C96)-(B96-C97))/(6*V96)),4))</f>
        <v>8.3332999999999995</v>
      </c>
      <c r="X96" s="184">
        <f t="shared" ref="X96" si="184">IF(E96="","",ROUND((1-(ABS((((B96+C96)+(B96-C97))/2)-U96)/((C96+C97)/2)))*W96,4))</f>
        <v>6.8333000000000004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7.7073999999999998</v>
      </c>
      <c r="F98" s="176">
        <v>7.7088000000000001</v>
      </c>
      <c r="G98" s="176">
        <v>7.7106000000000003</v>
      </c>
      <c r="H98" s="176">
        <v>7.7125000000000004</v>
      </c>
      <c r="I98" s="176">
        <v>7.7135999999999996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0.1359999999999939</v>
      </c>
      <c r="P98" s="193">
        <f>IF(E98="","",((MINA(E98,F98,G98,H98,I98))-N98)/((C98+C99)/2))</f>
        <v>7.3999999999996291E-2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7.7135999999999996</v>
      </c>
      <c r="S98" s="185">
        <f>IF(E98="","",MINA(E98:I99))</f>
        <v>7.7073999999999998</v>
      </c>
      <c r="T98" s="185">
        <f t="shared" ref="T98" si="188">IF(E98="","",(R98-S98))</f>
        <v>6.1999999999997613E-3</v>
      </c>
      <c r="U98" s="185">
        <f>IF(E98="","",ROUND(AVERAGEA(E98:I99),4))</f>
        <v>7.7106000000000003</v>
      </c>
      <c r="V98" s="185">
        <f>IF(E98="","",ROUND(SQRT(COUNTA(E98:I99)/(COUNTA(E98:I99)-1))*STDEVPA(E98:I99),4))</f>
        <v>2.5999999999999999E-3</v>
      </c>
      <c r="W98" s="184">
        <f t="shared" ref="W98" si="189">IF(E98="","",ROUND((((B98+C98)-(B98-C99))/(6*V98)),4))</f>
        <v>12.820499999999999</v>
      </c>
      <c r="X98" s="184">
        <f t="shared" ref="X98" si="190">IF(E98="","",ROUND((1-(ABS((((B98+C98)+(B98-C99))/2)-U98)/((C98+C99)/2)))*W98,4))</f>
        <v>11.461499999999999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3.0952000000000002</v>
      </c>
      <c r="F100" s="176">
        <v>3.0939000000000001</v>
      </c>
      <c r="G100" s="176">
        <v>3.1187</v>
      </c>
      <c r="H100" s="176">
        <v>3.1153</v>
      </c>
      <c r="I100" s="176">
        <v>3.1198999999999999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0.19899999999999807</v>
      </c>
      <c r="P100" s="193">
        <f>IF(E100="","",((MINA(E100,F100,G100,H100,I100))-N100)/((C100+C101)/2))</f>
        <v>-6.0999999999999943E-2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3.1198999999999999</v>
      </c>
      <c r="S100" s="185">
        <f>IF(E100="","",MINA(E100:I101))</f>
        <v>3.0939000000000001</v>
      </c>
      <c r="T100" s="185">
        <f t="shared" ref="T100" si="194">IF(E100="","",(R100-S100))</f>
        <v>2.5999999999999801E-2</v>
      </c>
      <c r="U100" s="185">
        <f>IF(E100="","",ROUND(AVERAGEA(E100:I101),4))</f>
        <v>3.1086</v>
      </c>
      <c r="V100" s="185">
        <f>IF(E100="","",ROUND(SQRT(COUNTA(E100:I101)/(COUNTA(E100:I101)-1))*STDEVPA(E100:I101),4))</f>
        <v>1.29E-2</v>
      </c>
      <c r="W100" s="184">
        <f t="shared" ref="W100" si="195">IF(E100="","",ROUND((((B100+C100)-(B100-C101))/(6*V100)),4))</f>
        <v>2.5840000000000001</v>
      </c>
      <c r="X100" s="184">
        <f t="shared" ref="X100" si="196">IF(E100="","",ROUND((1-(ABS((((B100+C100)+(B100-C101))/2)-U100)/((C100+C101)/2)))*W100,4))</f>
        <v>2.3618000000000001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3.0948000000000002</v>
      </c>
      <c r="F102" s="176">
        <v>3.0988000000000002</v>
      </c>
      <c r="G102" s="176">
        <v>3.1145</v>
      </c>
      <c r="H102" s="176">
        <v>3.1164999999999998</v>
      </c>
      <c r="I102" s="176">
        <v>3.1177999999999999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0.17799999999999816</v>
      </c>
      <c r="P102" s="193">
        <f>IF(E102="","",((MINA(E102,F102,G102,H102,I102))-N102)/((C102+C103)/2))</f>
        <v>-5.1999999999998714E-2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3.1177999999999999</v>
      </c>
      <c r="S102" s="185">
        <f>IF(E102="","",MINA(E102:I103))</f>
        <v>3.0948000000000002</v>
      </c>
      <c r="T102" s="185">
        <f t="shared" ref="T102" si="200">IF(E102="","",(R102-S102))</f>
        <v>2.2999999999999687E-2</v>
      </c>
      <c r="U102" s="185">
        <f>IF(E102="","",ROUND(AVERAGEA(E102:I103),4))</f>
        <v>3.1084999999999998</v>
      </c>
      <c r="V102" s="185">
        <f>IF(E102="","",ROUND(SQRT(COUNTA(E102:I103)/(COUNTA(E102:I103)-1))*STDEVPA(E102:I103),4))</f>
        <v>1.0800000000000001E-2</v>
      </c>
      <c r="W102" s="184">
        <f t="shared" ref="W102" si="201">IF(E102="","",ROUND((((B102+C102)-(B102-C103))/(6*V102)),4))</f>
        <v>3.0863999999999998</v>
      </c>
      <c r="X102" s="184">
        <f t="shared" ref="X102" si="202">IF(E102="","",ROUND((1-(ABS((((B102+C102)+(B102-C103))/2)-U102)/((C102+C103)/2)))*W102,4))</f>
        <v>2.8241000000000001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2.06E-2</v>
      </c>
      <c r="F104" s="176">
        <v>1.6199999999999999E-2</v>
      </c>
      <c r="G104" s="176">
        <v>2.2800000000000001E-2</v>
      </c>
      <c r="H104" s="176">
        <v>2.4299999999999999E-2</v>
      </c>
      <c r="I104" s="176">
        <v>2.06E-2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-2.8000000000000108E-2</v>
      </c>
      <c r="P104" s="193">
        <f>IF(E104="","",((MINA(E104,F104,G104,H104,I104))-N104)/((C104+C105)/2))</f>
        <v>-0.35200000000000009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2.4299999999999999E-2</v>
      </c>
      <c r="S104" s="185">
        <f>IF(E104="","",MINA(E104:I105))</f>
        <v>1.6199999999999999E-2</v>
      </c>
      <c r="T104" s="185">
        <f t="shared" ref="T104" si="206">IF(E104="","",(R104-S104))</f>
        <v>8.0999999999999996E-3</v>
      </c>
      <c r="U104" s="185">
        <f>IF(E104="","",ROUND(AVERAGEA(E104:I105),4))</f>
        <v>2.0899999999999998E-2</v>
      </c>
      <c r="V104" s="185">
        <f>IF(E104="","",ROUND(SQRT(COUNTA(E104:I105)/(COUNTA(E104:I105)-1))*STDEVPA(E104:I105),4))</f>
        <v>3.0999999999999999E-3</v>
      </c>
      <c r="W104" s="184">
        <f>IF(E104="","",ROUND((((B104+C104)-(U104))/(3*V104)),4))</f>
        <v>3.129</v>
      </c>
      <c r="X104" s="184">
        <f>IF(E104="","",ROUND((((B104+C104)-(U104))/(3*V104)),4))</f>
        <v>3.129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2.3400000000000001E-2</v>
      </c>
      <c r="F106" s="176">
        <v>2.52E-2</v>
      </c>
      <c r="G106" s="176">
        <v>1.7399999999999999E-2</v>
      </c>
      <c r="H106" s="176">
        <v>2.7799999999999998E-2</v>
      </c>
      <c r="I106" s="176">
        <v>2.0400000000000001E-2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0.11199999999999988</v>
      </c>
      <c r="P106" s="193">
        <f>IF(E106="","",((MINA(E106,F106,G106,H106,I106))-N106)/((C106+C107)/2))</f>
        <v>-0.3040000000000001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2.7799999999999998E-2</v>
      </c>
      <c r="S106" s="185">
        <f>IF(E106="","",MINA(E106:I107))</f>
        <v>1.7399999999999999E-2</v>
      </c>
      <c r="T106" s="185">
        <f t="shared" ref="T106" si="210">IF(E106="","",(R106-S106))</f>
        <v>1.04E-2</v>
      </c>
      <c r="U106" s="185">
        <f>IF(E106="","",ROUND(AVERAGEA(E106:I107),4))</f>
        <v>2.2800000000000001E-2</v>
      </c>
      <c r="V106" s="185">
        <f>IF(E106="","",ROUND(SQRT(COUNTA(E106:I107)/(COUNTA(E106:I107)-1))*STDEVPA(E106:I107),4))</f>
        <v>4.1000000000000003E-3</v>
      </c>
      <c r="W106" s="184">
        <f>IF(E106="","",ROUND((((B106+C106)-(U106))/(3*V106)),4))</f>
        <v>2.2113999999999998</v>
      </c>
      <c r="X106" s="184">
        <f>IF(E106="","",ROUND((((B106+C106)-(U106))/(3*V106)),4))</f>
        <v>2.2113999999999998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24121001</v>
      </c>
      <c r="D113" s="183"/>
      <c r="E113" s="15"/>
      <c r="F113" s="16" t="str">
        <f>H8</f>
        <v>K1218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24121001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32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34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31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30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34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33" t="s">
        <v>53</v>
      </c>
      <c r="P157" s="133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3.3965000000000001</v>
      </c>
      <c r="F158" s="176">
        <v>3.3976000000000002</v>
      </c>
      <c r="G158" s="176">
        <v>3.399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-9.9999999999988987E-3</v>
      </c>
      <c r="P158" s="193">
        <f>IF(E158="","",((MINA(E158,F158,G158,H158,I158))-N158)/((C158+C159)/2))</f>
        <v>-3.4999999999998366E-2</v>
      </c>
      <c r="Q158" s="185" t="str">
        <f>IF(E158="","",IF(OR((O158&gt;50%),(P158&lt;-50%)),"Measure More","OK"))</f>
        <v>OK</v>
      </c>
      <c r="R158" s="185">
        <f>IF(E158="","",MAXA(E158:I159))</f>
        <v>3.399</v>
      </c>
      <c r="S158" s="185">
        <f>IF(E158="","",MINA(E158:I159))</f>
        <v>3.3965000000000001</v>
      </c>
      <c r="T158" s="185">
        <f>IF(E158="","",(R158-S158))</f>
        <v>2.4999999999999467E-3</v>
      </c>
      <c r="U158" s="185">
        <f>IF(E158="","",ROUND(AVERAGEA(E158:I159),4))</f>
        <v>3.3976999999999999</v>
      </c>
      <c r="V158" s="185">
        <f>IF(E158="","",ROUND(SQRT(COUNTA(E158:I159)/(COUNTA(E158:I159)-1))*STDEVPA(E158:I159),4))</f>
        <v>1.2999999999999999E-3</v>
      </c>
      <c r="W158" s="184">
        <f>IF(E158="","",ROUND((((B158+C158)-(B158-C159))/(6*V158)),4))</f>
        <v>25.640999999999998</v>
      </c>
      <c r="X158" s="184">
        <f>IF(E158="","",ROUND((1-(ABS((((B158+C158)+(B158-C159))/2)-U158)/((C158+C159)/2)))*W158,4))</f>
        <v>25.051300000000001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3.3965000000000001</v>
      </c>
      <c r="AB158" s="92">
        <v>3.3976000000000002</v>
      </c>
      <c r="AC158" s="92">
        <v>3.399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  <c r="AC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3.4009999999999998</v>
      </c>
      <c r="F160" s="176">
        <v>3.4011999999999998</v>
      </c>
      <c r="G160" s="176">
        <v>3.4003999999999999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1.1999999999998678E-2</v>
      </c>
      <c r="P160" s="193">
        <f>IF(E160="","",((MINA(E160,F160,G160,H160,I160))-N160)/((C160+C161)/2))</f>
        <v>3.9999999999995595E-3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3.4011999999999998</v>
      </c>
      <c r="S160" s="185">
        <f t="shared" ref="S160" si="217">IF(E160="","",MINA(E160:I161))</f>
        <v>3.4003999999999999</v>
      </c>
      <c r="T160" s="185">
        <f t="shared" ref="T160" si="218">IF(E160="","",(R160-S160))</f>
        <v>7.9999999999991189E-4</v>
      </c>
      <c r="U160" s="185">
        <f t="shared" ref="U160" si="219">IF(E160="","",ROUND(AVERAGEA(E160:I161),4))</f>
        <v>3.4009</v>
      </c>
      <c r="V160" s="185">
        <f t="shared" ref="V160" si="220">IF(E160="","",ROUND(SQRT(COUNTA(E160:I161)/(COUNTA(E160:I161)-1))*STDEVPA(E160:I161),4))</f>
        <v>4.0000000000000002E-4</v>
      </c>
      <c r="W160" s="184">
        <f t="shared" ref="W160" si="221">IF(E160="","",ROUND((((B160+C160)-(B160-C161))/(6*V160)),4))</f>
        <v>83.333299999999994</v>
      </c>
      <c r="X160" s="184">
        <f t="shared" ref="X160" si="222">IF(E160="","",ROUND((1-(ABS((((B160+C160)+(B160-C161))/2)-U160)/((C160+C161)/2)))*W160,4))</f>
        <v>82.583299999999994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3.4009999999999998</v>
      </c>
      <c r="AB160" s="92">
        <v>3.4011999999999998</v>
      </c>
      <c r="AC160" s="92">
        <v>3.4003999999999999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  <c r="AC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1.5931999999999999</v>
      </c>
      <c r="F162" s="176">
        <v>1.5940000000000001</v>
      </c>
      <c r="G162" s="176">
        <v>1.5945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-5.5000000000000604E-2</v>
      </c>
      <c r="P162" s="193">
        <f>IF(E162="","",((MINA(E162,F162,G162,H162,I162))-N162)/((C162+C163)/2))</f>
        <v>-6.8000000000001393E-2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1.5945</v>
      </c>
      <c r="S162" s="185">
        <f t="shared" ref="S162" si="232">IF(E162="","",MINA(E162:I163))</f>
        <v>1.5931999999999999</v>
      </c>
      <c r="T162" s="185">
        <f t="shared" ref="T162" si="233">IF(E162="","",(R162-S162))</f>
        <v>1.3000000000000789E-3</v>
      </c>
      <c r="U162" s="185">
        <f t="shared" ref="U162" si="234">IF(E162="","",ROUND(AVERAGEA(E162:I163),4))</f>
        <v>1.5939000000000001</v>
      </c>
      <c r="V162" s="185">
        <f t="shared" ref="V162" si="235">IF(E162="","",ROUND(SQRT(COUNTA(E162:I163)/(COUNTA(E162:I163)-1))*STDEVPA(E162:I163),4))</f>
        <v>6.9999999999999999E-4</v>
      </c>
      <c r="W162" s="184">
        <f t="shared" ref="W162" si="236">IF(E162="","",ROUND((((B162+C162)-(B162-C163))/(6*V162)),4))</f>
        <v>47.619</v>
      </c>
      <c r="X162" s="184">
        <f t="shared" ref="X162" si="237">IF(E162="","",ROUND((1-(ABS((((B162+C162)+(B162-C163))/2)-U162)/((C162+C163)/2)))*W162,4))</f>
        <v>44.714199999999998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1.5931999999999999</v>
      </c>
      <c r="AB162" s="92">
        <v>1.5940000000000001</v>
      </c>
      <c r="AC162" s="92">
        <v>1.5945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  <c r="AC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1.5909</v>
      </c>
      <c r="F164" s="176">
        <v>1.5911</v>
      </c>
      <c r="G164" s="176">
        <v>1.5919000000000001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-8.0999999999999961E-2</v>
      </c>
      <c r="P164" s="193">
        <f>IF(E164="","",((MINA(E164,F164,G164,H164,I164))-N164)/((C164+C165)/2))</f>
        <v>-9.100000000000108E-2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1.5919000000000001</v>
      </c>
      <c r="S164" s="185">
        <f t="shared" ref="S164" si="247">IF(E164="","",MINA(E164:I165))</f>
        <v>1.5909</v>
      </c>
      <c r="T164" s="185">
        <f t="shared" ref="T164" si="248">IF(E164="","",(R164-S164))</f>
        <v>1.0000000000001119E-3</v>
      </c>
      <c r="U164" s="185">
        <f t="shared" ref="U164" si="249">IF(E164="","",ROUND(AVERAGEA(E164:I165),4))</f>
        <v>1.5912999999999999</v>
      </c>
      <c r="V164" s="185">
        <f t="shared" ref="V164" si="250">IF(E164="","",ROUND(SQRT(COUNTA(E164:I165)/(COUNTA(E164:I165)-1))*STDEVPA(E164:I165),4))</f>
        <v>5.0000000000000001E-4</v>
      </c>
      <c r="W164" s="184">
        <f t="shared" ref="W164" si="251">IF(E164="","",ROUND((((B164+C164)-(B164-C165))/(6*V164)),4))</f>
        <v>66.666700000000006</v>
      </c>
      <c r="X164" s="184">
        <f t="shared" ref="X164" si="252">IF(E164="","",ROUND((1-(ABS((((B164+C164)+(B164-C165))/2)-U164)/((C164+C165)/2)))*W164,4))</f>
        <v>60.866700000000002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1.5909</v>
      </c>
      <c r="AB164" s="92">
        <v>1.5911</v>
      </c>
      <c r="AC164" s="92">
        <v>1.5919000000000001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  <c r="AC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1.5965</v>
      </c>
      <c r="F166" s="176">
        <v>1.597</v>
      </c>
      <c r="G166" s="176">
        <v>1.597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-3.0000000000001137E-2</v>
      </c>
      <c r="P166" s="193">
        <f>IF(E166="","",((MINA(E166,F166,G166,H166,I166))-N166)/((C166+C167)/2))</f>
        <v>-3.5000000000000586E-2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</v>
      </c>
      <c r="S166" s="185">
        <f t="shared" ref="S166" si="262">IF(E166="","",MINA(E166:I167))</f>
        <v>1.5965</v>
      </c>
      <c r="T166" s="185">
        <f t="shared" ref="T166" si="263">IF(E166="","",(R166-S166))</f>
        <v>4.9999999999994493E-4</v>
      </c>
      <c r="U166" s="185">
        <f t="shared" ref="U166" si="264">IF(E166="","",ROUND(AVERAGEA(E166:I167),4))</f>
        <v>1.5968</v>
      </c>
      <c r="V166" s="185">
        <f t="shared" ref="V166" si="265">IF(E166="","",ROUND(SQRT(COUNTA(E166:I167)/(COUNTA(E166:I167)-1))*STDEVPA(E166:I167),4))</f>
        <v>2.9999999999999997E-4</v>
      </c>
      <c r="W166" s="184">
        <f t="shared" ref="W166" si="266">IF(E166="","",ROUND((((B166+C166)-(B166-C167))/(6*V166)),4))</f>
        <v>111.11109999999999</v>
      </c>
      <c r="X166" s="184">
        <f t="shared" ref="X166" si="267">IF(E166="","",ROUND((1-(ABS((((B166+C166)+(B166-C167))/2)-U166)/((C166+C167)/2)))*W166,4))</f>
        <v>107.55549999999999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1.5965</v>
      </c>
      <c r="AB166" s="92">
        <v>1.597</v>
      </c>
      <c r="AC166" s="92">
        <v>1.597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  <c r="AC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1.5985</v>
      </c>
      <c r="F168" s="176">
        <v>1.5984</v>
      </c>
      <c r="G168" s="176">
        <v>1.5986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-1.4000000000000679E-2</v>
      </c>
      <c r="P168" s="193">
        <f>IF(E168="","",((MINA(E168,F168,G168,H168,I168))-N168)/((C168+C169)/2))</f>
        <v>-1.6000000000000458E-2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1.5986</v>
      </c>
      <c r="S168" s="185">
        <f t="shared" ref="S168" si="277">IF(E168="","",MINA(E168:I169))</f>
        <v>1.5984</v>
      </c>
      <c r="T168" s="185">
        <f t="shared" ref="T168" si="278">IF(E168="","",(R168-S168))</f>
        <v>1.9999999999997797E-4</v>
      </c>
      <c r="U168" s="185">
        <f t="shared" ref="U168" si="279">IF(E168="","",ROUND(AVERAGEA(E168:I169),4))</f>
        <v>1.5985</v>
      </c>
      <c r="V168" s="185">
        <f t="shared" ref="V168" si="280">IF(E168="","",ROUND(SQRT(COUNTA(E168:I169)/(COUNTA(E168:I169)-1))*STDEVPA(E168:I169),4))</f>
        <v>1E-4</v>
      </c>
      <c r="W168" s="184">
        <f t="shared" ref="W168" si="281">IF(E168="","",ROUND((((B168+C168)-(B168-C169))/(6*V168)),4))</f>
        <v>333.33330000000001</v>
      </c>
      <c r="X168" s="184">
        <f t="shared" ref="X168" si="282">IF(E168="","",ROUND((1-(ABS((((B168+C168)+(B168-C169))/2)-U168)/((C168+C169)/2)))*W168,4))</f>
        <v>328.33330000000001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1.5985</v>
      </c>
      <c r="AB168" s="92">
        <v>1.5984</v>
      </c>
      <c r="AC168" s="92">
        <v>1.5986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  <c r="AC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24.613700000000001</v>
      </c>
      <c r="F170" s="176">
        <v>24.614000000000001</v>
      </c>
      <c r="G170" s="176">
        <v>24.6158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7.899999999999352E-2</v>
      </c>
      <c r="P170" s="193">
        <f>IF(E170="","",((MINA(E170,F170,G170,H170,I170))-N170)/((C170+C171)/2))</f>
        <v>6.8500000000000227E-2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24.6158</v>
      </c>
      <c r="S170" s="185">
        <f t="shared" ref="S170" si="292">IF(E170="","",MINA(E170:I171))</f>
        <v>24.613700000000001</v>
      </c>
      <c r="T170" s="185">
        <f t="shared" ref="T170" si="293">IF(E170="","",(R170-S170))</f>
        <v>2.0999999999986585E-3</v>
      </c>
      <c r="U170" s="185">
        <f t="shared" ref="U170" si="294">IF(E170="","",ROUND(AVERAGEA(E170:I171),4))</f>
        <v>24.6145</v>
      </c>
      <c r="V170" s="185">
        <f t="shared" ref="V170" si="295">IF(E170="","",ROUND(SQRT(COUNTA(E170:I171)/(COUNTA(E170:I171)-1))*STDEVPA(E170:I171),4))</f>
        <v>1.1000000000000001E-3</v>
      </c>
      <c r="W170" s="184">
        <f t="shared" ref="W170" si="296">IF(E170="","",ROUND((((B170+C170)-(B170-C171))/(6*V170)),4))</f>
        <v>60.606099999999998</v>
      </c>
      <c r="X170" s="184">
        <f t="shared" ref="X170" si="297">IF(E170="","",ROUND((1-(ABS((((B170+C170)+(B170-C171))/2)-U170)/((C170+C171)/2)))*W170,4))</f>
        <v>56.212200000000003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24.613700000000001</v>
      </c>
      <c r="AB170" s="92">
        <v>24.614000000000001</v>
      </c>
      <c r="AC170" s="92">
        <v>24.6158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  <c r="AC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4.8384999999999998</v>
      </c>
      <c r="F172" s="176">
        <v>4.8357999999999999</v>
      </c>
      <c r="G172" s="176">
        <v>4.8357000000000001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0.38499999999999979</v>
      </c>
      <c r="P172" s="193">
        <f>IF(E172="","",((MINA(E172,F172,G172,H172,I172))-N172)/((C172+C173)/2))</f>
        <v>0.35700000000000287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4.8384999999999998</v>
      </c>
      <c r="S172" s="185">
        <f t="shared" ref="S172" si="307">IF(E172="","",MINA(E172:I173))</f>
        <v>4.8357000000000001</v>
      </c>
      <c r="T172" s="185">
        <f t="shared" ref="T172" si="308">IF(E172="","",(R172-S172))</f>
        <v>2.7999999999996916E-3</v>
      </c>
      <c r="U172" s="185">
        <f t="shared" ref="U172" si="309">IF(E172="","",ROUND(AVERAGEA(E172:I173),4))</f>
        <v>4.8367000000000004</v>
      </c>
      <c r="V172" s="185">
        <f t="shared" ref="V172" si="310">IF(E172="","",ROUND(SQRT(COUNTA(E172:I173)/(COUNTA(E172:I173)-1))*STDEVPA(E172:I173),4))</f>
        <v>1.6000000000000001E-3</v>
      </c>
      <c r="W172" s="184">
        <f t="shared" ref="W172" si="311">IF(E172="","",ROUND((((B172+C172)-(B172-C173))/(6*V172)),4))</f>
        <v>20.833300000000001</v>
      </c>
      <c r="X172" s="184">
        <f t="shared" ref="X172" si="312">IF(E172="","",ROUND((1-(ABS((((B172+C172)+(B172-C173))/2)-U172)/((C172+C173)/2)))*W172,4))</f>
        <v>13.1875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4.8384999999999998</v>
      </c>
      <c r="AB172" s="92">
        <v>4.8357999999999999</v>
      </c>
      <c r="AC172" s="92">
        <v>4.8357000000000001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  <c r="AC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4.8428000000000004</v>
      </c>
      <c r="F174" s="176">
        <v>4.8395000000000001</v>
      </c>
      <c r="G174" s="176">
        <v>4.8414000000000001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0.42800000000000615</v>
      </c>
      <c r="P174" s="193">
        <f>IF(E174="","",((MINA(E174,F174,G174,H174,I174))-N174)/((C174+C175)/2))</f>
        <v>0.39500000000000313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4.8428000000000004</v>
      </c>
      <c r="S174" s="185">
        <f t="shared" ref="S174" si="322">IF(E174="","",MINA(E174:I175))</f>
        <v>4.8395000000000001</v>
      </c>
      <c r="T174" s="185">
        <f t="shared" ref="T174" si="323">IF(E174="","",(R174-S174))</f>
        <v>3.3000000000003027E-3</v>
      </c>
      <c r="U174" s="185">
        <f t="shared" ref="U174" si="324">IF(E174="","",ROUND(AVERAGEA(E174:I175),4))</f>
        <v>4.8411999999999997</v>
      </c>
      <c r="V174" s="185">
        <f t="shared" ref="V174" si="325">IF(E174="","",ROUND(SQRT(COUNTA(E174:I175)/(COUNTA(E174:I175)-1))*STDEVPA(E174:I175),4))</f>
        <v>1.6999999999999999E-3</v>
      </c>
      <c r="W174" s="184">
        <f t="shared" ref="W174" si="326">IF(E174="","",ROUND((((B174+C174)-(B174-C175))/(6*V174)),4))</f>
        <v>19.607800000000001</v>
      </c>
      <c r="X174" s="184">
        <f t="shared" ref="X174" si="327">IF(E174="","",ROUND((1-(ABS((((B174+C174)+(B174-C175))/2)-U174)/((C174+C175)/2)))*W174,4))</f>
        <v>11.529400000000001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4.8428000000000004</v>
      </c>
      <c r="AB174" s="92">
        <v>4.8395000000000001</v>
      </c>
      <c r="AC174" s="92">
        <v>4.8414000000000001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  <c r="AC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16.099499999999999</v>
      </c>
      <c r="F176" s="176">
        <v>16.112400000000001</v>
      </c>
      <c r="G176" s="176">
        <v>16.109300000000001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0.12399999999999523</v>
      </c>
      <c r="P176" s="193">
        <f>IF(E176="","",((MINA(E176,F176,G176,H176,I176))-N176)/((C176+C177)/2))</f>
        <v>-5.0000000000238742E-3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16.112400000000001</v>
      </c>
      <c r="S176" s="185">
        <f t="shared" ref="S176" si="337">IF(E176="","",MINA(E176:I177))</f>
        <v>16.099499999999999</v>
      </c>
      <c r="T176" s="185">
        <f t="shared" ref="T176" si="338">IF(E176="","",(R176-S176))</f>
        <v>1.290000000000191E-2</v>
      </c>
      <c r="U176" s="185">
        <f t="shared" ref="U176" si="339">IF(E176="","",ROUND(AVERAGEA(E176:I177),4))</f>
        <v>16.107099999999999</v>
      </c>
      <c r="V176" s="185">
        <f t="shared" ref="V176" si="340">IF(E176="","",ROUND(SQRT(COUNTA(E176:I177)/(COUNTA(E176:I177)-1))*STDEVPA(E176:I177),4))</f>
        <v>6.7000000000000002E-3</v>
      </c>
      <c r="W176" s="184">
        <f t="shared" ref="W176" si="341">IF(E176="","",ROUND((((B176+C176)-(B176-C177))/(6*V176)),4))</f>
        <v>4.9751000000000003</v>
      </c>
      <c r="X176" s="184">
        <f t="shared" ref="X176" si="342">IF(E176="","",ROUND((1-(ABS((((B176+C176)+(B176-C177))/2)-U176)/((C176+C177)/2)))*W176,4))</f>
        <v>4.6219000000000001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16.099499999999999</v>
      </c>
      <c r="AB176" s="92">
        <v>16.112400000000001</v>
      </c>
      <c r="AC176" s="92">
        <v>16.109300000000001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  <c r="AC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16.090499999999999</v>
      </c>
      <c r="F178" s="176">
        <v>16.102399999999999</v>
      </c>
      <c r="G178" s="176">
        <v>16.1007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2.3999999999979593E-2</v>
      </c>
      <c r="P178" s="193">
        <f>IF(E178="","",((MINA(E178,F178,G178,H178,I178))-N178)/((C178+C179)/2))</f>
        <v>-9.5000000000027285E-2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16.102399999999999</v>
      </c>
      <c r="S178" s="185">
        <f t="shared" ref="S178" si="352">IF(E178="","",MINA(E178:I179))</f>
        <v>16.090499999999999</v>
      </c>
      <c r="T178" s="185">
        <f t="shared" ref="T178" si="353">IF(E178="","",(R178-S178))</f>
        <v>1.1900000000000688E-2</v>
      </c>
      <c r="U178" s="185">
        <f t="shared" ref="U178" si="354">IF(E178="","",ROUND(AVERAGEA(E178:I179),4))</f>
        <v>16.097899999999999</v>
      </c>
      <c r="V178" s="185">
        <f t="shared" ref="V178" si="355">IF(E178="","",ROUND(SQRT(COUNTA(E178:I179)/(COUNTA(E178:I179)-1))*STDEVPA(E178:I179),4))</f>
        <v>6.4000000000000003E-3</v>
      </c>
      <c r="W178" s="184">
        <f t="shared" ref="W178" si="356">IF(E178="","",ROUND((((B178+C178)-(B178-C179))/(6*V178)),4))</f>
        <v>5.2083000000000004</v>
      </c>
      <c r="X178" s="184">
        <f t="shared" ref="X178" si="357">IF(E178="","",ROUND((1-(ABS((((B178+C178)+(B178-C179))/2)-U178)/((C178+C179)/2)))*W178,4))</f>
        <v>5.0989000000000004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16.090499999999999</v>
      </c>
      <c r="AB178" s="92">
        <v>16.102399999999999</v>
      </c>
      <c r="AC178" s="92">
        <v>16.1007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  <c r="AC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6.5297999999999998</v>
      </c>
      <c r="F180" s="176">
        <v>6.5319000000000003</v>
      </c>
      <c r="G180" s="176">
        <v>6.5284000000000004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0.31900000000000261</v>
      </c>
      <c r="P180" s="193">
        <f>IF(E180="","",((MINA(E180,F180,G180,H180,I180))-N180)/((C180+C181)/2))</f>
        <v>0.28400000000000425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6.5319000000000003</v>
      </c>
      <c r="S180" s="185">
        <f t="shared" ref="S180" si="367">IF(E180="","",MINA(E180:I181))</f>
        <v>6.5284000000000004</v>
      </c>
      <c r="T180" s="185">
        <f t="shared" ref="T180" si="368">IF(E180="","",(R180-S180))</f>
        <v>3.4999999999998366E-3</v>
      </c>
      <c r="U180" s="185">
        <f t="shared" ref="U180" si="369">IF(E180="","",ROUND(AVERAGEA(E180:I181),4))</f>
        <v>6.53</v>
      </c>
      <c r="V180" s="185">
        <f t="shared" ref="V180" si="370">IF(E180="","",ROUND(SQRT(COUNTA(E180:I181)/(COUNTA(E180:I181)-1))*STDEVPA(E180:I181),4))</f>
        <v>1.8E-3</v>
      </c>
      <c r="W180" s="184">
        <f t="shared" ref="W180" si="371">IF(E180="","",ROUND((((B180+C180)-(B180-C181))/(6*V180)),4))</f>
        <v>18.5185</v>
      </c>
      <c r="X180" s="184">
        <f t="shared" ref="X180" si="372">IF(E180="","",ROUND((1-(ABS((((B180+C180)+(B180-C181))/2)-U180)/((C180+C181)/2)))*W180,4))</f>
        <v>12.962999999999999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6.5297999999999998</v>
      </c>
      <c r="AB180" s="92">
        <v>6.5319000000000003</v>
      </c>
      <c r="AC180" s="92">
        <v>6.5284000000000004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  <c r="AC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6.5082000000000004</v>
      </c>
      <c r="F182" s="176">
        <v>6.5077999999999996</v>
      </c>
      <c r="G182" s="176">
        <v>6.5079000000000002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8.2000000000004292E-2</v>
      </c>
      <c r="P182" s="193">
        <f>IF(E182="","",((MINA(E182,F182,G182,H182,I182))-N182)/((C182+C183)/2))</f>
        <v>7.799999999999585E-2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6.5082000000000004</v>
      </c>
      <c r="S182" s="185">
        <f t="shared" ref="S182" si="382">IF(E182="","",MINA(E182:I183))</f>
        <v>6.5077999999999996</v>
      </c>
      <c r="T182" s="185">
        <f t="shared" ref="T182" si="383">IF(E182="","",(R182-S182))</f>
        <v>4.0000000000084412E-4</v>
      </c>
      <c r="U182" s="185">
        <f t="shared" ref="U182" si="384">IF(E182="","",ROUND(AVERAGEA(E182:I183),4))</f>
        <v>6.508</v>
      </c>
      <c r="V182" s="185">
        <f t="shared" ref="V182" si="385">IF(E182="","",ROUND(SQRT(COUNTA(E182:I183)/(COUNTA(E182:I183)-1))*STDEVPA(E182:I183),4))</f>
        <v>2.0000000000000001E-4</v>
      </c>
      <c r="W182" s="184">
        <f t="shared" ref="W182" si="386">IF(E182="","",ROUND((((B182+C182)-(B182-C183))/(6*V182)),4))</f>
        <v>166.66669999999999</v>
      </c>
      <c r="X182" s="184">
        <f t="shared" ref="X182" si="387">IF(E182="","",ROUND((1-(ABS((((B182+C182)+(B182-C183))/2)-U182)/((C182+C183)/2)))*W182,4))</f>
        <v>153.33340000000001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6.5082000000000004</v>
      </c>
      <c r="AB182" s="92">
        <v>6.5077999999999996</v>
      </c>
      <c r="AC182" s="92">
        <v>6.5079000000000002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  <c r="AC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0.81100000000000005</v>
      </c>
      <c r="F184" s="176">
        <v>0.81100000000000005</v>
      </c>
      <c r="G184" s="176">
        <v>0.81100000000000005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0.18333333333333351</v>
      </c>
      <c r="P184" s="193">
        <f>IF(E184="","",((MINA(E184,F184,G184,H184,I184))-N184)/((C184+C185)/2))</f>
        <v>0.18333333333333351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0.81100000000000005</v>
      </c>
      <c r="S184" s="185">
        <f t="shared" ref="S184" si="397">IF(E184="","",MINA(E184:I185))</f>
        <v>0.81100000000000005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0.81100000000000005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0.81100000000000005</v>
      </c>
      <c r="AB184" s="92">
        <v>0.81100000000000005</v>
      </c>
      <c r="AC184" s="92">
        <v>0.81100000000000005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  <c r="AC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0.81100000000000005</v>
      </c>
      <c r="F186" s="176">
        <v>0.81100000000000005</v>
      </c>
      <c r="G186" s="176">
        <v>0.81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0.18333333333333351</v>
      </c>
      <c r="P186" s="193">
        <f>IF(E186="","",((MINA(E186,F186,G186,H186,I186))-N186)/((C186+C187)/2))</f>
        <v>0.16666666666666682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0.81100000000000005</v>
      </c>
      <c r="S186" s="185">
        <f t="shared" ref="S186" si="412">IF(E186="","",MINA(E186:I187))</f>
        <v>0.81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0.81069999999999998</v>
      </c>
      <c r="V186" s="185">
        <f t="shared" ref="V186" si="415">IF(E186="","",ROUND(SQRT(COUNTA(E186:I187)/(COUNTA(E186:I187)-1))*STDEVPA(E186:I187),4))</f>
        <v>5.9999999999999995E-4</v>
      </c>
      <c r="W186" s="184">
        <f t="shared" ref="W186" si="416">IF(E186="","",ROUND((((B186+C186)-(B186-C187))/(6*V186)),4))</f>
        <v>33.333300000000001</v>
      </c>
      <c r="X186" s="184">
        <f t="shared" ref="X186" si="417">IF(E186="","",ROUND((1-(ABS((((B186+C186)+(B186-C187))/2)-U186)/((C186+C187)/2)))*W186,4))</f>
        <v>27.3889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0.81100000000000005</v>
      </c>
      <c r="AB186" s="92">
        <v>0.81100000000000005</v>
      </c>
      <c r="AC186" s="92">
        <v>0.81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  <c r="AC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0.58699999999999997</v>
      </c>
      <c r="F188" s="176">
        <v>0.58699999999999997</v>
      </c>
      <c r="G188" s="176">
        <v>0.58699999999999997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0.13333333333333347</v>
      </c>
      <c r="P188" s="193">
        <f>IF(E188="","",((MINA(E188,F188,G188,H188,I188))-N188)/((C188+C189)/2))</f>
        <v>0.13333333333333347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0.58699999999999997</v>
      </c>
      <c r="S188" s="185">
        <f t="shared" ref="S188" si="427">IF(E188="","",MINA(E188:I189))</f>
        <v>0.58699999999999997</v>
      </c>
      <c r="T188" s="185">
        <f t="shared" ref="T188" si="428">IF(E188="","",(R188-S188))</f>
        <v>0</v>
      </c>
      <c r="U188" s="185">
        <f t="shared" ref="U188" si="429">IF(E188="","",ROUND(AVERAGEA(E188:I189),4))</f>
        <v>0.58699999999999997</v>
      </c>
      <c r="V188" s="185">
        <f t="shared" ref="V188" si="430">IF(E188="","",ROUND(SQRT(COUNTA(E188:I189)/(COUNTA(E188:I189)-1))*STDEVPA(E188:I189),4))</f>
        <v>0</v>
      </c>
      <c r="W188" s="184" t="e">
        <f>IF(E188="","",ROUND((((U188)-(B188-C189))/(3*V188)),4))</f>
        <v>#DIV/0!</v>
      </c>
      <c r="X188" s="184" t="e">
        <f>IF(E188="","",ROUND((((U188)-(B188-C189))/(3*V188)),4))</f>
        <v>#DIV/0!</v>
      </c>
      <c r="Y188" s="184" t="str">
        <f t="shared" ref="Y188" si="431">IF(E188="","",IF(OR(((MAXA(E188:I189))&gt;(B188+C188)),((MINA(E188:I189))&lt;(B188-C189))),"NG","OK"))</f>
        <v>OK</v>
      </c>
      <c r="Z188" s="184" t="e">
        <f t="shared" ref="Z188" si="432">IF(X188="","",IF(OR(((MINA(X188))&lt;(1.67))),"NG","OK"))</f>
        <v>#DIV/0!</v>
      </c>
      <c r="AA188" s="92">
        <v>0.58699999999999997</v>
      </c>
      <c r="AB188" s="92">
        <v>0.58699999999999997</v>
      </c>
      <c r="AC188" s="92">
        <v>0.58699999999999997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  <c r="AC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0.59099999999999997</v>
      </c>
      <c r="F190" s="176">
        <v>0.59099999999999997</v>
      </c>
      <c r="G190" s="176">
        <v>0.59099999999999997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0.40000000000000036</v>
      </c>
      <c r="P190" s="193">
        <f>IF(E190="","",((MINA(E190,F190,G190,H190,I190))-N190)/((C190+C191)/2))</f>
        <v>0.40000000000000036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0.59099999999999997</v>
      </c>
      <c r="S190" s="185">
        <f t="shared" ref="S190" si="438">IF(E190="","",MINA(E190:I191))</f>
        <v>0.59099999999999997</v>
      </c>
      <c r="T190" s="185">
        <f t="shared" ref="T190" si="439">IF(E190="","",(R190-S190))</f>
        <v>0</v>
      </c>
      <c r="U190" s="185">
        <f t="shared" ref="U190" si="440">IF(E190="","",ROUND(AVERAGEA(E190:I191),4))</f>
        <v>0.59099999999999997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0.59099999999999997</v>
      </c>
      <c r="AB190" s="92">
        <v>0.59099999999999997</v>
      </c>
      <c r="AC190" s="92">
        <v>0.59099999999999997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  <c r="AC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7.5746000000000002</v>
      </c>
      <c r="F192" s="176">
        <v>7.5702999999999996</v>
      </c>
      <c r="G192" s="176">
        <v>7.5744999999999996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0.37300000000000111</v>
      </c>
      <c r="P192" s="193">
        <f>IF(E192="","",((MINA(E192,F192,G192,H192,I192))-N192)/((C192+C193)/2))</f>
        <v>0.35149999999999793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7.5746000000000002</v>
      </c>
      <c r="S192" s="185">
        <f t="shared" ref="S192" si="449">IF(E192="","",MINA(E192:I193))</f>
        <v>7.5702999999999996</v>
      </c>
      <c r="T192" s="185">
        <f t="shared" ref="T192" si="450">IF(E192="","",(R192-S192))</f>
        <v>4.3000000000006366E-3</v>
      </c>
      <c r="U192" s="185">
        <f t="shared" ref="U192" si="451">IF(E192="","",ROUND(AVERAGEA(E192:I193),4))</f>
        <v>7.5731000000000002</v>
      </c>
      <c r="V192" s="185">
        <f t="shared" ref="V192" si="452">IF(E192="","",ROUND(SQRT(COUNTA(E192:I193)/(COUNTA(E192:I193)-1))*STDEVPA(E192:I193),4))</f>
        <v>2.5000000000000001E-3</v>
      </c>
      <c r="W192" s="184">
        <f t="shared" ref="W192" si="453">IF(E192="","",ROUND((((B192+C192)-(B192-C193))/(6*V192)),4))</f>
        <v>26.666699999999999</v>
      </c>
      <c r="X192" s="184">
        <f t="shared" ref="X192" si="454">IF(E192="","",ROUND((1-(ABS((((B192+C192)+(B192-C193))/2)-U192)/((C192+C193)/2)))*W192,4))</f>
        <v>16.920000000000002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7.5746000000000002</v>
      </c>
      <c r="AB192" s="92">
        <v>7.5702999999999996</v>
      </c>
      <c r="AC192" s="92">
        <v>7.5744999999999996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  <c r="AC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7.5460000000000003</v>
      </c>
      <c r="F194" s="176">
        <v>7.5468000000000002</v>
      </c>
      <c r="G194" s="176">
        <v>7.5498000000000003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0.24900000000000144</v>
      </c>
      <c r="P194" s="193">
        <f>IF(E194="","",((MINA(E194,F194,G194,H194,I194))-N194)/((C194+C195)/2))</f>
        <v>0.23000000000000131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7.5498000000000003</v>
      </c>
      <c r="S194" s="185">
        <f t="shared" ref="S194" si="462">IF(E194="","",MINA(E194:I195))</f>
        <v>7.5460000000000003</v>
      </c>
      <c r="T194" s="185">
        <f t="shared" ref="T194" si="463">IF(E194="","",(R194-S194))</f>
        <v>3.8000000000000256E-3</v>
      </c>
      <c r="U194" s="185">
        <f t="shared" ref="U194" si="464">IF(E194="","",ROUND(AVERAGEA(E194:I195),4))</f>
        <v>7.5475000000000003</v>
      </c>
      <c r="V194" s="185">
        <f t="shared" ref="V194" si="465">IF(E194="","",ROUND(SQRT(COUNTA(E194:I195)/(COUNTA(E194:I195)-1))*STDEVPA(E194:I195),4))</f>
        <v>2E-3</v>
      </c>
      <c r="W194" s="184">
        <f t="shared" ref="W194" si="466">IF(E194="","",ROUND((((B194+C194)-(B194-C195))/(6*V194)),4))</f>
        <v>33.333300000000001</v>
      </c>
      <c r="X194" s="184">
        <f t="shared" ref="X194" si="467">IF(E194="","",ROUND((1-(ABS((((B194+C194)+(B194-C195))/2)-U194)/((C194+C195)/2)))*W194,4))</f>
        <v>25.416599999999999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7.5460000000000003</v>
      </c>
      <c r="AB194" s="92">
        <v>7.5468000000000002</v>
      </c>
      <c r="AC194" s="92">
        <v>7.5498000000000003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  <c r="AC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6.2135999999999996</v>
      </c>
      <c r="F196" s="176">
        <v>6.2146999999999997</v>
      </c>
      <c r="G196" s="176">
        <v>6.2149999999999999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0.29999999999999361</v>
      </c>
      <c r="P196" s="193">
        <f>IF(E196="","",((MINA(E196,F196,G196,H196,I196))-N196)/((C196+C197)/2))</f>
        <v>0.27199999999998781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6.2149999999999999</v>
      </c>
      <c r="S196" s="185">
        <f t="shared" ref="S196" si="475">IF(E196="","",MINA(E196:I197))</f>
        <v>6.2135999999999996</v>
      </c>
      <c r="T196" s="185">
        <f t="shared" ref="T196" si="476">IF(E196="","",(R196-S196))</f>
        <v>1.4000000000002899E-3</v>
      </c>
      <c r="U196" s="185">
        <f t="shared" ref="U196" si="477">IF(E196="","",ROUND(AVERAGEA(E196:I197),4))</f>
        <v>6.2144000000000004</v>
      </c>
      <c r="V196" s="185">
        <f t="shared" ref="V196" si="478">IF(E196="","",ROUND(SQRT(COUNTA(E196:I197)/(COUNTA(E196:I197)-1))*STDEVPA(E196:I197),4))</f>
        <v>6.9999999999999999E-4</v>
      </c>
      <c r="W196" s="184">
        <f t="shared" ref="W196" si="479">IF(E196="","",ROUND((((B196+C196)-(B196-C197))/(6*V196)),4))</f>
        <v>23.8095</v>
      </c>
      <c r="X196" s="184">
        <f t="shared" ref="X196" si="480">IF(E196="","",ROUND((1-(ABS((((B196+C196)+(B196-C197))/2)-U196)/((C196+C197)/2)))*W196,4))</f>
        <v>16.952400000000001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6.2135999999999996</v>
      </c>
      <c r="AB196" s="92">
        <v>6.2146999999999997</v>
      </c>
      <c r="AC196" s="92">
        <v>6.2149999999999999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  <c r="AC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6.2225999999999999</v>
      </c>
      <c r="F198" s="176">
        <v>6.2233999999999998</v>
      </c>
      <c r="G198" s="176">
        <v>6.2226999999999997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0.46799999999999287</v>
      </c>
      <c r="P198" s="193">
        <f>IF(E198="","",((MINA(E198,F198,G198,H198,I198))-N198)/((C198+C199)/2))</f>
        <v>0.45199999999999463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6.2233999999999998</v>
      </c>
      <c r="S198" s="185">
        <f t="shared" ref="S198" si="488">IF(E198="","",MINA(E198:I199))</f>
        <v>6.2225999999999999</v>
      </c>
      <c r="T198" s="185">
        <f t="shared" ref="T198" si="489">IF(E198="","",(R198-S198))</f>
        <v>7.9999999999991189E-4</v>
      </c>
      <c r="U198" s="185">
        <f t="shared" ref="U198" si="490">IF(E198="","",ROUND(AVERAGEA(E198:I199),4))</f>
        <v>6.2229000000000001</v>
      </c>
      <c r="V198" s="185">
        <f t="shared" ref="V198" si="491">IF(E198="","",ROUND(SQRT(COUNTA(E198:I199)/(COUNTA(E198:I199)-1))*STDEVPA(E198:I199),4))</f>
        <v>4.0000000000000002E-4</v>
      </c>
      <c r="W198" s="184">
        <f t="shared" ref="W198" si="492">IF(E198="","",ROUND((((B198+C198)-(B198-C199))/(6*V198)),4))</f>
        <v>41.666699999999999</v>
      </c>
      <c r="X198" s="184">
        <f t="shared" ref="X198" si="493">IF(E198="","",ROUND((1-(ABS((((B198+C198)+(B198-C199))/2)-U198)/((C198+C199)/2)))*W198,4))</f>
        <v>22.583400000000001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6.2225999999999999</v>
      </c>
      <c r="AB198" s="92">
        <v>6.2233999999999998</v>
      </c>
      <c r="AC198" s="92">
        <v>6.2226999999999997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  <c r="AC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5.7527999999999997</v>
      </c>
      <c r="F200" s="176">
        <v>5.7538</v>
      </c>
      <c r="G200" s="176">
        <v>5.7523999999999997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0.53799999999999848</v>
      </c>
      <c r="P200" s="193">
        <f>IF(E200="","",((MINA(E200,F200,G200,H200,I200))-N200)/((C200+C201)/2))</f>
        <v>0.52399999999999558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5.7538</v>
      </c>
      <c r="S200" s="185">
        <f t="shared" ref="S200" si="501">IF(E200="","",MINA(E200:I201))</f>
        <v>5.7523999999999997</v>
      </c>
      <c r="T200" s="185">
        <f t="shared" ref="T200" si="502">IF(E200="","",(R200-S200))</f>
        <v>1.4000000000002899E-3</v>
      </c>
      <c r="U200" s="185">
        <f t="shared" ref="U200" si="503">IF(E200="","",ROUND(AVERAGEA(E200:I201),4))</f>
        <v>5.7530000000000001</v>
      </c>
      <c r="V200" s="185">
        <f t="shared" ref="V200" si="504">IF(E200="","",ROUND(SQRT(COUNTA(E200:I201)/(COUNTA(E200:I201)-1))*STDEVPA(E200:I201),4))</f>
        <v>6.9999999999999999E-4</v>
      </c>
      <c r="W200" s="184">
        <f t="shared" ref="W200" si="505">IF(E200="","",ROUND((((B200+C200)-(B200-C201))/(6*V200)),4))</f>
        <v>47.619</v>
      </c>
      <c r="X200" s="184">
        <f t="shared" ref="X200" si="506">IF(E200="","",ROUND((1-(ABS((((B200+C200)+(B200-C201))/2)-U200)/((C200+C201)/2)))*W200,4))</f>
        <v>22.3809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5.7527999999999997</v>
      </c>
      <c r="AB200" s="92">
        <v>5.7538</v>
      </c>
      <c r="AC200" s="92">
        <v>5.7523999999999997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  <c r="AC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5.73</v>
      </c>
      <c r="F202" s="176">
        <v>5.7271999999999998</v>
      </c>
      <c r="G202" s="176">
        <v>5.7256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0.30000000000000249</v>
      </c>
      <c r="P202" s="193">
        <f>IF(E202="","",((MINA(E202,F202,G202,H202,I202))-N202)/((C202+C203)/2))</f>
        <v>0.25599999999999845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</v>
      </c>
      <c r="S202" s="185">
        <f t="shared" ref="S202" si="514">IF(E202="","",MINA(E202:I203))</f>
        <v>5.7256</v>
      </c>
      <c r="T202" s="185">
        <f t="shared" ref="T202" si="515">IF(E202="","",(R202-S202))</f>
        <v>4.4000000000004036E-3</v>
      </c>
      <c r="U202" s="185">
        <f t="shared" ref="U202" si="516">IF(E202="","",ROUND(AVERAGEA(E202:I203),4))</f>
        <v>5.7275999999999998</v>
      </c>
      <c r="V202" s="185">
        <f t="shared" ref="V202" si="517">IF(E202="","",ROUND(SQRT(COUNTA(E202:I203)/(COUNTA(E202:I203)-1))*STDEVPA(E202:I203),4))</f>
        <v>2.2000000000000001E-3</v>
      </c>
      <c r="W202" s="184">
        <f t="shared" ref="W202" si="518">IF(E202="","",ROUND((((B202+C202)-(B202-C203))/(6*V202)),4))</f>
        <v>15.1515</v>
      </c>
      <c r="X202" s="184">
        <f t="shared" ref="X202" si="519">IF(E202="","",ROUND((1-(ABS((((B202+C202)+(B202-C203))/2)-U202)/((C202+C203)/2)))*W202,4))</f>
        <v>10.9697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5.73</v>
      </c>
      <c r="AB202" s="92">
        <v>5.7271999999999998</v>
      </c>
      <c r="AC202" s="92">
        <v>5.7256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  <c r="AC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7.9283000000000001</v>
      </c>
      <c r="F204" s="176">
        <v>7.9360999999999997</v>
      </c>
      <c r="G204" s="176">
        <v>7.9364999999999997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0.36499999999999311</v>
      </c>
      <c r="P204" s="193">
        <f>IF(E204="","",((MINA(E204,F204,G204,H204,I204))-N204)/((C204+C205)/2))</f>
        <v>0.2829999999999977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7.9364999999999997</v>
      </c>
      <c r="S204" s="185">
        <f t="shared" ref="S204" si="527">IF(E204="","",MINA(E204:I205))</f>
        <v>7.9283000000000001</v>
      </c>
      <c r="T204" s="185">
        <f t="shared" ref="T204" si="528">IF(E204="","",(R204-S204))</f>
        <v>8.199999999999541E-3</v>
      </c>
      <c r="U204" s="185">
        <f t="shared" ref="U204" si="529">IF(E204="","",ROUND(AVERAGEA(E204:I205),4))</f>
        <v>7.9336000000000002</v>
      </c>
      <c r="V204" s="185">
        <f t="shared" ref="V204" si="530">IF(E204="","",ROUND(SQRT(COUNTA(E204:I205)/(COUNTA(E204:I205)-1))*STDEVPA(E204:I205),4))</f>
        <v>4.5999999999999999E-3</v>
      </c>
      <c r="W204" s="184">
        <f t="shared" ref="W204" si="531">IF(E204="","",ROUND((((B204+C204)-(B204-C205))/(6*V204)),4))</f>
        <v>7.2464000000000004</v>
      </c>
      <c r="X204" s="184">
        <f t="shared" ref="X204" si="532">IF(E204="","",ROUND((1-(ABS((((B204+C204)+(B204-C205))/2)-U204)/((C204+C205)/2)))*W204,4))</f>
        <v>4.8116000000000003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7.9283000000000001</v>
      </c>
      <c r="AB204" s="92">
        <v>7.9360999999999997</v>
      </c>
      <c r="AC204" s="92">
        <v>7.9364999999999997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  <c r="AC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7.9078999999999997</v>
      </c>
      <c r="F206" s="176">
        <v>7.9164000000000003</v>
      </c>
      <c r="G206" s="176">
        <v>7.9161999999999999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0.1639999999999997</v>
      </c>
      <c r="P206" s="193">
        <f>IF(E206="","",((MINA(E206,F206,G206,H206,I206))-N206)/((C206+C207)/2))</f>
        <v>7.899999999999352E-2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7.9164000000000003</v>
      </c>
      <c r="S206" s="185">
        <f t="shared" ref="S206" si="540">IF(E206="","",MINA(E206:I207))</f>
        <v>7.9078999999999997</v>
      </c>
      <c r="T206" s="185">
        <f t="shared" ref="T206" si="541">IF(E206="","",(R206-S206))</f>
        <v>8.5000000000006182E-3</v>
      </c>
      <c r="U206" s="185">
        <f t="shared" ref="U206" si="542">IF(E206="","",ROUND(AVERAGEA(E206:I207),4))</f>
        <v>7.9135</v>
      </c>
      <c r="V206" s="185">
        <f t="shared" ref="V206" si="543">IF(E206="","",ROUND(SQRT(COUNTA(E206:I207)/(COUNTA(E206:I207)-1))*STDEVPA(E206:I207),4))</f>
        <v>4.8999999999999998E-3</v>
      </c>
      <c r="W206" s="184">
        <f t="shared" ref="W206" si="544">IF(E206="","",ROUND((((B206+C206)-(B206-C207))/(6*V206)),4))</f>
        <v>6.8026999999999997</v>
      </c>
      <c r="X206" s="184">
        <f t="shared" ref="X206" si="545">IF(E206="","",ROUND((1-(ABS((((B206+C206)+(B206-C207))/2)-U206)/((C206+C207)/2)))*W206,4))</f>
        <v>5.8842999999999996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7.9078999999999997</v>
      </c>
      <c r="AB206" s="92">
        <v>7.9164000000000003</v>
      </c>
      <c r="AC206" s="92">
        <v>7.9161999999999999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  <c r="AC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3.1111</v>
      </c>
      <c r="F208" s="176">
        <v>3.109</v>
      </c>
      <c r="G208" s="176">
        <v>3.1113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0.11299999999999866</v>
      </c>
      <c r="P208" s="193">
        <f>IF(E208="","",((MINA(E208,F208,G208,H208,I208))-N208)/((C208+C209)/2))</f>
        <v>8.999999999999897E-2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3.1113</v>
      </c>
      <c r="S208" s="185">
        <f t="shared" ref="S208" si="553">IF(E208="","",MINA(E208:I209))</f>
        <v>3.109</v>
      </c>
      <c r="T208" s="185">
        <f t="shared" ref="T208" si="554">IF(E208="","",(R208-S208))</f>
        <v>2.2999999999999687E-3</v>
      </c>
      <c r="U208" s="185">
        <f t="shared" ref="U208" si="555">IF(E208="","",ROUND(AVERAGEA(E208:I209),4))</f>
        <v>3.1105</v>
      </c>
      <c r="V208" s="185">
        <f t="shared" ref="V208" si="556">IF(E208="","",ROUND(SQRT(COUNTA(E208:I209)/(COUNTA(E208:I209)-1))*STDEVPA(E208:I209),4))</f>
        <v>1.2999999999999999E-3</v>
      </c>
      <c r="W208" s="184">
        <f t="shared" ref="W208" si="557">IF(E208="","",ROUND((((B208+C208)-(B208-C209))/(6*V208)),4))</f>
        <v>25.640999999999998</v>
      </c>
      <c r="X208" s="184">
        <f t="shared" ref="X208" si="558">IF(E208="","",ROUND((1-(ABS((((B208+C208)+(B208-C209))/2)-U208)/((C208+C209)/2)))*W208,4))</f>
        <v>22.948699999999999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3.1111</v>
      </c>
      <c r="AB208" s="92">
        <v>3.109</v>
      </c>
      <c r="AC208" s="92">
        <v>3.1113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  <c r="AC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3.1093000000000002</v>
      </c>
      <c r="F210" s="176">
        <v>3.1086</v>
      </c>
      <c r="G210" s="176">
        <v>3.1112000000000002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0.11200000000000099</v>
      </c>
      <c r="P210" s="193">
        <f>IF(E210="","",((MINA(E210,F210,G210,H210,I210))-N210)/((C210+C211)/2))</f>
        <v>8.599999999999941E-2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3.1112000000000002</v>
      </c>
      <c r="S210" s="185">
        <f t="shared" ref="S210" si="566">IF(E210="","",MINA(E210:I211))</f>
        <v>3.1086</v>
      </c>
      <c r="T210" s="185">
        <f t="shared" ref="T210" si="567">IF(E210="","",(R210-S210))</f>
        <v>2.6000000000001577E-3</v>
      </c>
      <c r="U210" s="185">
        <f t="shared" ref="U210" si="568">IF(E210="","",ROUND(AVERAGEA(E210:I211),4))</f>
        <v>3.1097000000000001</v>
      </c>
      <c r="V210" s="185">
        <f t="shared" ref="V210" si="569">IF(E210="","",ROUND(SQRT(COUNTA(E210:I211)/(COUNTA(E210:I211)-1))*STDEVPA(E210:I211),4))</f>
        <v>1.2999999999999999E-3</v>
      </c>
      <c r="W210" s="184">
        <f t="shared" ref="W210" si="570">IF(E210="","",ROUND((((B210+C210)-(B210-C211))/(6*V210)),4))</f>
        <v>25.640999999999998</v>
      </c>
      <c r="X210" s="184">
        <f t="shared" ref="X210" si="571">IF(E210="","",ROUND((1-(ABS((((B210+C210)+(B210-C211))/2)-U210)/((C210+C211)/2)))*W210,4))</f>
        <v>23.1538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3.1093000000000002</v>
      </c>
      <c r="AB210" s="92">
        <v>3.1086</v>
      </c>
      <c r="AC210" s="92">
        <v>3.1112000000000002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  <c r="AC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7.7141000000000002</v>
      </c>
      <c r="F212" s="176">
        <v>7.7134999999999998</v>
      </c>
      <c r="G212" s="176">
        <v>7.7134999999999998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0.14100000000000001</v>
      </c>
      <c r="P212" s="193">
        <f>IF(E212="","",((MINA(E212,F212,G212,H212,I212))-N212)/((C212+C213)/2))</f>
        <v>0.13499999999999623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7.7141000000000002</v>
      </c>
      <c r="S212" s="185">
        <f t="shared" ref="S212" si="579">IF(E212="","",MINA(E212:I213))</f>
        <v>7.7134999999999998</v>
      </c>
      <c r="T212" s="185">
        <f t="shared" ref="T212" si="580">IF(E212="","",(R212-S212))</f>
        <v>6.0000000000037801E-4</v>
      </c>
      <c r="U212" s="185">
        <f t="shared" ref="U212" si="581">IF(E212="","",ROUND(AVERAGEA(E212:I213),4))</f>
        <v>7.7137000000000002</v>
      </c>
      <c r="V212" s="185">
        <f t="shared" ref="V212" si="582">IF(E212="","",ROUND(SQRT(COUNTA(E212:I213)/(COUNTA(E212:I213)-1))*STDEVPA(E212:I213),4))</f>
        <v>2.9999999999999997E-4</v>
      </c>
      <c r="W212" s="184">
        <f t="shared" ref="W212" si="583">IF(E212="","",ROUND((((B212+C212)-(B212-C213))/(6*V212)),4))</f>
        <v>111.11109999999999</v>
      </c>
      <c r="X212" s="184">
        <f t="shared" ref="X212" si="584">IF(E212="","",ROUND((1-(ABS((((B212+C212)+(B212-C213))/2)-U212)/((C212+C213)/2)))*W212,4))</f>
        <v>95.888900000000007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7.7141000000000002</v>
      </c>
      <c r="AB212" s="92">
        <v>7.7134999999999998</v>
      </c>
      <c r="AC212" s="92">
        <v>7.7134999999999998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  <c r="AC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7.7073999999999998</v>
      </c>
      <c r="F214" s="176">
        <v>7.7088000000000001</v>
      </c>
      <c r="G214" s="176">
        <v>7.7079000000000004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8.799999999999919E-2</v>
      </c>
      <c r="P214" s="193">
        <f>IF(E214="","",((MINA(E214,F214,G214,H214,I214))-N214)/((C214+C215)/2))</f>
        <v>7.3999999999996291E-2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7.7088000000000001</v>
      </c>
      <c r="S214" s="185">
        <f t="shared" ref="S214" si="592">IF(E214="","",MINA(E214:I215))</f>
        <v>7.7073999999999998</v>
      </c>
      <c r="T214" s="185">
        <f t="shared" ref="T214" si="593">IF(E214="","",(R214-S214))</f>
        <v>1.4000000000002899E-3</v>
      </c>
      <c r="U214" s="185">
        <f t="shared" ref="U214" si="594">IF(E214="","",ROUND(AVERAGEA(E214:I215),4))</f>
        <v>7.7080000000000002</v>
      </c>
      <c r="V214" s="185">
        <f t="shared" ref="V214" si="595">IF(E214="","",ROUND(SQRT(COUNTA(E214:I215)/(COUNTA(E214:I215)-1))*STDEVPA(E214:I215),4))</f>
        <v>6.9999999999999999E-4</v>
      </c>
      <c r="W214" s="184">
        <f t="shared" ref="W214" si="596">IF(E214="","",ROUND((((B214+C214)-(B214-C215))/(6*V214)),4))</f>
        <v>47.619</v>
      </c>
      <c r="X214" s="184">
        <f t="shared" ref="X214" si="597">IF(E214="","",ROUND((1-(ABS((((B214+C214)+(B214-C215))/2)-U214)/((C214+C215)/2)))*W214,4))</f>
        <v>43.8095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7.7073999999999998</v>
      </c>
      <c r="AB214" s="92">
        <v>7.7088000000000001</v>
      </c>
      <c r="AC214" s="92">
        <v>7.7079000000000004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  <c r="AC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3.0952000000000002</v>
      </c>
      <c r="F216" s="176">
        <v>3.0939000000000001</v>
      </c>
      <c r="G216" s="176">
        <v>3.0968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-3.2000000000000917E-2</v>
      </c>
      <c r="P216" s="193">
        <f>IF(E216="","",((MINA(E216,F216,G216,H216,I216))-N216)/((C216+C217)/2))</f>
        <v>-6.0999999999999943E-2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3.0968</v>
      </c>
      <c r="S216" s="185">
        <f t="shared" ref="S216" si="605">IF(E216="","",MINA(E216:I217))</f>
        <v>3.0939000000000001</v>
      </c>
      <c r="T216" s="185">
        <f t="shared" ref="T216" si="606">IF(E216="","",(R216-S216))</f>
        <v>2.8999999999999027E-3</v>
      </c>
      <c r="U216" s="185">
        <f t="shared" ref="U216" si="607">IF(E216="","",ROUND(AVERAGEA(E216:I217),4))</f>
        <v>3.0952999999999999</v>
      </c>
      <c r="V216" s="185">
        <f t="shared" ref="V216" si="608">IF(E216="","",ROUND(SQRT(COUNTA(E216:I217)/(COUNTA(E216:I217)-1))*STDEVPA(E216:I217),4))</f>
        <v>1.5E-3</v>
      </c>
      <c r="W216" s="184">
        <f t="shared" ref="W216" si="609">IF(E216="","",ROUND((((B216+C216)-(B216-C217))/(6*V216)),4))</f>
        <v>22.222200000000001</v>
      </c>
      <c r="X216" s="184">
        <f t="shared" ref="X216" si="610">IF(E216="","",ROUND((1-(ABS((((B216+C216)+(B216-C217))/2)-U216)/((C216+C217)/2)))*W216,4))</f>
        <v>21.177800000000001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3.0952000000000002</v>
      </c>
      <c r="AB216" s="92">
        <v>3.0939000000000001</v>
      </c>
      <c r="AC216" s="92">
        <v>3.0968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  <c r="AC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3.0948000000000002</v>
      </c>
      <c r="F218" s="176">
        <v>3.0988000000000002</v>
      </c>
      <c r="G218" s="176">
        <v>3.0947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-1.1999999999998678E-2</v>
      </c>
      <c r="P218" s="193">
        <f>IF(E218="","",((MINA(E218,F218,G218,H218,I218))-N218)/((C218+C219)/2))</f>
        <v>-5.3000000000000824E-2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3.0988000000000002</v>
      </c>
      <c r="S218" s="185">
        <f t="shared" ref="S218" si="618">IF(E218="","",MINA(E218:I219))</f>
        <v>3.0947</v>
      </c>
      <c r="T218" s="185">
        <f t="shared" ref="T218" si="619">IF(E218="","",(R218-S218))</f>
        <v>4.1000000000002146E-3</v>
      </c>
      <c r="U218" s="185">
        <f t="shared" ref="U218" si="620">IF(E218="","",ROUND(AVERAGEA(E218:I219),4))</f>
        <v>3.0960999999999999</v>
      </c>
      <c r="V218" s="185">
        <f t="shared" ref="V218" si="621">IF(E218="","",ROUND(SQRT(COUNTA(E218:I219)/(COUNTA(E218:I219)-1))*STDEVPA(E218:I219),4))</f>
        <v>2.3E-3</v>
      </c>
      <c r="W218" s="184">
        <f t="shared" ref="W218" si="622">IF(E218="","",ROUND((((B218+C218)-(B218-C219))/(6*V218)),4))</f>
        <v>14.492800000000001</v>
      </c>
      <c r="X218" s="184">
        <f t="shared" ref="X218" si="623">IF(E218="","",ROUND((1-(ABS((((B218+C218)+(B218-C219))/2)-U218)/((C218+C219)/2)))*W218,4))</f>
        <v>13.9276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3.0948000000000002</v>
      </c>
      <c r="AB218" s="92">
        <v>3.0988000000000002</v>
      </c>
      <c r="AC218" s="92">
        <v>3.0947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  <c r="AC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2.06E-2</v>
      </c>
      <c r="F220" s="176">
        <v>1.6199999999999999E-2</v>
      </c>
      <c r="G220" s="176">
        <v>1.77E-2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-0.17600000000000005</v>
      </c>
      <c r="P220" s="193">
        <f>IF(E220="","",((MINA(E220,F220,G220,H220,I220))-N220)/((C220+C221)/2))</f>
        <v>-0.35200000000000009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2.06E-2</v>
      </c>
      <c r="S220" s="185">
        <f t="shared" ref="S220" si="631">IF(E220="","",MINA(E220:I221))</f>
        <v>1.6199999999999999E-2</v>
      </c>
      <c r="T220" s="185">
        <f t="shared" ref="T220" si="632">IF(E220="","",(R220-S220))</f>
        <v>4.4000000000000011E-3</v>
      </c>
      <c r="U220" s="185">
        <f t="shared" ref="U220" si="633">IF(E220="","",ROUND(AVERAGEA(E220:I221),4))</f>
        <v>1.8200000000000001E-2</v>
      </c>
      <c r="V220" s="185">
        <f t="shared" ref="V220" si="634">IF(E220="","",ROUND(SQRT(COUNTA(E220:I221)/(COUNTA(E220:I221)-1))*STDEVPA(E220:I221),4))</f>
        <v>2.2000000000000001E-3</v>
      </c>
      <c r="W220" s="184">
        <f>IF(E220="","",ROUND((((B220+C220)-(U220))/(3*V220)),4))</f>
        <v>4.8182</v>
      </c>
      <c r="X220" s="184">
        <f>IF(E220="","",ROUND((((B220+C220)-(U220))/(3*V220)),4))</f>
        <v>4.8182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2.06E-2</v>
      </c>
      <c r="AB220" s="92">
        <v>1.6199999999999999E-2</v>
      </c>
      <c r="AC220" s="92">
        <v>1.77E-2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  <c r="AC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2.3400000000000001E-2</v>
      </c>
      <c r="F222" s="176">
        <v>2.52E-2</v>
      </c>
      <c r="G222" s="176">
        <v>2.1000000000000001E-2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7.9999999999999516E-3</v>
      </c>
      <c r="P222" s="193">
        <f>IF(E222="","",((MINA(E222,F222,G222,H222,I222))-N222)/((C222+C223)/2))</f>
        <v>-0.16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2.52E-2</v>
      </c>
      <c r="S222" s="185">
        <f t="shared" ref="S222" si="642">IF(E222="","",MINA(E222:I223))</f>
        <v>2.1000000000000001E-2</v>
      </c>
      <c r="T222" s="185">
        <f t="shared" ref="T222" si="643">IF(E222="","",(R222-S222))</f>
        <v>4.1999999999999989E-3</v>
      </c>
      <c r="U222" s="185">
        <f t="shared" ref="U222" si="644">IF(E222="","",ROUND(AVERAGEA(E222:I223),4))</f>
        <v>2.3199999999999998E-2</v>
      </c>
      <c r="V222" s="185">
        <f t="shared" ref="V222" si="645">IF(E222="","",ROUND(SQRT(COUNTA(E222:I223)/(COUNTA(E222:I223)-1))*STDEVPA(E222:I223),4))</f>
        <v>2.0999999999999999E-3</v>
      </c>
      <c r="W222" s="184">
        <f>IF(E222="","",ROUND((((B222+C222)-(U222))/(3*V222)),4))</f>
        <v>4.2539999999999996</v>
      </c>
      <c r="X222" s="184">
        <f>IF(E222="","",ROUND((((B222+C222)-(U222))/(3*V222)),4))</f>
        <v>4.2539999999999996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2.3400000000000001E-2</v>
      </c>
      <c r="AB222" s="92">
        <v>2.52E-2</v>
      </c>
      <c r="AC222" s="92">
        <v>2.1000000000000001E-2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  <c r="AC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0.1152</v>
      </c>
      <c r="AB224" s="92">
        <v>0.12280000000000001</v>
      </c>
      <c r="AC224" s="92">
        <v>0.1293</v>
      </c>
      <c r="AD224" s="29">
        <v>0.13200000000000001</v>
      </c>
      <c r="AE224" s="29">
        <v>0.13500000000000001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  <c r="AA225" s="92"/>
      <c r="AB225" s="92"/>
      <c r="AC225" s="92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 s="92">
        <v>8.0100000000000005E-2</v>
      </c>
      <c r="AB226" s="92">
        <v>7.8899999999999998E-2</v>
      </c>
      <c r="AC226" s="92">
        <v>8.2799999999999999E-2</v>
      </c>
      <c r="AD226" s="92">
        <v>8.6999999999999994E-2</v>
      </c>
      <c r="AE226" s="92">
        <v>8.8999999999999996E-2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24121001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24121001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32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34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31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30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34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33" t="s">
        <v>53</v>
      </c>
      <c r="P272" s="133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3.3946999999999998</v>
      </c>
      <c r="F273" s="176">
        <v>3.3956</v>
      </c>
      <c r="G273" s="176">
        <v>3.3955000000000002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-4.3999999999999595E-2</v>
      </c>
      <c r="P273" s="193">
        <f>IF(E273="","",((MINA(E273,F273,G273,H273,I273))-N273)/((C273+C274)/2))</f>
        <v>-5.3000000000000824E-2</v>
      </c>
      <c r="Q273" s="185" t="str">
        <f>IF(E273="","",IF(OR((O273&gt;50%),(P273&lt;-50%)),"Measure More","OK"))</f>
        <v>OK</v>
      </c>
      <c r="R273" s="185">
        <f>IF(E273="","",MAXA(E273:I274))</f>
        <v>3.3956</v>
      </c>
      <c r="S273" s="185">
        <f>IF(E273="","",MINA(E273:I274))</f>
        <v>3.3946999999999998</v>
      </c>
      <c r="T273" s="185">
        <f>IF(E273="","",(R273-S273))</f>
        <v>9.0000000000012292E-4</v>
      </c>
      <c r="U273" s="185">
        <f>IF(E273="","",ROUND(AVERAGEA(E273:I274),4))</f>
        <v>3.3953000000000002</v>
      </c>
      <c r="V273" s="185">
        <f>IF(E273="","",ROUND(SQRT(COUNTA(E273:I274)/(COUNTA(E273:I274)-1))*STDEVPA(E273:I274),4))</f>
        <v>5.0000000000000001E-4</v>
      </c>
      <c r="W273" s="184">
        <f>IF(E273="","",ROUND((((B273+C273)-(B273-C274))/(6*V273)),4))</f>
        <v>66.666700000000006</v>
      </c>
      <c r="X273" s="184">
        <f>IF(E273="","",ROUND((1-(ABS((((B273+C273)+(B273-C274))/2)-U273)/((C273+C274)/2)))*W273,4))</f>
        <v>63.5334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3.3946999999999998</v>
      </c>
      <c r="AB273">
        <v>3.3956</v>
      </c>
      <c r="AC273">
        <v>3.3955000000000002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3.4045000000000001</v>
      </c>
      <c r="F275" s="176">
        <v>3.4001000000000001</v>
      </c>
      <c r="G275" s="176">
        <v>3.4014000000000002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4.5000000000001705E-2</v>
      </c>
      <c r="P275" s="193">
        <f t="shared" ref="P275" si="652">IF(E275="","",((MINA(E275,F275,G275,H275,I275))-N275)/((C275+C276)/2))</f>
        <v>1.0000000000021103E-3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3.4045000000000001</v>
      </c>
      <c r="S275" s="185">
        <f t="shared" ref="S275" si="655">IF(E275="","",MINA(E275:I276))</f>
        <v>3.4001000000000001</v>
      </c>
      <c r="T275" s="185">
        <f t="shared" ref="T275" si="656">IF(E275="","",(R275-S275))</f>
        <v>4.3999999999999595E-3</v>
      </c>
      <c r="U275" s="185">
        <f t="shared" ref="U275" si="657">IF(E275="","",ROUND(AVERAGEA(E275:I276),4))</f>
        <v>3.4020000000000001</v>
      </c>
      <c r="V275" s="185">
        <f t="shared" ref="V275" si="658">IF(E275="","",ROUND(SQRT(COUNTA(E275:I276)/(COUNTA(E275:I276)-1))*STDEVPA(E275:I276),4))</f>
        <v>2.3E-3</v>
      </c>
      <c r="W275" s="184">
        <f t="shared" ref="W275" si="659">IF(E275="","",ROUND((((B275+C275)-(B275-C276))/(6*V275)),4))</f>
        <v>14.492800000000001</v>
      </c>
      <c r="X275" s="184">
        <f t="shared" ref="X275" si="660">IF(E275="","",ROUND((1-(ABS((((B275+C275)+(B275-C276))/2)-U275)/((C275+C276)/2)))*W275,4))</f>
        <v>14.2029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3.4045000000000001</v>
      </c>
      <c r="AB275">
        <v>3.4001000000000001</v>
      </c>
      <c r="AC275">
        <v>3.4014000000000002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1.5906</v>
      </c>
      <c r="F277" s="176">
        <v>1.5905</v>
      </c>
      <c r="G277" s="176">
        <v>1.59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-9.400000000000075E-2</v>
      </c>
      <c r="P277" s="193">
        <f t="shared" ref="P277" si="669">IF(E277="","",((MINA(E277,F277,G277,H277,I277))-N277)/((C277+C278)/2))</f>
        <v>-0.10000000000000009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1.5906</v>
      </c>
      <c r="S277" s="185">
        <f t="shared" ref="S277" si="672">IF(E277="","",MINA(E277:I278))</f>
        <v>1.59</v>
      </c>
      <c r="T277" s="185">
        <f t="shared" ref="T277" si="673">IF(E277="","",(R277-S277))</f>
        <v>5.9999999999993392E-4</v>
      </c>
      <c r="U277" s="185">
        <f t="shared" ref="U277" si="674">IF(E277="","",ROUND(AVERAGEA(E277:I278),4))</f>
        <v>1.5904</v>
      </c>
      <c r="V277" s="185">
        <f t="shared" ref="V277" si="675">IF(E277="","",ROUND(SQRT(COUNTA(E277:I278)/(COUNTA(E277:I278)-1))*STDEVPA(E277:I278),4))</f>
        <v>2.9999999999999997E-4</v>
      </c>
      <c r="W277" s="184">
        <f t="shared" ref="W277" si="676">IF(E277="","",ROUND((((B277+C277)-(B277-C278))/(6*V277)),4))</f>
        <v>111.11109999999999</v>
      </c>
      <c r="X277" s="184">
        <f t="shared" ref="X277" si="677">IF(E277="","",ROUND((1-(ABS((((B277+C277)+(B277-C278))/2)-U277)/((C277+C278)/2)))*W277,4))</f>
        <v>100.4444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1.5906</v>
      </c>
      <c r="AB277">
        <v>1.5905</v>
      </c>
      <c r="AC277">
        <v>1.59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1.5905</v>
      </c>
      <c r="F279" s="176">
        <v>1.5896999999999999</v>
      </c>
      <c r="G279" s="176">
        <v>1.5896999999999999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-9.5000000000000639E-2</v>
      </c>
      <c r="P279" s="193">
        <f t="shared" ref="P279" si="686">IF(E279="","",((MINA(E279,F279,G279,H279,I279))-N279)/((C279+C280)/2))</f>
        <v>-0.10300000000000198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1.5905</v>
      </c>
      <c r="S279" s="185">
        <f t="shared" ref="S279" si="689">IF(E279="","",MINA(E279:I280))</f>
        <v>1.5896999999999999</v>
      </c>
      <c r="T279" s="185">
        <f t="shared" ref="T279" si="690">IF(E279="","",(R279-S279))</f>
        <v>8.0000000000013394E-4</v>
      </c>
      <c r="U279" s="185">
        <f t="shared" ref="U279" si="691">IF(E279="","",ROUND(AVERAGEA(E279:I280),4))</f>
        <v>1.59</v>
      </c>
      <c r="V279" s="185">
        <f t="shared" ref="V279" si="692">IF(E279="","",ROUND(SQRT(COUNTA(E279:I280)/(COUNTA(E279:I280)-1))*STDEVPA(E279:I280),4))</f>
        <v>5.0000000000000001E-4</v>
      </c>
      <c r="W279" s="184">
        <f t="shared" ref="W279" si="693">IF(E279="","",ROUND((((B279+C279)-(B279-C280))/(6*V279)),4))</f>
        <v>66.666700000000006</v>
      </c>
      <c r="X279" s="184">
        <f t="shared" ref="X279" si="694">IF(E279="","",ROUND((1-(ABS((((B279+C279)+(B279-C280))/2)-U279)/((C279+C280)/2)))*W279,4))</f>
        <v>60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1.5905</v>
      </c>
      <c r="AB279">
        <v>1.5896999999999999</v>
      </c>
      <c r="AC279">
        <v>1.5896999999999999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1.6017999999999999</v>
      </c>
      <c r="F281" s="176">
        <v>1.5983000000000001</v>
      </c>
      <c r="G281" s="176">
        <v>1.6006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1.7999999999998018E-2</v>
      </c>
      <c r="P281" s="193">
        <f t="shared" ref="P281" si="703">IF(E281="","",((MINA(E281,F281,G281,H281,I281))-N281)/((C281+C282)/2))</f>
        <v>-1.7000000000000348E-2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1.6017999999999999</v>
      </c>
      <c r="S281" s="185">
        <f t="shared" ref="S281" si="706">IF(E281="","",MINA(E281:I282))</f>
        <v>1.5983000000000001</v>
      </c>
      <c r="T281" s="185">
        <f t="shared" ref="T281" si="707">IF(E281="","",(R281-S281))</f>
        <v>3.4999999999998366E-3</v>
      </c>
      <c r="U281" s="185">
        <f t="shared" ref="U281" si="708">IF(E281="","",ROUND(AVERAGEA(E281:I282),4))</f>
        <v>1.6002000000000001</v>
      </c>
      <c r="V281" s="185">
        <f t="shared" ref="V281" si="709">IF(E281="","",ROUND(SQRT(COUNTA(E281:I282)/(COUNTA(E281:I282)-1))*STDEVPA(E281:I282),4))</f>
        <v>1.8E-3</v>
      </c>
      <c r="W281" s="184">
        <f t="shared" ref="W281" si="710">IF(E281="","",ROUND((((B281+C281)-(B281-C282))/(6*V281)),4))</f>
        <v>18.5185</v>
      </c>
      <c r="X281" s="184">
        <f t="shared" ref="X281" si="711">IF(E281="","",ROUND((1-(ABS((((B281+C281)+(B281-C282))/2)-U281)/((C281+C282)/2)))*W281,4))</f>
        <v>18.4815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1.6017999999999999</v>
      </c>
      <c r="AB281">
        <v>1.5983000000000001</v>
      </c>
      <c r="AC281">
        <v>1.6006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1.6019000000000001</v>
      </c>
      <c r="F283" s="176">
        <v>1.5906</v>
      </c>
      <c r="G283" s="176">
        <v>1.5983000000000001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1.9000000000000128E-2</v>
      </c>
      <c r="P283" s="193">
        <f t="shared" ref="P283" si="720">IF(E283="","",((MINA(E283,F283,G283,H283,I283))-N283)/((C283+C284)/2))</f>
        <v>-9.400000000000075E-2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1.6019000000000001</v>
      </c>
      <c r="S283" s="185">
        <f t="shared" ref="S283" si="723">IF(E283="","",MINA(E283:I284))</f>
        <v>1.5906</v>
      </c>
      <c r="T283" s="185">
        <f t="shared" ref="T283" si="724">IF(E283="","",(R283-S283))</f>
        <v>1.1300000000000088E-2</v>
      </c>
      <c r="U283" s="185">
        <f t="shared" ref="U283" si="725">IF(E283="","",ROUND(AVERAGEA(E283:I284),4))</f>
        <v>1.5969</v>
      </c>
      <c r="V283" s="185">
        <f t="shared" ref="V283" si="726">IF(E283="","",ROUND(SQRT(COUNTA(E283:I284)/(COUNTA(E283:I284)-1))*STDEVPA(E283:I284),4))</f>
        <v>5.7999999999999996E-3</v>
      </c>
      <c r="W283" s="184">
        <f t="shared" ref="W283" si="727">IF(E283="","",ROUND((((B283+C283)-(B283-C284))/(6*V283)),4))</f>
        <v>5.7470999999999997</v>
      </c>
      <c r="X283" s="184">
        <f t="shared" ref="X283" si="728">IF(E283="","",ROUND((1-(ABS((((B283+C283)+(B283-C284))/2)-U283)/((C283+C284)/2)))*W283,4))</f>
        <v>5.5689000000000002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1.6019000000000001</v>
      </c>
      <c r="AB283">
        <v>1.5906</v>
      </c>
      <c r="AC283">
        <v>1.5983000000000001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24.647600000000001</v>
      </c>
      <c r="F285" s="176">
        <v>24.6629</v>
      </c>
      <c r="G285" s="176">
        <v>24.650700000000001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0.31449999999999534</v>
      </c>
      <c r="P285" s="193">
        <f t="shared" ref="P285" si="737">IF(E285="","",((MINA(E285,F285,G285,H285,I285))-N285)/((C285+C286)/2))</f>
        <v>0.23799999999999599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24.6629</v>
      </c>
      <c r="S285" s="185">
        <f t="shared" ref="S285" si="740">IF(E285="","",MINA(E285:I286))</f>
        <v>24.647600000000001</v>
      </c>
      <c r="T285" s="185">
        <f t="shared" ref="T285" si="741">IF(E285="","",(R285-S285))</f>
        <v>1.5299999999999869E-2</v>
      </c>
      <c r="U285" s="185">
        <f t="shared" ref="U285" si="742">IF(E285="","",ROUND(AVERAGEA(E285:I286),4))</f>
        <v>24.653700000000001</v>
      </c>
      <c r="V285" s="185">
        <f t="shared" ref="V285" si="743">IF(E285="","",ROUND(SQRT(COUNTA(E285:I286)/(COUNTA(E285:I286)-1))*STDEVPA(E285:I286),4))</f>
        <v>8.0999999999999996E-3</v>
      </c>
      <c r="W285" s="184">
        <f t="shared" ref="W285" si="744">IF(E285="","",ROUND((((B285+C285)-(B285-C286))/(6*V285)),4))</f>
        <v>8.2304999999999993</v>
      </c>
      <c r="X285" s="184">
        <f t="shared" ref="X285" si="745">IF(E285="","",ROUND((1-(ABS((((B285+C285)+(B285-C286))/2)-U285)/((C285+C286)/2)))*W285,4))</f>
        <v>6.0206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24.647600000000001</v>
      </c>
      <c r="AB285">
        <v>24.6629</v>
      </c>
      <c r="AC285">
        <v>24.650700000000001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4.8380999999999998</v>
      </c>
      <c r="F287" s="176">
        <v>4.8357000000000001</v>
      </c>
      <c r="G287" s="176">
        <v>4.8346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0.38100000000000023</v>
      </c>
      <c r="P287" s="193">
        <f t="shared" ref="P287" si="754">IF(E287="","",((MINA(E287,F287,G287,H287,I287))-N287)/((C287+C288)/2))</f>
        <v>0.34600000000000186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4.8380999999999998</v>
      </c>
      <c r="S287" s="185">
        <f t="shared" ref="S287" si="757">IF(E287="","",MINA(E287:I288))</f>
        <v>4.8346</v>
      </c>
      <c r="T287" s="185">
        <f t="shared" ref="T287" si="758">IF(E287="","",(R287-S287))</f>
        <v>3.4999999999998366E-3</v>
      </c>
      <c r="U287" s="185">
        <f t="shared" ref="U287" si="759">IF(E287="","",ROUND(AVERAGEA(E287:I288),4))</f>
        <v>4.8361000000000001</v>
      </c>
      <c r="V287" s="185">
        <f t="shared" ref="V287" si="760">IF(E287="","",ROUND(SQRT(COUNTA(E287:I288)/(COUNTA(E287:I288)-1))*STDEVPA(E287:I288),4))</f>
        <v>1.8E-3</v>
      </c>
      <c r="W287" s="184">
        <f t="shared" ref="W287" si="761">IF(E287="","",ROUND((((B287+C287)-(B287-C288))/(6*V287)),4))</f>
        <v>18.5185</v>
      </c>
      <c r="X287" s="184">
        <f t="shared" ref="X287" si="762">IF(E287="","",ROUND((1-(ABS((((B287+C287)+(B287-C288))/2)-U287)/((C287+C288)/2)))*W287,4))</f>
        <v>11.833299999999999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4.8380999999999998</v>
      </c>
      <c r="AB287">
        <v>4.8357000000000001</v>
      </c>
      <c r="AC287">
        <v>4.8346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4.8201999999999998</v>
      </c>
      <c r="F289" s="176">
        <v>4.8341000000000003</v>
      </c>
      <c r="G289" s="176">
        <v>4.8292999999999999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0.34100000000000463</v>
      </c>
      <c r="P289" s="193">
        <f t="shared" ref="P289" si="771">IF(E289="","",((MINA(E289,F289,G289,H289,I289))-N289)/((C289+C290)/2))</f>
        <v>0.20199999999999996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4.8341000000000003</v>
      </c>
      <c r="S289" s="185">
        <f t="shared" ref="S289" si="774">IF(E289="","",MINA(E289:I290))</f>
        <v>4.8201999999999998</v>
      </c>
      <c r="T289" s="185">
        <f t="shared" ref="T289" si="775">IF(E289="","",(R289-S289))</f>
        <v>1.3900000000000468E-2</v>
      </c>
      <c r="U289" s="185">
        <f t="shared" ref="U289" si="776">IF(E289="","",ROUND(AVERAGEA(E289:I290),4))</f>
        <v>4.8278999999999996</v>
      </c>
      <c r="V289" s="185">
        <f t="shared" ref="V289" si="777">IF(E289="","",ROUND(SQRT(COUNTA(E289:I290)/(COUNTA(E289:I290)-1))*STDEVPA(E289:I290),4))</f>
        <v>7.1000000000000004E-3</v>
      </c>
      <c r="W289" s="184">
        <f t="shared" ref="W289" si="778">IF(E289="","",ROUND((((B289+C289)-(B289-C290))/(6*V289)),4))</f>
        <v>4.6947999999999999</v>
      </c>
      <c r="X289" s="184">
        <f t="shared" ref="X289" si="779">IF(E289="","",ROUND((1-(ABS((((B289+C289)+(B289-C290))/2)-U289)/((C289+C290)/2)))*W289,4))</f>
        <v>3.3849999999999998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4.8201999999999998</v>
      </c>
      <c r="AB289">
        <v>4.8341000000000003</v>
      </c>
      <c r="AC289">
        <v>4.8292999999999999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16.0808</v>
      </c>
      <c r="F291" s="176">
        <v>16.072099999999999</v>
      </c>
      <c r="G291" s="176">
        <v>16.068899999999999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-0.19200000000001438</v>
      </c>
      <c r="P291" s="193">
        <f t="shared" ref="P291" si="788">IF(E291="","",((MINA(E291,F291,G291,H291,I291))-N291)/((C291+C292)/2))</f>
        <v>-0.31100000000002126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16.0808</v>
      </c>
      <c r="S291" s="185">
        <f t="shared" ref="S291" si="791">IF(E291="","",MINA(E291:I292))</f>
        <v>16.068899999999999</v>
      </c>
      <c r="T291" s="185">
        <f t="shared" ref="T291" si="792">IF(E291="","",(R291-S291))</f>
        <v>1.1900000000000688E-2</v>
      </c>
      <c r="U291" s="185">
        <f t="shared" ref="U291" si="793">IF(E291="","",ROUND(AVERAGEA(E291:I292),4))</f>
        <v>16.073899999999998</v>
      </c>
      <c r="V291" s="185">
        <f t="shared" ref="V291" si="794">IF(E291="","",ROUND(SQRT(COUNTA(E291:I292)/(COUNTA(E291:I292)-1))*STDEVPA(E291:I292),4))</f>
        <v>6.1999999999999998E-3</v>
      </c>
      <c r="W291" s="184">
        <f t="shared" ref="W291" si="795">IF(E291="","",ROUND((((B291+C291)-(B291-C292))/(6*V291)),4))</f>
        <v>5.3762999999999996</v>
      </c>
      <c r="X291" s="184">
        <f t="shared" ref="X291" si="796">IF(E291="","",ROUND((1-(ABS((((B291+C291)+(B291-C292))/2)-U291)/((C291+C292)/2)))*W291,4))</f>
        <v>3.9731000000000001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16.0808</v>
      </c>
      <c r="AB291">
        <v>16.072099999999999</v>
      </c>
      <c r="AC291">
        <v>16.068899999999999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16.091699999999999</v>
      </c>
      <c r="F293" s="176">
        <v>16.082799999999999</v>
      </c>
      <c r="G293" s="176">
        <v>16.0792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-8.3000000000019725E-2</v>
      </c>
      <c r="P293" s="193">
        <f t="shared" ref="P293" si="805">IF(E293="","",((MINA(E293,F293,G293,H293,I293))-N293)/((C293+C294)/2))</f>
        <v>-0.20800000000001262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16.091699999999999</v>
      </c>
      <c r="S293" s="185">
        <f t="shared" ref="S293" si="808">IF(E293="","",MINA(E293:I294))</f>
        <v>16.0792</v>
      </c>
      <c r="T293" s="185">
        <f t="shared" ref="T293" si="809">IF(E293="","",(R293-S293))</f>
        <v>1.2499999999999289E-2</v>
      </c>
      <c r="U293" s="185">
        <f t="shared" ref="U293" si="810">IF(E293="","",ROUND(AVERAGEA(E293:I294),4))</f>
        <v>16.084599999999998</v>
      </c>
      <c r="V293" s="185">
        <f t="shared" ref="V293" si="811">IF(E293="","",ROUND(SQRT(COUNTA(E293:I294)/(COUNTA(E293:I294)-1))*STDEVPA(E293:I294),4))</f>
        <v>6.4000000000000003E-3</v>
      </c>
      <c r="W293" s="184">
        <f t="shared" ref="W293" si="812">IF(E293="","",ROUND((((B293+C293)-(B293-C294))/(6*V293)),4))</f>
        <v>5.2083000000000004</v>
      </c>
      <c r="X293" s="184">
        <f t="shared" ref="X293" si="813">IF(E293="","",ROUND((1-(ABS((((B293+C293)+(B293-C294))/2)-U293)/((C293+C294)/2)))*W293,4))</f>
        <v>4.4062000000000001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16.091699999999999</v>
      </c>
      <c r="AB293">
        <v>16.082799999999999</v>
      </c>
      <c r="AC293">
        <v>16.0792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6.5213000000000001</v>
      </c>
      <c r="F295" s="176">
        <v>6.5212000000000003</v>
      </c>
      <c r="G295" s="176">
        <v>6.5209999999999999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0.21300000000000097</v>
      </c>
      <c r="P295" s="193">
        <f t="shared" ref="P295" si="822">IF(E295="","",((MINA(E295,F295,G295,H295,I295))-N295)/((C295+C296)/2))</f>
        <v>0.20999999999999908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6.5213000000000001</v>
      </c>
      <c r="S295" s="185">
        <f t="shared" ref="S295" si="825">IF(E295="","",MINA(E295:I296))</f>
        <v>6.5209999999999999</v>
      </c>
      <c r="T295" s="185">
        <f t="shared" ref="T295" si="826">IF(E295="","",(R295-S295))</f>
        <v>3.00000000000189E-4</v>
      </c>
      <c r="U295" s="185">
        <f t="shared" ref="U295" si="827">IF(E295="","",ROUND(AVERAGEA(E295:I296),4))</f>
        <v>6.5212000000000003</v>
      </c>
      <c r="V295" s="185">
        <f t="shared" ref="V295" si="828">IF(E295="","",ROUND(SQRT(COUNTA(E295:I296)/(COUNTA(E295:I296)-1))*STDEVPA(E295:I296),4))</f>
        <v>2.0000000000000001E-4</v>
      </c>
      <c r="W295" s="184">
        <f t="shared" ref="W295" si="829">IF(E295="","",ROUND((((B295+C295)-(B295-C296))/(6*V295)),4))</f>
        <v>166.66669999999999</v>
      </c>
      <c r="X295" s="184">
        <f t="shared" ref="X295" si="830">IF(E295="","",ROUND((1-(ABS((((B295+C295)+(B295-C296))/2)-U295)/((C295+C296)/2)))*W295,4))</f>
        <v>131.33340000000001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6.5213000000000001</v>
      </c>
      <c r="AB295">
        <v>6.5212000000000003</v>
      </c>
      <c r="AC295">
        <v>6.5209999999999999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6.5136000000000003</v>
      </c>
      <c r="F297" s="176">
        <v>6.5141999999999998</v>
      </c>
      <c r="G297" s="176">
        <v>6.5137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0.14199999999999768</v>
      </c>
      <c r="P297" s="193">
        <f t="shared" ref="P297" si="839">IF(E297="","",((MINA(E297,F297,G297,H297,I297))-N297)/((C297+C298)/2))</f>
        <v>0.13600000000000279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6.5141999999999998</v>
      </c>
      <c r="S297" s="185">
        <f t="shared" ref="S297" si="842">IF(E297="","",MINA(E297:I298))</f>
        <v>6.5136000000000003</v>
      </c>
      <c r="T297" s="185">
        <f t="shared" ref="T297" si="843">IF(E297="","",(R297-S297))</f>
        <v>5.9999999999948983E-4</v>
      </c>
      <c r="U297" s="185">
        <f t="shared" ref="U297" si="844">IF(E297="","",ROUND(AVERAGEA(E297:I298),4))</f>
        <v>6.5137999999999998</v>
      </c>
      <c r="V297" s="185">
        <f t="shared" ref="V297" si="845">IF(E297="","",ROUND(SQRT(COUNTA(E297:I298)/(COUNTA(E297:I298)-1))*STDEVPA(E297:I298),4))</f>
        <v>2.9999999999999997E-4</v>
      </c>
      <c r="W297" s="184">
        <f t="shared" ref="W297" si="846">IF(E297="","",ROUND((((B297+C297)-(B297-C298))/(6*V297)),4))</f>
        <v>111.11109999999999</v>
      </c>
      <c r="X297" s="184">
        <f t="shared" ref="X297" si="847">IF(E297="","",ROUND((1-(ABS((((B297+C297)+(B297-C298))/2)-U297)/((C297+C298)/2)))*W297,4))</f>
        <v>95.777799999999999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6.5136000000000003</v>
      </c>
      <c r="AB297">
        <v>6.5141999999999998</v>
      </c>
      <c r="AC297">
        <v>6.5137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0.81100000000000005</v>
      </c>
      <c r="F299" s="176">
        <v>0.81100000000000005</v>
      </c>
      <c r="G299" s="176">
        <v>0.81100000000000005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0.18333333333333351</v>
      </c>
      <c r="P299" s="193">
        <f t="shared" ref="P299" si="856">IF(E299="","",((MINA(E299,F299,G299,H299,I299))-N299)/((C299+C300)/2))</f>
        <v>0.18333333333333351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0.81100000000000005</v>
      </c>
      <c r="S299" s="185">
        <f t="shared" ref="S299" si="859">IF(E299="","",MINA(E299:I300))</f>
        <v>0.81100000000000005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0.81100000000000005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0.81100000000000005</v>
      </c>
      <c r="AB299">
        <v>0.81100000000000005</v>
      </c>
      <c r="AC299">
        <v>0.81100000000000005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0.81200000000000006</v>
      </c>
      <c r="F301" s="176">
        <v>0.81100000000000005</v>
      </c>
      <c r="G301" s="176">
        <v>0.81100000000000005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0.20000000000000018</v>
      </c>
      <c r="P301" s="193">
        <f t="shared" ref="P301" si="873">IF(E301="","",((MINA(E301,F301,G301,H301,I301))-N301)/((C301+C302)/2))</f>
        <v>0.18333333333333351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0.81200000000000006</v>
      </c>
      <c r="S301" s="185">
        <f t="shared" ref="S301" si="876">IF(E301="","",MINA(E301:I302))</f>
        <v>0.81100000000000005</v>
      </c>
      <c r="T301" s="185">
        <f t="shared" ref="T301" si="877">IF(E301="","",(R301-S301))</f>
        <v>1.0000000000000009E-3</v>
      </c>
      <c r="U301" s="185">
        <f t="shared" ref="U301" si="878">IF(E301="","",ROUND(AVERAGEA(E301:I302),4))</f>
        <v>0.81130000000000002</v>
      </c>
      <c r="V301" s="185">
        <f t="shared" ref="V301" si="879">IF(E301="","",ROUND(SQRT(COUNTA(E301:I302)/(COUNTA(E301:I302)-1))*STDEVPA(E301:I302),4))</f>
        <v>5.9999999999999995E-4</v>
      </c>
      <c r="W301" s="184">
        <f t="shared" ref="W301" si="880">IF(E301="","",ROUND((((B301+C301)-(B301-C302))/(6*V301)),4))</f>
        <v>33.333300000000001</v>
      </c>
      <c r="X301" s="184">
        <f t="shared" ref="X301" si="881">IF(E301="","",ROUND((1-(ABS((((B301+C301)+(B301-C302))/2)-U301)/((C301+C302)/2)))*W301,4))</f>
        <v>27.055499999999999</v>
      </c>
      <c r="Y301" s="184" t="str">
        <f t="shared" ref="Y301" si="882">IF(E301="","",IF(OR(((MAXA(E301:I302))&gt;(B301+C301)),((MINA(E301:I302))&lt;(B301-C302))),"NG","OK"))</f>
        <v>OK</v>
      </c>
      <c r="Z301" s="184" t="str">
        <f t="shared" ref="Z301" si="883">IF(X301="","",IF(OR(((MINA(X301))&lt;(1.67))),"NG","OK"))</f>
        <v>OK</v>
      </c>
      <c r="AA301">
        <v>0.81200000000000006</v>
      </c>
      <c r="AB301">
        <v>0.81100000000000005</v>
      </c>
      <c r="AC301">
        <v>0.81100000000000005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0.58799999999999997</v>
      </c>
      <c r="F303" s="176">
        <v>0.59</v>
      </c>
      <c r="G303" s="176">
        <v>0.58799999999999997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0.33333333333333365</v>
      </c>
      <c r="P303" s="193">
        <f t="shared" ref="P303" si="890">IF(E303="","",((MINA(E303,F303,G303,H303,I303))-N303)/((C303+C304)/2))</f>
        <v>0.20000000000000018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0.59</v>
      </c>
      <c r="S303" s="185">
        <f t="shared" ref="S303" si="893">IF(E303="","",MINA(E303:I304))</f>
        <v>0.58799999999999997</v>
      </c>
      <c r="T303" s="185">
        <f t="shared" ref="T303" si="894">IF(E303="","",(R303-S303))</f>
        <v>2.0000000000000018E-3</v>
      </c>
      <c r="U303" s="185">
        <f t="shared" ref="U303" si="895">IF(E303="","",ROUND(AVERAGEA(E303:I304),4))</f>
        <v>0.5887</v>
      </c>
      <c r="V303" s="185">
        <f t="shared" ref="V303" si="896">IF(E303="","",ROUND(SQRT(COUNTA(E303:I304)/(COUNTA(E303:I304)-1))*STDEVPA(E303:I304),4))</f>
        <v>1.1999999999999999E-3</v>
      </c>
      <c r="W303" s="184">
        <f>IF(E303="","",ROUND((((U303)-(B303-C304))/(3*V303)),4))</f>
        <v>5.1943999999999999</v>
      </c>
      <c r="X303" s="184">
        <f>IF(E303="","",ROUND((((U303)-(B303-C304))/(3*V303)),4))</f>
        <v>5.1943999999999999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0.58799999999999997</v>
      </c>
      <c r="AB303">
        <v>0.59</v>
      </c>
      <c r="AC303">
        <v>0.58799999999999997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0.59299999999999997</v>
      </c>
      <c r="F305" s="176">
        <v>0.59399999999999997</v>
      </c>
      <c r="G305" s="176">
        <v>0.59499999999999997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0.6666666666666673</v>
      </c>
      <c r="P305" s="193">
        <f t="shared" ref="P305" si="903">IF(E305="","",((MINA(E305,F305,G305,H305,I305))-N305)/((C305+C306)/2))</f>
        <v>0.53333333333333388</v>
      </c>
      <c r="Q305" s="194" t="str">
        <f t="shared" ref="Q305" si="904">IF(E305="","",IF(OR((O305&gt;50%),(P305&lt;-50%)),"Measure More","OK"))</f>
        <v>Measure More</v>
      </c>
      <c r="R305" s="185">
        <f t="shared" ref="R305" si="905">IF(E305="","",MAXA(E305:I306))</f>
        <v>0.59499999999999997</v>
      </c>
      <c r="S305" s="185">
        <f t="shared" ref="S305" si="906">IF(E305="","",MINA(E305:I306))</f>
        <v>0.59299999999999997</v>
      </c>
      <c r="T305" s="185">
        <f t="shared" ref="T305" si="907">IF(E305="","",(R305-S305))</f>
        <v>2.0000000000000018E-3</v>
      </c>
      <c r="U305" s="185">
        <f t="shared" ref="U305" si="908">IF(E305="","",ROUND(AVERAGEA(E305:I306),4))</f>
        <v>0.59399999999999997</v>
      </c>
      <c r="V305" s="185">
        <f t="shared" ref="V305" si="909">IF(E305="","",ROUND(SQRT(COUNTA(E305:I306)/(COUNTA(E305:I306)-1))*STDEVPA(E305:I306),4))</f>
        <v>1E-3</v>
      </c>
      <c r="W305" s="184">
        <f>IF(E305="","",ROUND((((U305)-(B305-C306))/(3*V305)),4))</f>
        <v>8</v>
      </c>
      <c r="X305" s="184">
        <f>IF(E305="","",ROUND((((U305)-(B305-C306))/(3*V305)),4))</f>
        <v>8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0.59299999999999997</v>
      </c>
      <c r="AB305">
        <v>0.59399999999999997</v>
      </c>
      <c r="AC305">
        <v>0.59499999999999997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7.5533999999999999</v>
      </c>
      <c r="F307" s="176">
        <v>7.5667999999999997</v>
      </c>
      <c r="G307" s="176">
        <v>7.5705999999999998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0.35299999999999887</v>
      </c>
      <c r="P307" s="193">
        <f t="shared" ref="P307" si="916">IF(E307="","",((MINA(E307,F307,G307,H307,I307))-N307)/((C307+C308)/2))</f>
        <v>0.26699999999999946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7.5705999999999998</v>
      </c>
      <c r="S307" s="185">
        <f t="shared" ref="S307" si="919">IF(E307="","",MINA(E307:I308))</f>
        <v>7.5533999999999999</v>
      </c>
      <c r="T307" s="185">
        <f t="shared" ref="T307" si="920">IF(E307="","",(R307-S307))</f>
        <v>1.7199999999999882E-2</v>
      </c>
      <c r="U307" s="185">
        <f t="shared" ref="U307" si="921">IF(E307="","",ROUND(AVERAGEA(E307:I308),4))</f>
        <v>7.5636000000000001</v>
      </c>
      <c r="V307" s="185">
        <f t="shared" ref="V307" si="922">IF(E307="","",ROUND(SQRT(COUNTA(E307:I308)/(COUNTA(E307:I308)-1))*STDEVPA(E307:I308),4))</f>
        <v>8.9999999999999993E-3</v>
      </c>
      <c r="W307" s="184">
        <f t="shared" ref="W307" si="923">IF(E307="","",ROUND((((B307+C307)-(B307-C308))/(6*V307)),4))</f>
        <v>7.4074</v>
      </c>
      <c r="X307" s="184">
        <f t="shared" ref="X307" si="924">IF(E307="","",ROUND((1-(ABS((((B307+C307)+(B307-C308))/2)-U307)/((C307+C308)/2)))*W307,4))</f>
        <v>5.0518000000000001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7.5533999999999999</v>
      </c>
      <c r="AB307">
        <v>7.5667999999999997</v>
      </c>
      <c r="AC307">
        <v>7.5705999999999998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7.5511999999999997</v>
      </c>
      <c r="F309" s="176">
        <v>7.5696000000000003</v>
      </c>
      <c r="G309" s="176">
        <v>7.5667999999999997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0.34800000000000164</v>
      </c>
      <c r="P309" s="193">
        <f t="shared" ref="P309" si="931">IF(E309="","",((MINA(E309,F309,G309,H309,I309))-N309)/((C309+C310)/2))</f>
        <v>0.25599999999999845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7.5696000000000003</v>
      </c>
      <c r="S309" s="185">
        <f t="shared" ref="S309" si="934">IF(E309="","",MINA(E309:I310))</f>
        <v>7.5511999999999997</v>
      </c>
      <c r="T309" s="185">
        <f t="shared" ref="T309" si="935">IF(E309="","",(R309-S309))</f>
        <v>1.8400000000000638E-2</v>
      </c>
      <c r="U309" s="185">
        <f t="shared" ref="U309" si="936">IF(E309="","",ROUND(AVERAGEA(E309:I310),4))</f>
        <v>7.5625</v>
      </c>
      <c r="V309" s="185">
        <f t="shared" ref="V309" si="937">IF(E309="","",ROUND(SQRT(COUNTA(E309:I310)/(COUNTA(E309:I310)-1))*STDEVPA(E309:I310),4))</f>
        <v>9.9000000000000008E-3</v>
      </c>
      <c r="W309" s="184">
        <f t="shared" ref="W309" si="938">IF(E309="","",ROUND((((B309+C309)-(B309-C310))/(6*V309)),4))</f>
        <v>6.734</v>
      </c>
      <c r="X309" s="184">
        <f t="shared" ref="X309" si="939">IF(E309="","",ROUND((1-(ABS((((B309+C309)+(B309-C310))/2)-U309)/((C309+C310)/2)))*W309,4))</f>
        <v>4.6295999999999999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7.5511999999999997</v>
      </c>
      <c r="AB309">
        <v>7.5696000000000003</v>
      </c>
      <c r="AC309">
        <v>7.5667999999999997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6.2102000000000004</v>
      </c>
      <c r="F311" s="176">
        <v>6.2095000000000002</v>
      </c>
      <c r="G311" s="176">
        <v>6.2096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0.20400000000000418</v>
      </c>
      <c r="P311" s="193">
        <f t="shared" ref="P311" si="946">IF(E311="","",((MINA(E311,F311,G311,H311,I311))-N311)/((C311+C312)/2))</f>
        <v>0.19000000000000128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6.2102000000000004</v>
      </c>
      <c r="S311" s="185">
        <f t="shared" ref="S311" si="949">IF(E311="","",MINA(E311:I312))</f>
        <v>6.2095000000000002</v>
      </c>
      <c r="T311" s="185">
        <f t="shared" ref="T311" si="950">IF(E311="","",(R311-S311))</f>
        <v>7.0000000000014495E-4</v>
      </c>
      <c r="U311" s="185">
        <f t="shared" ref="U311" si="951">IF(E311="","",ROUND(AVERAGEA(E311:I312),4))</f>
        <v>6.2098000000000004</v>
      </c>
      <c r="V311" s="185">
        <f t="shared" ref="V311" si="952">IF(E311="","",ROUND(SQRT(COUNTA(E311:I312)/(COUNTA(E311:I312)-1))*STDEVPA(E311:I312),4))</f>
        <v>4.0000000000000002E-4</v>
      </c>
      <c r="W311" s="184">
        <f t="shared" ref="W311" si="953">IF(E311="","",ROUND((((B311+C311)-(B311-C312))/(6*V311)),4))</f>
        <v>41.666699999999999</v>
      </c>
      <c r="X311" s="184">
        <f t="shared" ref="X311" si="954">IF(E311="","",ROUND((1-(ABS((((B311+C311)+(B311-C312))/2)-U311)/((C311+C312)/2)))*W311,4))</f>
        <v>33.5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6.2102000000000004</v>
      </c>
      <c r="AB311">
        <v>6.2095000000000002</v>
      </c>
      <c r="AC311">
        <v>6.2096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6.2233999999999998</v>
      </c>
      <c r="F313" s="176">
        <v>6.2253999999999996</v>
      </c>
      <c r="G313" s="176">
        <v>6.2245999999999997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0.50799999999998846</v>
      </c>
      <c r="P313" s="193">
        <f t="shared" ref="P313" si="961">IF(E313="","",((MINA(E313,F313,G313,H313,I313))-N313)/((C313+C314)/2))</f>
        <v>0.46799999999999287</v>
      </c>
      <c r="Q313" s="185" t="str">
        <f t="shared" ref="Q313" si="962">IF(E313="","",IF(OR((O313&gt;50%),(P313&lt;-50%)),"Measure More","OK"))</f>
        <v>Measure More</v>
      </c>
      <c r="R313" s="185">
        <f t="shared" ref="R313" si="963">IF(E313="","",MAXA(E313:I314))</f>
        <v>6.2253999999999996</v>
      </c>
      <c r="S313" s="185">
        <f t="shared" ref="S313" si="964">IF(E313="","",MINA(E313:I314))</f>
        <v>6.2233999999999998</v>
      </c>
      <c r="T313" s="185">
        <f t="shared" ref="T313" si="965">IF(E313="","",(R313-S313))</f>
        <v>1.9999999999997797E-3</v>
      </c>
      <c r="U313" s="185">
        <f t="shared" ref="U313" si="966">IF(E313="","",ROUND(AVERAGEA(E313:I314),4))</f>
        <v>6.2244999999999999</v>
      </c>
      <c r="V313" s="185">
        <f t="shared" ref="V313" si="967">IF(E313="","",ROUND(SQRT(COUNTA(E313:I314)/(COUNTA(E313:I314)-1))*STDEVPA(E313:I314),4))</f>
        <v>1E-3</v>
      </c>
      <c r="W313" s="184">
        <f t="shared" ref="W313" si="968">IF(E313="","",ROUND((((B313+C313)-(B313-C314))/(6*V313)),4))</f>
        <v>16.666699999999999</v>
      </c>
      <c r="X313" s="184">
        <f t="shared" ref="X313" si="969">IF(E313="","",ROUND((1-(ABS((((B313+C313)+(B313-C314))/2)-U313)/((C313+C314)/2)))*W313,4))</f>
        <v>8.5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6.2233999999999998</v>
      </c>
      <c r="AB313">
        <v>6.2253999999999996</v>
      </c>
      <c r="AC313">
        <v>6.2245999999999997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5.7024999999999997</v>
      </c>
      <c r="F315" s="176">
        <v>5.7008999999999999</v>
      </c>
      <c r="G315" s="176">
        <v>5.7022000000000004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2.4999999999995026E-2</v>
      </c>
      <c r="P315" s="193">
        <f t="shared" ref="P315" si="976">IF(E315="","",((MINA(E315,F315,G315,H315,I315))-N315)/((C315+C316)/2))</f>
        <v>8.9999999999967883E-3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5.7024999999999997</v>
      </c>
      <c r="S315" s="185">
        <f t="shared" ref="S315" si="979">IF(E315="","",MINA(E315:I316))</f>
        <v>5.7008999999999999</v>
      </c>
      <c r="T315" s="185">
        <f t="shared" ref="T315" si="980">IF(E315="","",(R315-S315))</f>
        <v>1.5999999999998238E-3</v>
      </c>
      <c r="U315" s="185">
        <f t="shared" ref="U315" si="981">IF(E315="","",ROUND(AVERAGEA(E315:I316),4))</f>
        <v>5.7019000000000002</v>
      </c>
      <c r="V315" s="185">
        <f t="shared" ref="V315" si="982">IF(E315="","",ROUND(SQRT(COUNTA(E315:I316)/(COUNTA(E315:I316)-1))*STDEVPA(E315:I316),4))</f>
        <v>8.9999999999999998E-4</v>
      </c>
      <c r="W315" s="184">
        <f t="shared" ref="W315" si="983">IF(E315="","",ROUND((((B315+C315)-(B315-C316))/(6*V315)),4))</f>
        <v>37.036999999999999</v>
      </c>
      <c r="X315" s="184">
        <f t="shared" ref="X315" si="984">IF(E315="","",ROUND((1-(ABS((((B315+C315)+(B315-C316))/2)-U315)/((C315+C316)/2)))*W315,4))</f>
        <v>36.333300000000001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5.7024999999999997</v>
      </c>
      <c r="AB315">
        <v>5.7008999999999999</v>
      </c>
      <c r="AC315">
        <v>5.7022000000000004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5.7641</v>
      </c>
      <c r="F317" s="176">
        <v>5.7590000000000003</v>
      </c>
      <c r="G317" s="176">
        <v>5.7632000000000003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0.64099999999999824</v>
      </c>
      <c r="P317" s="193">
        <f t="shared" ref="P317" si="991">IF(E317="","",((MINA(E317,F317,G317,H317,I317))-N317)/((C317+C318)/2))</f>
        <v>0.59000000000000163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5.7641</v>
      </c>
      <c r="S317" s="185">
        <f t="shared" ref="S317" si="994">IF(E317="","",MINA(E317:I318))</f>
        <v>5.7590000000000003</v>
      </c>
      <c r="T317" s="185">
        <f t="shared" ref="T317" si="995">IF(E317="","",(R317-S317))</f>
        <v>5.0999999999996604E-3</v>
      </c>
      <c r="U317" s="185">
        <f t="shared" ref="U317" si="996">IF(E317="","",ROUND(AVERAGEA(E317:I318),4))</f>
        <v>5.7621000000000002</v>
      </c>
      <c r="V317" s="185">
        <f t="shared" ref="V317" si="997">IF(E317="","",ROUND(SQRT(COUNTA(E317:I318)/(COUNTA(E317:I318)-1))*STDEVPA(E317:I318),4))</f>
        <v>2.7000000000000001E-3</v>
      </c>
      <c r="W317" s="184">
        <f t="shared" ref="W317" si="998">IF(E317="","",ROUND((((B317+C317)-(B317-C318))/(6*V317)),4))</f>
        <v>12.345700000000001</v>
      </c>
      <c r="X317" s="184">
        <f t="shared" ref="X317" si="999">IF(E317="","",ROUND((1-(ABS((((B317+C317)+(B317-C318))/2)-U317)/((C317+C318)/2)))*W317,4))</f>
        <v>4.6790000000000003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5.7641</v>
      </c>
      <c r="AB317">
        <v>5.7590000000000003</v>
      </c>
      <c r="AC317">
        <v>5.7632000000000003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7.9009999999999998</v>
      </c>
      <c r="F319" s="176">
        <v>7.8958000000000004</v>
      </c>
      <c r="G319" s="176">
        <v>7.8940000000000001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9.9999999999944578E-3</v>
      </c>
      <c r="P319" s="193">
        <f t="shared" ref="P319" si="1006">IF(E319="","",((MINA(E319,F319,G319,H319,I319))-N319)/((C319+C320)/2))</f>
        <v>-6.0000000000002274E-2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7.9009999999999998</v>
      </c>
      <c r="S319" s="185">
        <f t="shared" ref="S319" si="1009">IF(E319="","",MINA(E319:I320))</f>
        <v>7.8940000000000001</v>
      </c>
      <c r="T319" s="185">
        <f t="shared" ref="T319" si="1010">IF(E319="","",(R319-S319))</f>
        <v>6.9999999999996732E-3</v>
      </c>
      <c r="U319" s="185">
        <f t="shared" ref="U319" si="1011">IF(E319="","",ROUND(AVERAGEA(E319:I320),4))</f>
        <v>7.8968999999999996</v>
      </c>
      <c r="V319" s="185">
        <f t="shared" ref="V319" si="1012">IF(E319="","",ROUND(SQRT(COUNTA(E319:I320)/(COUNTA(E319:I320)-1))*STDEVPA(E319:I320),4))</f>
        <v>3.5999999999999999E-3</v>
      </c>
      <c r="W319" s="184">
        <f t="shared" ref="W319" si="1013">IF(E319="","",ROUND((((B319+C319)-(B319-C320))/(6*V319)),4))</f>
        <v>9.2592999999999996</v>
      </c>
      <c r="X319" s="184">
        <f t="shared" ref="X319" si="1014">IF(E319="","",ROUND((1-(ABS((((B319+C319)+(B319-C320))/2)-U319)/((C319+C320)/2)))*W319,4))</f>
        <v>8.9723000000000006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7.9009999999999998</v>
      </c>
      <c r="AB319">
        <v>7.8958000000000004</v>
      </c>
      <c r="AC319">
        <v>7.8940000000000001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7.9146000000000001</v>
      </c>
      <c r="F321" s="176">
        <v>7.9139999999999997</v>
      </c>
      <c r="G321" s="176">
        <v>7.9048999999999996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0.14599999999999724</v>
      </c>
      <c r="P321" s="193">
        <f t="shared" ref="P321" si="1021">IF(E321="","",((MINA(E321,F321,G321,H321,I321))-N321)/((C321+C322)/2))</f>
        <v>4.8999999999992383E-2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7.9146000000000001</v>
      </c>
      <c r="S321" s="185">
        <f t="shared" ref="S321" si="1024">IF(E321="","",MINA(E321:I322))</f>
        <v>7.9048999999999996</v>
      </c>
      <c r="T321" s="185">
        <f t="shared" ref="T321" si="1025">IF(E321="","",(R321-S321))</f>
        <v>9.700000000000486E-3</v>
      </c>
      <c r="U321" s="185">
        <f t="shared" ref="U321" si="1026">IF(E321="","",ROUND(AVERAGEA(E321:I322),4))</f>
        <v>7.9112</v>
      </c>
      <c r="V321" s="185">
        <f t="shared" ref="V321" si="1027">IF(E321="","",ROUND(SQRT(COUNTA(E321:I322)/(COUNTA(E321:I322)-1))*STDEVPA(E321:I322),4))</f>
        <v>5.4000000000000003E-3</v>
      </c>
      <c r="W321" s="184">
        <f t="shared" ref="W321" si="1028">IF(E321="","",ROUND((((B321+C321)-(B321-C322))/(6*V321)),4))</f>
        <v>6.1727999999999996</v>
      </c>
      <c r="X321" s="184">
        <f t="shared" ref="X321" si="1029">IF(E321="","",ROUND((1-(ABS((((B321+C321)+(B321-C322))/2)-U321)/((C321+C322)/2)))*W321,4))</f>
        <v>5.4813999999999998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7.9146000000000001</v>
      </c>
      <c r="AB321">
        <v>7.9139999999999997</v>
      </c>
      <c r="AC321">
        <v>7.9048999999999996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3.0908000000000002</v>
      </c>
      <c r="F323" s="176">
        <v>3.0992000000000002</v>
      </c>
      <c r="G323" s="176">
        <v>3.0956999999999999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-7.9999999999991189E-3</v>
      </c>
      <c r="P323" s="193">
        <f t="shared" ref="P323" si="1036">IF(E323="","",((MINA(E323,F323,G323,H323,I323))-N323)/((C323+C324)/2))</f>
        <v>-9.1999999999998749E-2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3.0992000000000002</v>
      </c>
      <c r="S323" s="185">
        <f t="shared" ref="S323" si="1039">IF(E323="","",MINA(E323:I324))</f>
        <v>3.0908000000000002</v>
      </c>
      <c r="T323" s="185">
        <f t="shared" ref="T323" si="1040">IF(E323="","",(R323-S323))</f>
        <v>8.3999999999999631E-3</v>
      </c>
      <c r="U323" s="185">
        <f t="shared" ref="U323" si="1041">IF(E323="","",ROUND(AVERAGEA(E323:I324),4))</f>
        <v>3.0952000000000002</v>
      </c>
      <c r="V323" s="185">
        <f t="shared" ref="V323" si="1042">IF(E323="","",ROUND(SQRT(COUNTA(E323:I324)/(COUNTA(E323:I324)-1))*STDEVPA(E323:I324),4))</f>
        <v>4.1999999999999997E-3</v>
      </c>
      <c r="W323" s="184">
        <f t="shared" ref="W323" si="1043">IF(E323="","",ROUND((((B323+C323)-(B323-C324))/(6*V323)),4))</f>
        <v>7.9364999999999997</v>
      </c>
      <c r="X323" s="184">
        <f t="shared" ref="X323" si="1044">IF(E323="","",ROUND((1-(ABS((((B323+C323)+(B323-C324))/2)-U323)/((C323+C324)/2)))*W323,4))</f>
        <v>7.5555000000000003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3.0908000000000002</v>
      </c>
      <c r="AB323">
        <v>3.0992000000000002</v>
      </c>
      <c r="AC323">
        <v>3.0956999999999999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3.1023999999999998</v>
      </c>
      <c r="F325" s="176">
        <v>3.0989</v>
      </c>
      <c r="G325" s="176">
        <v>3.0979999999999999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2.3999999999997357E-2</v>
      </c>
      <c r="P325" s="193">
        <f t="shared" ref="P325" si="1051">IF(E325="","",((MINA(E325,F325,G325,H325,I325))-N325)/((C325+C326)/2))</f>
        <v>-2.0000000000002238E-2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3.1023999999999998</v>
      </c>
      <c r="S325" s="185">
        <f t="shared" ref="S325" si="1054">IF(E325="","",MINA(E325:I326))</f>
        <v>3.0979999999999999</v>
      </c>
      <c r="T325" s="185">
        <f t="shared" ref="T325" si="1055">IF(E325="","",(R325-S325))</f>
        <v>4.3999999999999595E-3</v>
      </c>
      <c r="U325" s="185">
        <f t="shared" ref="U325" si="1056">IF(E325="","",ROUND(AVERAGEA(E325:I326),4))</f>
        <v>3.0998000000000001</v>
      </c>
      <c r="V325" s="185">
        <f t="shared" ref="V325" si="1057">IF(E325="","",ROUND(SQRT(COUNTA(E325:I326)/(COUNTA(E325:I326)-1))*STDEVPA(E325:I326),4))</f>
        <v>2.3E-3</v>
      </c>
      <c r="W325" s="184">
        <f t="shared" ref="W325" si="1058">IF(E325="","",ROUND((((B325+C325)-(B325-C326))/(6*V325)),4))</f>
        <v>14.492800000000001</v>
      </c>
      <c r="X325" s="184">
        <f t="shared" ref="X325" si="1059">IF(E325="","",ROUND((1-(ABS((((B325+C325)+(B325-C326))/2)-U325)/((C325+C326)/2)))*W325,4))</f>
        <v>14.463800000000001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3.1023999999999998</v>
      </c>
      <c r="AB325">
        <v>3.0989</v>
      </c>
      <c r="AC325">
        <v>3.0979999999999999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7.7202999999999999</v>
      </c>
      <c r="F327" s="176">
        <v>7.7198000000000002</v>
      </c>
      <c r="G327" s="176">
        <v>7.7225000000000001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0.22499999999999964</v>
      </c>
      <c r="P327" s="193">
        <f t="shared" ref="P327" si="1066">IF(E327="","",((MINA(E327,F327,G327,H327,I327))-N327)/((C327+C328)/2))</f>
        <v>0.1980000000000004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7.7225000000000001</v>
      </c>
      <c r="S327" s="185">
        <f t="shared" ref="S327" si="1069">IF(E327="","",MINA(E327:I328))</f>
        <v>7.7198000000000002</v>
      </c>
      <c r="T327" s="185">
        <f t="shared" ref="T327" si="1070">IF(E327="","",(R327-S327))</f>
        <v>2.6999999999999247E-3</v>
      </c>
      <c r="U327" s="185">
        <f t="shared" ref="U327" si="1071">IF(E327="","",ROUND(AVERAGEA(E327:I328),4))</f>
        <v>7.7209000000000003</v>
      </c>
      <c r="V327" s="185">
        <f t="shared" ref="V327" si="1072">IF(E327="","",ROUND(SQRT(COUNTA(E327:I328)/(COUNTA(E327:I328)-1))*STDEVPA(E327:I328),4))</f>
        <v>1.4E-3</v>
      </c>
      <c r="W327" s="184">
        <f t="shared" ref="W327" si="1073">IF(E327="","",ROUND((((B327+C327)-(B327-C328))/(6*V327)),4))</f>
        <v>23.8095</v>
      </c>
      <c r="X327" s="184">
        <f t="shared" ref="X327" si="1074">IF(E327="","",ROUND((1-(ABS((((B327+C327)+(B327-C328))/2)-U327)/((C327+C328)/2)))*W327,4))</f>
        <v>18.833300000000001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7.7202999999999999</v>
      </c>
      <c r="AB327">
        <v>7.7198000000000002</v>
      </c>
      <c r="AC327">
        <v>7.7225000000000001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7.7106000000000003</v>
      </c>
      <c r="F329" s="176">
        <v>7.7125000000000004</v>
      </c>
      <c r="G329" s="176">
        <v>7.7135999999999996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0.1359999999999939</v>
      </c>
      <c r="P329" s="193">
        <f t="shared" ref="P329" si="1081">IF(E329="","",((MINA(E329,F329,G329,H329,I329))-N329)/((C329+C330)/2))</f>
        <v>0.10600000000000165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7.7135999999999996</v>
      </c>
      <c r="S329" s="185">
        <f t="shared" ref="S329" si="1084">IF(E329="","",MINA(E329:I330))</f>
        <v>7.7106000000000003</v>
      </c>
      <c r="T329" s="185">
        <f t="shared" ref="T329" si="1085">IF(E329="","",(R329-S329))</f>
        <v>2.9999999999992255E-3</v>
      </c>
      <c r="U329" s="185">
        <f t="shared" ref="U329" si="1086">IF(E329="","",ROUND(AVERAGEA(E329:I330),4))</f>
        <v>7.7122000000000002</v>
      </c>
      <c r="V329" s="185">
        <f t="shared" ref="V329" si="1087">IF(E329="","",ROUND(SQRT(COUNTA(E329:I330)/(COUNTA(E329:I330)-1))*STDEVPA(E329:I330),4))</f>
        <v>1.5E-3</v>
      </c>
      <c r="W329" s="184">
        <f t="shared" ref="W329" si="1088">IF(E329="","",ROUND((((B329+C329)-(B329-C330))/(6*V329)),4))</f>
        <v>22.222200000000001</v>
      </c>
      <c r="X329" s="184">
        <f t="shared" ref="X329" si="1089">IF(E329="","",ROUND((1-(ABS((((B329+C329)+(B329-C330))/2)-U329)/((C329+C330)/2)))*W329,4))</f>
        <v>19.511099999999999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7.7106000000000003</v>
      </c>
      <c r="AB329">
        <v>7.7125000000000004</v>
      </c>
      <c r="AC329">
        <v>7.7135999999999996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3.1187</v>
      </c>
      <c r="F331" s="176">
        <v>3.1153</v>
      </c>
      <c r="G331" s="176">
        <v>3.1198999999999999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0.19899999999999807</v>
      </c>
      <c r="P331" s="193">
        <f t="shared" ref="P331" si="1096">IF(E331="","",((MINA(E331,F331,G331,H331,I331))-N331)/((C331+C332)/2))</f>
        <v>0.15299999999999869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3.1198999999999999</v>
      </c>
      <c r="S331" s="185">
        <f t="shared" ref="S331" si="1099">IF(E331="","",MINA(E331:I332))</f>
        <v>3.1153</v>
      </c>
      <c r="T331" s="185">
        <f t="shared" ref="T331" si="1100">IF(E331="","",(R331-S331))</f>
        <v>4.5999999999999375E-3</v>
      </c>
      <c r="U331" s="185">
        <f t="shared" ref="U331" si="1101">IF(E331="","",ROUND(AVERAGEA(E331:I332),4))</f>
        <v>3.1179999999999999</v>
      </c>
      <c r="V331" s="185">
        <f t="shared" ref="V331" si="1102">IF(E331="","",ROUND(SQRT(COUNTA(E331:I332)/(COUNTA(E331:I332)-1))*STDEVPA(E331:I332),4))</f>
        <v>2.3999999999999998E-3</v>
      </c>
      <c r="W331" s="184">
        <f t="shared" ref="W331" si="1103">IF(E331="","",ROUND((((B331+C331)-(B331-C332))/(6*V331)),4))</f>
        <v>13.8889</v>
      </c>
      <c r="X331" s="184">
        <f t="shared" ref="X331" si="1104">IF(E331="","",ROUND((1-(ABS((((B331+C331)+(B331-C332))/2)-U331)/((C331+C332)/2)))*W331,4))</f>
        <v>11.3889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3.1187</v>
      </c>
      <c r="AB331">
        <v>3.1153</v>
      </c>
      <c r="AC331">
        <v>3.1198999999999999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3.1145</v>
      </c>
      <c r="F333" s="176">
        <v>3.1164999999999998</v>
      </c>
      <c r="G333" s="176">
        <v>3.1177999999999999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0.17799999999999816</v>
      </c>
      <c r="P333" s="193">
        <f t="shared" ref="P333" si="1111">IF(E333="","",((MINA(E333,F333,G333,H333,I333))-N333)/((C333+C334)/2))</f>
        <v>0.14499999999999957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3.1177999999999999</v>
      </c>
      <c r="S333" s="185">
        <f t="shared" ref="S333" si="1114">IF(E333="","",MINA(E333:I334))</f>
        <v>3.1145</v>
      </c>
      <c r="T333" s="185">
        <f t="shared" ref="T333" si="1115">IF(E333="","",(R333-S333))</f>
        <v>3.2999999999998586E-3</v>
      </c>
      <c r="U333" s="185">
        <f t="shared" ref="U333" si="1116">IF(E333="","",ROUND(AVERAGEA(E333:I334),4))</f>
        <v>3.1162999999999998</v>
      </c>
      <c r="V333" s="185">
        <f t="shared" ref="V333" si="1117">IF(E333="","",ROUND(SQRT(COUNTA(E333:I334)/(COUNTA(E333:I334)-1))*STDEVPA(E333:I334),4))</f>
        <v>1.6999999999999999E-3</v>
      </c>
      <c r="W333" s="184">
        <f t="shared" ref="W333" si="1118">IF(E333="","",ROUND((((B333+C333)-(B333-C334))/(6*V333)),4))</f>
        <v>19.607800000000001</v>
      </c>
      <c r="X333" s="184">
        <f t="shared" ref="X333" si="1119">IF(E333="","",ROUND((1-(ABS((((B333+C333)+(B333-C334))/2)-U333)/((C333+C334)/2)))*W333,4))</f>
        <v>16.4117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3.1145</v>
      </c>
      <c r="AB333">
        <v>3.1164999999999998</v>
      </c>
      <c r="AC333">
        <v>3.1177999999999999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2.2800000000000001E-2</v>
      </c>
      <c r="F335" s="176">
        <v>2.4299999999999999E-2</v>
      </c>
      <c r="G335" s="176">
        <v>2.06E-2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-2.8000000000000108E-2</v>
      </c>
      <c r="P335" s="193">
        <f t="shared" ref="P335" si="1126">IF(E335="","",((MINA(E335,F335,G335,H335,I335))-N335)/((C335+C336)/2))</f>
        <v>-0.17600000000000005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2.4299999999999999E-2</v>
      </c>
      <c r="S335" s="185">
        <f t="shared" ref="S335" si="1129">IF(E335="","",MINA(E335:I336))</f>
        <v>2.06E-2</v>
      </c>
      <c r="T335" s="185">
        <f t="shared" ref="T335" si="1130">IF(E335="","",(R335-S335))</f>
        <v>3.6999999999999984E-3</v>
      </c>
      <c r="U335" s="185">
        <f t="shared" ref="U335" si="1131">IF(E335="","",ROUND(AVERAGEA(E335:I336),4))</f>
        <v>2.2599999999999999E-2</v>
      </c>
      <c r="V335" s="185">
        <f t="shared" ref="V335" si="1132">IF(E335="","",ROUND(SQRT(COUNTA(E335:I336)/(COUNTA(E335:I336)-1))*STDEVPA(E335:I336),4))</f>
        <v>1.9E-3</v>
      </c>
      <c r="W335" s="184">
        <f>IF(E335="","",ROUND((((B335+C335)-(U335))/(3*V335)),4))</f>
        <v>4.8070000000000004</v>
      </c>
      <c r="X335" s="184">
        <f>IF(E335="","",ROUND((((B335+C335)-(U335))/(3*V335)),4))</f>
        <v>4.8070000000000004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2.2800000000000001E-2</v>
      </c>
      <c r="AB335">
        <v>2.4299999999999999E-2</v>
      </c>
      <c r="AC335">
        <v>2.06E-2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1.7399999999999999E-2</v>
      </c>
      <c r="F337" s="176">
        <v>2.7799999999999998E-2</v>
      </c>
      <c r="G337" s="176">
        <v>2.0400000000000001E-2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0.11199999999999988</v>
      </c>
      <c r="P337" s="193">
        <f t="shared" ref="P337" si="1139">IF(E337="","",((MINA(E337,F337,G337,H337,I337))-N337)/((C337+C338)/2))</f>
        <v>-0.3040000000000001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2.7799999999999998E-2</v>
      </c>
      <c r="S337" s="185">
        <f t="shared" ref="S337" si="1142">IF(E337="","",MINA(E337:I338))</f>
        <v>1.7399999999999999E-2</v>
      </c>
      <c r="T337" s="185">
        <f t="shared" ref="T337" si="1143">IF(E337="","",(R337-S337))</f>
        <v>1.04E-2</v>
      </c>
      <c r="U337" s="185">
        <f t="shared" ref="U337" si="1144">IF(E337="","",ROUND(AVERAGEA(E337:I338),4))</f>
        <v>2.1899999999999999E-2</v>
      </c>
      <c r="V337" s="185">
        <f t="shared" ref="V337" si="1145">IF(E337="","",ROUND(SQRT(COUNTA(E337:I338)/(COUNTA(E337:I338)-1))*STDEVPA(E337:I338),4))</f>
        <v>5.4000000000000003E-3</v>
      </c>
      <c r="W337" s="184">
        <f>IF(E337="","",ROUND((((B337+C337)-(U337))/(3*V337)),4))</f>
        <v>1.7345999999999999</v>
      </c>
      <c r="X337" s="184">
        <f>IF(E337="","",ROUND((((B337+C337)-(U337))/(3*V337)),4))</f>
        <v>1.7345999999999999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1.7399999999999999E-2</v>
      </c>
      <c r="AB337">
        <v>2.7799999999999998E-2</v>
      </c>
      <c r="AC337">
        <v>2.0400000000000001E-2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5.6399999999999999E-2</v>
      </c>
      <c r="AB339" s="29">
        <v>6.2700000000000006E-2</v>
      </c>
      <c r="AC339" s="29">
        <v>5.5599999999999997E-2</v>
      </c>
      <c r="AD339" s="29">
        <v>5.0999999999999997E-2</v>
      </c>
      <c r="AE339" s="29">
        <v>6.0999999999999999E-2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7.2300000000000003E-2</v>
      </c>
      <c r="AB341">
        <v>8.0100000000000005E-2</v>
      </c>
      <c r="AC341">
        <v>7.1900000000000006E-2</v>
      </c>
      <c r="AD341">
        <v>6.8000000000000005E-2</v>
      </c>
      <c r="AE341">
        <v>0.08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24121001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109" priority="11" stopIfTrue="1" operator="equal">
      <formula>"NG"</formula>
    </cfRule>
  </conditionalFormatting>
  <conditionalFormatting sqref="Y42:Z107 L42:L107">
    <cfRule type="containsText" dxfId="108" priority="10" stopIfTrue="1" operator="containsText" text="NG">
      <formula>NOT(ISERROR(SEARCH("NG",L42)))</formula>
    </cfRule>
  </conditionalFormatting>
  <conditionalFormatting sqref="Q42:Q107">
    <cfRule type="containsText" dxfId="107" priority="9" operator="containsText" text="Measure More">
      <formula>NOT(ISERROR(SEARCH("Measure More",Q42)))</formula>
    </cfRule>
  </conditionalFormatting>
  <conditionalFormatting sqref="E127">
    <cfRule type="cellIs" dxfId="106" priority="8" stopIfTrue="1" operator="equal">
      <formula>"NG"</formula>
    </cfRule>
  </conditionalFormatting>
  <conditionalFormatting sqref="Y158:Z223 L158:L223">
    <cfRule type="containsText" dxfId="105" priority="7" stopIfTrue="1" operator="containsText" text="NG">
      <formula>NOT(ISERROR(SEARCH("NG",L158)))</formula>
    </cfRule>
  </conditionalFormatting>
  <conditionalFormatting sqref="Q158:Q223">
    <cfRule type="containsText" dxfId="104" priority="6" operator="containsText" text="Measure More">
      <formula>NOT(ISERROR(SEARCH("Measure More",Q158)))</formula>
    </cfRule>
  </conditionalFormatting>
  <conditionalFormatting sqref="E242">
    <cfRule type="cellIs" dxfId="103" priority="5" stopIfTrue="1" operator="equal">
      <formula>"NG"</formula>
    </cfRule>
  </conditionalFormatting>
  <conditionalFormatting sqref="Y273:Z338 L273:L338">
    <cfRule type="containsText" dxfId="102" priority="4" stopIfTrue="1" operator="containsText" text="NG">
      <formula>NOT(ISERROR(SEARCH("NG",L273)))</formula>
    </cfRule>
  </conditionalFormatting>
  <conditionalFormatting sqref="Q273:Q338">
    <cfRule type="containsText" dxfId="101" priority="3" operator="containsText" text="Measure More">
      <formula>NOT(ISERROR(SEARCH("Measure More",Q273)))</formula>
    </cfRule>
  </conditionalFormatting>
  <conditionalFormatting sqref="D127">
    <cfRule type="cellIs" dxfId="100" priority="2" stopIfTrue="1" operator="equal">
      <formula>"NG"</formula>
    </cfRule>
  </conditionalFormatting>
  <conditionalFormatting sqref="D242">
    <cfRule type="cellIs" dxfId="99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J42" sqref="J42:J43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24121002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29" t="str">
        <f>IF(SUM(M42:M107)&lt;&gt;33,"NG","OK")</f>
        <v>OK</v>
      </c>
      <c r="F11" s="207">
        <v>4730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26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27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28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186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26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25" t="s">
        <v>53</v>
      </c>
      <c r="P41" s="125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3.3973</v>
      </c>
      <c r="F42" s="176">
        <v>3.3969</v>
      </c>
      <c r="G42" s="176">
        <v>3.3963999999999999</v>
      </c>
      <c r="H42" s="176">
        <v>3.3980000000000001</v>
      </c>
      <c r="I42" s="176">
        <v>3.3982000000000001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-1.7999999999998018E-2</v>
      </c>
      <c r="P42" s="193">
        <f>IF(E42="","",((MINA(E42,F42,G42,H42,I42))-N42)/((C42+C43)/2))</f>
        <v>-3.6000000000000476E-2</v>
      </c>
      <c r="Q42" s="185" t="str">
        <f>IF(E42="","",IF(OR((O42&gt;50%),(P42&lt;-50%)),"Measure More","OK"))</f>
        <v>OK</v>
      </c>
      <c r="R42" s="185">
        <f>IF(E42="","",MAXA(E42:I43))</f>
        <v>3.3982000000000001</v>
      </c>
      <c r="S42" s="185">
        <f>IF(E42="","",MINA(E42:I43))</f>
        <v>3.3963999999999999</v>
      </c>
      <c r="T42" s="185">
        <f>IF(E42="","",(R42-S42))</f>
        <v>1.8000000000002458E-3</v>
      </c>
      <c r="U42" s="185">
        <f>IF(E42="","",ROUND(AVERAGEA(E42:I43),4))</f>
        <v>3.3974000000000002</v>
      </c>
      <c r="V42" s="185">
        <f>IF(E42="","",ROUND(SQRT(COUNTA(E42:I43)/(COUNTA(E42:I43)-1))*STDEVPA(E42:I43),4))</f>
        <v>8.0000000000000004E-4</v>
      </c>
      <c r="W42" s="184">
        <f>IF(E42="","",ROUND((((B42+C42)-(B42-C43))/(6*V42)),4))</f>
        <v>41.666699999999999</v>
      </c>
      <c r="X42" s="184">
        <f>IF(E42="","",ROUND((1-(ABS((((B42+C42)+(B42-C43))/2)-U42)/((C42+C43)/2)))*W42,4))</f>
        <v>40.583399999999997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3.4062000000000001</v>
      </c>
      <c r="F44" s="176">
        <v>3.4056999999999999</v>
      </c>
      <c r="G44" s="176">
        <v>3.4058999999999999</v>
      </c>
      <c r="H44" s="176">
        <v>3.4058000000000002</v>
      </c>
      <c r="I44" s="176">
        <v>3.4039000000000001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6.2000000000002053E-2</v>
      </c>
      <c r="P44" s="193">
        <f>IF(E44="","",((MINA(E44,F44,G44,H44,I44))-N44)/((C44+C45)/2))</f>
        <v>3.9000000000002366E-2</v>
      </c>
      <c r="Q44" s="185" t="str">
        <f t="shared" ref="Q44" si="1">IF(E44="","",IF(OR((O44&gt;50%),(P44&lt;-50%)),"Measure More","OK"))</f>
        <v>OK</v>
      </c>
      <c r="R44" s="185">
        <f>IF(E44="","",MAXA(E44:I45))</f>
        <v>3.4062000000000001</v>
      </c>
      <c r="S44" s="185">
        <f>IF(E44="","",MINA(E44:I45))</f>
        <v>3.4039000000000001</v>
      </c>
      <c r="T44" s="185">
        <f t="shared" ref="T44" si="2">IF(E44="","",(R44-S44))</f>
        <v>2.2999999999999687E-3</v>
      </c>
      <c r="U44" s="185">
        <f>IF(E44="","",ROUND(AVERAGEA(E44:I45),4))</f>
        <v>3.4055</v>
      </c>
      <c r="V44" s="185">
        <f>IF(E44="","",ROUND(SQRT(COUNTA(E44:I45)/(COUNTA(E44:I45)-1))*STDEVPA(E44:I45),4))</f>
        <v>8.9999999999999998E-4</v>
      </c>
      <c r="W44" s="184">
        <f t="shared" ref="W44" si="3">IF(E44="","",ROUND((((B44+C44)-(B44-C45))/(6*V44)),4))</f>
        <v>37.036999999999999</v>
      </c>
      <c r="X44" s="184">
        <f t="shared" ref="X44" si="4">IF(E44="","",ROUND((1-(ABS((((B44+C44)+(B44-C45))/2)-U44)/((C44+C45)/2)))*W44,4))</f>
        <v>35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1.5961000000000001</v>
      </c>
      <c r="F46" s="176">
        <v>1.597</v>
      </c>
      <c r="G46" s="176">
        <v>1.5956999999999999</v>
      </c>
      <c r="H46" s="176">
        <v>1.5951</v>
      </c>
      <c r="I46" s="176">
        <v>1.5976999999999999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-2.3000000000001908E-2</v>
      </c>
      <c r="P46" s="193">
        <f>IF(E46="","",((MINA(E46,F46,G46,H46,I46))-N46)/((C46+C47)/2))</f>
        <v>-4.9000000000001265E-2</v>
      </c>
      <c r="Q46" s="185" t="str">
        <f t="shared" ref="Q46" si="9">IF(E46="","",IF(OR((O46&gt;50%),(P46&lt;-50%)),"Measure More","OK"))</f>
        <v>OK</v>
      </c>
      <c r="R46" s="185">
        <f>IF(E46="","",MAXA(E46:I47))</f>
        <v>1.5976999999999999</v>
      </c>
      <c r="S46" s="185">
        <f>IF(E46="","",MINA(E46:I47))</f>
        <v>1.5951</v>
      </c>
      <c r="T46" s="185">
        <f t="shared" ref="T46" si="10">IF(E46="","",(R46-S46))</f>
        <v>2.5999999999999357E-3</v>
      </c>
      <c r="U46" s="185">
        <f>IF(E46="","",ROUND(AVERAGEA(E46:I47),4))</f>
        <v>1.5963000000000001</v>
      </c>
      <c r="V46" s="185">
        <f>IF(E46="","",ROUND(SQRT(COUNTA(E46:I47)/(COUNTA(E46:I47)-1))*STDEVPA(E46:I47),4))</f>
        <v>1E-3</v>
      </c>
      <c r="W46" s="184">
        <f t="shared" ref="W46" si="11">IF(E46="","",ROUND((((B46+C46)-(B46-C47))/(6*V46)),4))</f>
        <v>33.333300000000001</v>
      </c>
      <c r="X46" s="184">
        <f t="shared" ref="X46" si="12">IF(E46="","",ROUND((1-(ABS((((B46+C46)+(B46-C47))/2)-U46)/((C46+C47)/2)))*W46,4))</f>
        <v>32.1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1.5955999999999999</v>
      </c>
      <c r="F48" s="176">
        <v>1.5951</v>
      </c>
      <c r="G48" s="176">
        <v>1.5949</v>
      </c>
      <c r="H48" s="176">
        <v>1.5942000000000001</v>
      </c>
      <c r="I48" s="176">
        <v>1.5946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-4.4000000000001815E-2</v>
      </c>
      <c r="P48" s="193">
        <f>IF(E48="","",((MINA(E48,F48,G48,H48,I48))-N48)/((C48+C49)/2))</f>
        <v>-5.8000000000000274E-2</v>
      </c>
      <c r="Q48" s="185" t="str">
        <f t="shared" ref="Q48" si="17">IF(E48="","",IF(OR((O48&gt;50%),(P48&lt;-50%)),"Measure More","OK"))</f>
        <v>OK</v>
      </c>
      <c r="R48" s="185">
        <f>IF(E48="","",MAXA(E48:I49))</f>
        <v>1.5955999999999999</v>
      </c>
      <c r="S48" s="185">
        <f>IF(E48="","",MINA(E48:I49))</f>
        <v>1.5942000000000001</v>
      </c>
      <c r="T48" s="185">
        <f t="shared" ref="T48" si="18">IF(E48="","",(R48-S48))</f>
        <v>1.3999999999998458E-3</v>
      </c>
      <c r="U48" s="185">
        <f>IF(E48="","",ROUND(AVERAGEA(E48:I49),4))</f>
        <v>1.5949</v>
      </c>
      <c r="V48" s="185">
        <f>IF(E48="","",ROUND(SQRT(COUNTA(E48:I49)/(COUNTA(E48:I49)-1))*STDEVPA(E48:I49),4))</f>
        <v>5.0000000000000001E-4</v>
      </c>
      <c r="W48" s="184">
        <f t="shared" ref="W48" si="19">IF(E48="","",ROUND((((B48+C48)-(B48-C49))/(6*V48)),4))</f>
        <v>66.666700000000006</v>
      </c>
      <c r="X48" s="184">
        <f t="shared" ref="X48" si="20">IF(E48="","",ROUND((1-(ABS((((B48+C48)+(B48-C49))/2)-U48)/((C48+C49)/2)))*W48,4))</f>
        <v>63.2667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1.5989</v>
      </c>
      <c r="F50" s="176">
        <v>1.5996999999999999</v>
      </c>
      <c r="G50" s="176">
        <v>1.5992999999999999</v>
      </c>
      <c r="H50" s="176">
        <v>1.5992999999999999</v>
      </c>
      <c r="I50" s="176">
        <v>1.5996999999999999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-3.00000000000189E-3</v>
      </c>
      <c r="P50" s="193">
        <f>IF(E50="","",((MINA(E50,F50,G50,H50,I50))-N50)/((C50+C51)/2))</f>
        <v>-1.1000000000001009E-2</v>
      </c>
      <c r="Q50" s="185" t="str">
        <f t="shared" ref="Q50" si="25">IF(E50="","",IF(OR((O50&gt;50%),(P50&lt;-50%)),"Measure More","OK"))</f>
        <v>OK</v>
      </c>
      <c r="R50" s="185">
        <f>IF(E50="","",MAXA(E50:I51))</f>
        <v>1.5996999999999999</v>
      </c>
      <c r="S50" s="185">
        <f>IF(E50="","",MINA(E50:I51))</f>
        <v>1.5989</v>
      </c>
      <c r="T50" s="185">
        <f t="shared" ref="T50" si="26">IF(E50="","",(R50-S50))</f>
        <v>7.9999999999991189E-4</v>
      </c>
      <c r="U50" s="185">
        <f>IF(E50="","",ROUND(AVERAGEA(E50:I51),4))</f>
        <v>1.5993999999999999</v>
      </c>
      <c r="V50" s="185">
        <f>IF(E50="","",ROUND(SQRT(COUNTA(E50:I51)/(COUNTA(E50:I51)-1))*STDEVPA(E50:I51),4))</f>
        <v>2.9999999999999997E-4</v>
      </c>
      <c r="W50" s="184">
        <f t="shared" ref="W50" si="27">IF(E50="","",ROUND((((B50+C50)-(B50-C51))/(6*V50)),4))</f>
        <v>111.11109999999999</v>
      </c>
      <c r="X50" s="184">
        <f t="shared" ref="X50" si="28">IF(E50="","",ROUND((1-(ABS((((B50+C50)+(B50-C51))/2)-U50)/((C50+C51)/2)))*W50,4))</f>
        <v>110.4444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1.6009</v>
      </c>
      <c r="F52" s="176">
        <v>1.5999000000000001</v>
      </c>
      <c r="G52" s="176">
        <v>1.6019000000000001</v>
      </c>
      <c r="H52" s="176">
        <v>1.6013999999999999</v>
      </c>
      <c r="I52" s="176">
        <v>1.6015999999999999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1.9000000000000128E-2</v>
      </c>
      <c r="P52" s="193">
        <f>IF(E52="","",((MINA(E52,F52,G52,H52,I52))-N52)/((C52+C53)/2))</f>
        <v>-9.9999999999988987E-4</v>
      </c>
      <c r="Q52" s="185" t="str">
        <f t="shared" ref="Q52" si="33">IF(E52="","",IF(OR((O52&gt;50%),(P52&lt;-50%)),"Measure More","OK"))</f>
        <v>OK</v>
      </c>
      <c r="R52" s="185">
        <f>IF(E52="","",MAXA(E52:I53))</f>
        <v>1.6019000000000001</v>
      </c>
      <c r="S52" s="185">
        <f>IF(E52="","",MINA(E52:I53))</f>
        <v>1.5999000000000001</v>
      </c>
      <c r="T52" s="185">
        <f t="shared" ref="T52" si="34">IF(E52="","",(R52-S52))</f>
        <v>2.0000000000000018E-3</v>
      </c>
      <c r="U52" s="185">
        <f>IF(E52="","",ROUND(AVERAGEA(E52:I53),4))</f>
        <v>1.6011</v>
      </c>
      <c r="V52" s="185">
        <f>IF(E52="","",ROUND(SQRT(COUNTA(E52:I53)/(COUNTA(E52:I53)-1))*STDEVPA(E52:I53),4))</f>
        <v>8.0000000000000004E-4</v>
      </c>
      <c r="W52" s="184">
        <f t="shared" ref="W52" si="35">IF(E52="","",ROUND((((B52+C52)-(B52-C53))/(6*V52)),4))</f>
        <v>41.666699999999999</v>
      </c>
      <c r="X52" s="184">
        <f t="shared" ref="X52" si="36">IF(E52="","",ROUND((1-(ABS((((B52+C52)+(B52-C53))/2)-U52)/((C52+C53)/2)))*W52,4))</f>
        <v>41.208399999999997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24.561399999999999</v>
      </c>
      <c r="F54" s="176">
        <v>24.5611</v>
      </c>
      <c r="G54" s="176">
        <v>24.566199999999998</v>
      </c>
      <c r="H54" s="176">
        <v>24.571100000000001</v>
      </c>
      <c r="I54" s="176">
        <v>24.540600000000001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-0.14450000000000074</v>
      </c>
      <c r="P54" s="193">
        <f>IF(E54="","",((MINA(E54,F54,G54,H54,I54))-N54)/((C54+C55)/2))</f>
        <v>-0.2970000000000006</v>
      </c>
      <c r="Q54" s="185" t="str">
        <f t="shared" ref="Q54" si="41">IF(E54="","",IF(OR((O54&gt;50%),(P54&lt;-50%)),"Measure More","OK"))</f>
        <v>OK</v>
      </c>
      <c r="R54" s="185">
        <f>IF(E54="","",MAXA(E54:I55))</f>
        <v>24.571100000000001</v>
      </c>
      <c r="S54" s="185">
        <f>IF(E54="","",MINA(E54:I55))</f>
        <v>24.540600000000001</v>
      </c>
      <c r="T54" s="185">
        <f t="shared" ref="T54" si="42">IF(E54="","",(R54-S54))</f>
        <v>3.0499999999999972E-2</v>
      </c>
      <c r="U54" s="185">
        <f>IF(E54="","",ROUND(AVERAGEA(E54:I55),4))</f>
        <v>24.560099999999998</v>
      </c>
      <c r="V54" s="185">
        <f>IF(E54="","",ROUND(SQRT(COUNTA(E54:I55)/(COUNTA(E54:I55)-1))*STDEVPA(E54:I55),4))</f>
        <v>1.1599999999999999E-2</v>
      </c>
      <c r="W54" s="184">
        <f t="shared" ref="W54" si="43">IF(E54="","",ROUND((((B54+C54)-(B54-C55))/(6*V54)),4))</f>
        <v>5.7470999999999997</v>
      </c>
      <c r="X54" s="184">
        <f t="shared" ref="X54" si="44">IF(E54="","",ROUND((1-(ABS((((B54+C54)+(B54-C55))/2)-U54)/((C54+C55)/2)))*W54,4))</f>
        <v>4.6006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4.8106</v>
      </c>
      <c r="F56" s="176">
        <v>4.8118999999999996</v>
      </c>
      <c r="G56" s="176">
        <v>4.8121999999999998</v>
      </c>
      <c r="H56" s="176">
        <v>4.8117000000000001</v>
      </c>
      <c r="I56" s="176">
        <v>4.8101000000000003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0.12199999999999989</v>
      </c>
      <c r="P56" s="193">
        <f>IF(E56="","",((MINA(E56,F56,G56,H56,I56))-N56)/((C56+C57)/2))</f>
        <v>0.10100000000000442</v>
      </c>
      <c r="Q56" s="185" t="str">
        <f t="shared" ref="Q56" si="49">IF(E56="","",IF(OR((O56&gt;50%),(P56&lt;-50%)),"Measure More","OK"))</f>
        <v>OK</v>
      </c>
      <c r="R56" s="185">
        <f>IF(E56="","",MAXA(E56:I57))</f>
        <v>4.8121999999999998</v>
      </c>
      <c r="S56" s="185">
        <f>IF(E56="","",MINA(E56:I57))</f>
        <v>4.8101000000000003</v>
      </c>
      <c r="T56" s="185">
        <f t="shared" ref="T56" si="50">IF(E56="","",(R56-S56))</f>
        <v>2.0999999999995467E-3</v>
      </c>
      <c r="U56" s="185">
        <f>IF(E56="","",ROUND(AVERAGEA(E56:I57),4))</f>
        <v>4.8113000000000001</v>
      </c>
      <c r="V56" s="185">
        <f>IF(E56="","",ROUND(SQRT(COUNTA(E56:I57)/(COUNTA(E56:I57)-1))*STDEVPA(E56:I57),4))</f>
        <v>8.9999999999999998E-4</v>
      </c>
      <c r="W56" s="184">
        <f t="shared" ref="W56" si="51">IF(E56="","",ROUND((((B56+C56)-(B56-C57))/(6*V56)),4))</f>
        <v>37.036999999999999</v>
      </c>
      <c r="X56" s="184">
        <f t="shared" ref="X56" si="52">IF(E56="","",ROUND((1-(ABS((((B56+C56)+(B56-C57))/2)-U56)/((C56+C57)/2)))*W56,4))</f>
        <v>32.851799999999997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4.8471000000000002</v>
      </c>
      <c r="F58" s="176">
        <v>4.8468</v>
      </c>
      <c r="G58" s="176">
        <v>4.8471000000000002</v>
      </c>
      <c r="H58" s="176">
        <v>4.8483999999999998</v>
      </c>
      <c r="I58" s="176">
        <v>4.8475999999999999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0.48399999999999999</v>
      </c>
      <c r="P58" s="193">
        <f>IF(E58="","",((MINA(E58,F58,G58,H58,I58))-N58)/((C58+C59)/2))</f>
        <v>0.46800000000000175</v>
      </c>
      <c r="Q58" s="185" t="str">
        <f t="shared" ref="Q58" si="57">IF(E58="","",IF(OR((O58&gt;50%),(P58&lt;-50%)),"Measure More","OK"))</f>
        <v>OK</v>
      </c>
      <c r="R58" s="185">
        <f>IF(E58="","",MAXA(E58:I59))</f>
        <v>4.8483999999999998</v>
      </c>
      <c r="S58" s="185">
        <f>IF(E58="","",MINA(E58:I59))</f>
        <v>4.8468</v>
      </c>
      <c r="T58" s="185">
        <f t="shared" ref="T58" si="58">IF(E58="","",(R58-S58))</f>
        <v>1.5999999999998238E-3</v>
      </c>
      <c r="U58" s="185">
        <f>IF(E58="","",ROUND(AVERAGEA(E58:I59),4))</f>
        <v>4.8474000000000004</v>
      </c>
      <c r="V58" s="185">
        <f>IF(E58="","",ROUND(SQRT(COUNTA(E58:I59)/(COUNTA(E58:I59)-1))*STDEVPA(E58:I59),4))</f>
        <v>5.9999999999999995E-4</v>
      </c>
      <c r="W58" s="184">
        <f t="shared" ref="W58" si="59">IF(E58="","",ROUND((((B58+C58)-(B58-C59))/(6*V58)),4))</f>
        <v>55.555599999999998</v>
      </c>
      <c r="X58" s="184">
        <f t="shared" ref="X58" si="60">IF(E58="","",ROUND((1-(ABS((((B58+C58)+(B58-C59))/2)-U58)/((C58+C59)/2)))*W58,4))</f>
        <v>29.222200000000001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16.167300000000001</v>
      </c>
      <c r="F60" s="176">
        <v>16.1661</v>
      </c>
      <c r="G60" s="176">
        <v>16.160399999999999</v>
      </c>
      <c r="H60" s="176">
        <v>16.167100000000001</v>
      </c>
      <c r="I60" s="176">
        <v>16.165400000000002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0.67299999999999471</v>
      </c>
      <c r="P60" s="193">
        <f>IF(E60="","",((MINA(E60,F60,G60,H60,I60))-N60)/((C60+C61)/2))</f>
        <v>0.60399999999997789</v>
      </c>
      <c r="Q60" s="194" t="str">
        <f t="shared" ref="Q60" si="65">IF(E60="","",IF(OR((O60&gt;50%),(P60&lt;-50%)),"Measure More","OK"))</f>
        <v>Measure More</v>
      </c>
      <c r="R60" s="185">
        <f>IF(E60="","",MAXA(E60:I61))</f>
        <v>16.167300000000001</v>
      </c>
      <c r="S60" s="185">
        <f>IF(E60="","",MINA(E60:I61))</f>
        <v>16.160399999999999</v>
      </c>
      <c r="T60" s="185">
        <f t="shared" ref="T60" si="66">IF(E60="","",(R60-S60))</f>
        <v>6.9000000000016826E-3</v>
      </c>
      <c r="U60" s="185">
        <f>IF(E60="","",ROUND(AVERAGEA(E60:I61),4))</f>
        <v>16.165299999999998</v>
      </c>
      <c r="V60" s="185">
        <f>IF(E60="","",ROUND(SQRT(COUNTA(E60:I61)/(COUNTA(E60:I61)-1))*STDEVPA(E60:I61),4))</f>
        <v>2.8E-3</v>
      </c>
      <c r="W60" s="184">
        <f t="shared" ref="W60" si="67">IF(E60="","",ROUND((((B60+C60)-(B60-C61))/(6*V60)),4))</f>
        <v>11.9048</v>
      </c>
      <c r="X60" s="184">
        <f t="shared" ref="X60" si="68">IF(E60="","",ROUND((1-(ABS((((B60+C60)+(B60-C61))/2)-U60)/((C60+C61)/2)))*W60,4))</f>
        <v>4.1310000000000002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16.146100000000001</v>
      </c>
      <c r="F62" s="176">
        <v>16.145499999999998</v>
      </c>
      <c r="G62" s="176">
        <v>16.137699999999999</v>
      </c>
      <c r="H62" s="176">
        <v>16.148</v>
      </c>
      <c r="I62" s="176">
        <v>16.145600000000002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0.47999999999998266</v>
      </c>
      <c r="P62" s="193">
        <f>IF(E62="","",((MINA(E62,F62,G62,H62,I62))-N62)/((C62+C63)/2))</f>
        <v>0.37699999999997402</v>
      </c>
      <c r="Q62" s="194" t="str">
        <f t="shared" ref="Q62" si="73">IF(E62="","",IF(OR((O62&gt;50%),(P62&lt;-50%)),"Measure More","OK"))</f>
        <v>OK</v>
      </c>
      <c r="R62" s="185">
        <f>IF(E62="","",MAXA(E62:I63))</f>
        <v>16.148</v>
      </c>
      <c r="S62" s="185">
        <f>IF(E62="","",MINA(E62:I63))</f>
        <v>16.137699999999999</v>
      </c>
      <c r="T62" s="185">
        <f t="shared" ref="T62" si="74">IF(E62="","",(R62-S62))</f>
        <v>1.0300000000000864E-2</v>
      </c>
      <c r="U62" s="185">
        <f>IF(E62="","",ROUND(AVERAGEA(E62:I63),4))</f>
        <v>16.144600000000001</v>
      </c>
      <c r="V62" s="185">
        <f>IF(E62="","",ROUND(SQRT(COUNTA(E62:I63)/(COUNTA(E62:I63)-1))*STDEVPA(E62:I63),4))</f>
        <v>4.0000000000000001E-3</v>
      </c>
      <c r="W62" s="184">
        <f t="shared" ref="W62" si="75">IF(E62="","",ROUND((((B62+C62)-(B62-C63))/(6*V62)),4))</f>
        <v>8.3332999999999995</v>
      </c>
      <c r="X62" s="184">
        <f t="shared" ref="X62" si="76">IF(E62="","",ROUND((1-(ABS((((B62+C62)+(B62-C63))/2)-U62)/((C62+C63)/2)))*W62,4))</f>
        <v>4.6166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6.5210999999999997</v>
      </c>
      <c r="F64" s="176">
        <v>6.5182000000000002</v>
      </c>
      <c r="G64" s="176">
        <v>6.5201000000000002</v>
      </c>
      <c r="H64" s="176">
        <v>6.5190000000000001</v>
      </c>
      <c r="I64" s="176">
        <v>6.5206999999999997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0.21099999999999675</v>
      </c>
      <c r="P64" s="193">
        <f>IF(E64="","",((MINA(E64,F64,G64,H64,I64))-N64)/((C64+C65)/2))</f>
        <v>0.18200000000000216</v>
      </c>
      <c r="Q64" s="185" t="str">
        <f t="shared" ref="Q64" si="81">IF(E64="","",IF(OR((O64&gt;50%),(P64&lt;-50%)),"Measure More","OK"))</f>
        <v>OK</v>
      </c>
      <c r="R64" s="185">
        <f>IF(E64="","",MAXA(E64:I65))</f>
        <v>6.5210999999999997</v>
      </c>
      <c r="S64" s="185">
        <f>IF(E64="","",MINA(E64:I65))</f>
        <v>6.5182000000000002</v>
      </c>
      <c r="T64" s="185">
        <f t="shared" ref="T64" si="82">IF(E64="","",(R64-S64))</f>
        <v>2.8999999999994586E-3</v>
      </c>
      <c r="U64" s="185">
        <f>IF(E64="","",ROUND(AVERAGEA(E64:I65),4))</f>
        <v>6.5198</v>
      </c>
      <c r="V64" s="185">
        <f>IF(E64="","",ROUND(SQRT(COUNTA(E64:I65)/(COUNTA(E64:I65)-1))*STDEVPA(E64:I65),4))</f>
        <v>1.1999999999999999E-3</v>
      </c>
      <c r="W64" s="184">
        <f t="shared" ref="W64" si="83">IF(E64="","",ROUND((((B64+C64)-(B64-C65))/(6*V64)),4))</f>
        <v>27.777799999999999</v>
      </c>
      <c r="X64" s="184">
        <f t="shared" ref="X64" si="84">IF(E64="","",ROUND((1-(ABS((((B64+C64)+(B64-C65))/2)-U64)/((C64+C65)/2)))*W64,4))</f>
        <v>22.277799999999999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6.5191999999999997</v>
      </c>
      <c r="F66" s="176">
        <v>6.5170000000000003</v>
      </c>
      <c r="G66" s="176">
        <v>6.5187999999999997</v>
      </c>
      <c r="H66" s="176">
        <v>6.5178000000000003</v>
      </c>
      <c r="I66" s="176">
        <v>6.5183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0.19199999999999662</v>
      </c>
      <c r="P66" s="193">
        <f>IF(E66="","",((MINA(E66,F66,G66,H66,I66))-N66)/((C66+C67)/2))</f>
        <v>0.17000000000000348</v>
      </c>
      <c r="Q66" s="185" t="str">
        <f t="shared" ref="Q66" si="89">IF(E66="","",IF(OR((O66&gt;50%),(P66&lt;-50%)),"Measure More","OK"))</f>
        <v>OK</v>
      </c>
      <c r="R66" s="185">
        <f>IF(E66="","",MAXA(E66:I67))</f>
        <v>6.5191999999999997</v>
      </c>
      <c r="S66" s="185">
        <f>IF(E66="","",MINA(E66:I67))</f>
        <v>6.5170000000000003</v>
      </c>
      <c r="T66" s="185">
        <f t="shared" ref="T66" si="90">IF(E66="","",(R66-S66))</f>
        <v>2.1999999999993136E-3</v>
      </c>
      <c r="U66" s="185">
        <f>IF(E66="","",ROUND(AVERAGEA(E66:I67),4))</f>
        <v>6.5182000000000002</v>
      </c>
      <c r="V66" s="185">
        <f>IF(E66="","",ROUND(SQRT(COUNTA(E66:I67)/(COUNTA(E66:I67)-1))*STDEVPA(E66:I67),4))</f>
        <v>8.9999999999999998E-4</v>
      </c>
      <c r="W66" s="184">
        <f t="shared" ref="W66" si="91">IF(E66="","",ROUND((((B66+C66)-(B66-C67))/(6*V66)),4))</f>
        <v>37.036999999999999</v>
      </c>
      <c r="X66" s="184">
        <f t="shared" ref="X66" si="92">IF(E66="","",ROUND((1-(ABS((((B66+C66)+(B66-C67))/2)-U66)/((C66+C67)/2)))*W66,4))</f>
        <v>30.296299999999999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0.80700000000000005</v>
      </c>
      <c r="F68" s="176">
        <v>0.80700000000000005</v>
      </c>
      <c r="G68" s="176">
        <v>0.80700000000000005</v>
      </c>
      <c r="H68" s="176">
        <v>0.80700000000000005</v>
      </c>
      <c r="I68" s="176">
        <v>0.80800000000000005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0.80700000000000005</v>
      </c>
      <c r="T68" s="185">
        <f t="shared" ref="T68" si="98">IF(E68="","",(R68-S68))</f>
        <v>1.0000000000000009E-3</v>
      </c>
      <c r="U68" s="185">
        <f>IF(E68="","",ROUND(AVERAGEA(E68:I69),4))</f>
        <v>0.80720000000000003</v>
      </c>
      <c r="V68" s="185">
        <f>IF(E68="","",ROUND(SQRT(COUNTA(E68:I69)/(COUNTA(E68:I69)-1))*STDEVPA(E68:I69),4))</f>
        <v>4.0000000000000002E-4</v>
      </c>
      <c r="W68" s="184">
        <f t="shared" ref="W68" si="99">IF(E68="","",ROUND((((B68+C68)-(B68-C69))/(6*V68)),4))</f>
        <v>50</v>
      </c>
      <c r="X68" s="184">
        <f t="shared" ref="X68" si="100">IF(E68="","",ROUND((1-(ABS((((B68+C68)+(B68-C69))/2)-U68)/((C68+C69)/2)))*W68,4))</f>
        <v>44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0.80800000000000005</v>
      </c>
      <c r="F70" s="176">
        <v>0.80700000000000005</v>
      </c>
      <c r="G70" s="176">
        <v>0.80700000000000005</v>
      </c>
      <c r="H70" s="176">
        <v>0.80700000000000005</v>
      </c>
      <c r="I70" s="176">
        <v>0.80700000000000005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0.80700000000000005</v>
      </c>
      <c r="T70" s="185">
        <f t="shared" ref="T70" si="106">IF(E70="","",(R70-S70))</f>
        <v>1.0000000000000009E-3</v>
      </c>
      <c r="U70" s="185">
        <f>IF(E70="","",ROUND(AVERAGEA(E70:I71),4))</f>
        <v>0.80720000000000003</v>
      </c>
      <c r="V70" s="185">
        <f>IF(E70="","",ROUND(SQRT(COUNTA(E70:I71)/(COUNTA(E70:I71)-1))*STDEVPA(E70:I71),4))</f>
        <v>4.0000000000000002E-4</v>
      </c>
      <c r="W70" s="184">
        <f t="shared" ref="W70" si="107">IF(E70="","",ROUND((((B70+C70)-(B70-C71))/(6*V70)),4))</f>
        <v>50</v>
      </c>
      <c r="X70" s="184">
        <f t="shared" ref="X70" si="108">IF(E70="","",ROUND((1-(ABS((((B70+C70)+(B70-C71))/2)-U70)/((C70+C71)/2)))*W70,4))</f>
        <v>44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0.58799999999999997</v>
      </c>
      <c r="F72" s="176">
        <v>0.58899999999999997</v>
      </c>
      <c r="G72" s="176">
        <v>0.58899999999999997</v>
      </c>
      <c r="H72" s="176">
        <v>0.58899999999999997</v>
      </c>
      <c r="I72" s="176">
        <v>0.58799999999999997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0.26666666666666694</v>
      </c>
      <c r="P72" s="193">
        <f>IF(E72="","",((MINA(E72,F72,G72,H72,I72))-N72)/((C72+C73)/2))</f>
        <v>0.20000000000000018</v>
      </c>
      <c r="Q72" s="194" t="str">
        <f t="shared" ref="Q72" si="113">IF(E72="","",IF(OR((O72&gt;50%),(P72&lt;-50%)),"Measure More","OK"))</f>
        <v>OK</v>
      </c>
      <c r="R72" s="185">
        <f>IF(E72="","",MAXA(E72:I73))</f>
        <v>0.58899999999999997</v>
      </c>
      <c r="S72" s="185">
        <f>IF(E72="","",MINA(E72:I73))</f>
        <v>0.58799999999999997</v>
      </c>
      <c r="T72" s="185">
        <f t="shared" ref="T72" si="114">IF(E72="","",(R72-S72))</f>
        <v>1.0000000000000009E-3</v>
      </c>
      <c r="U72" s="185">
        <f>IF(E72="","",ROUND(AVERAGEA(E72:I73),4))</f>
        <v>0.58860000000000001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12.4</v>
      </c>
      <c r="X72" s="184">
        <f>IF(E72="","",ROUND((((U72)-(B72-C73))/(3*V72)),4))</f>
        <v>12.4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0.58299999999999996</v>
      </c>
      <c r="F74" s="176">
        <v>0.58399999999999996</v>
      </c>
      <c r="G74" s="176">
        <v>0.58299999999999996</v>
      </c>
      <c r="H74" s="176">
        <v>0.58399999999999996</v>
      </c>
      <c r="I74" s="176">
        <v>0.58299999999999996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-6.6666666666666735E-2</v>
      </c>
      <c r="P74" s="193">
        <f>IF(E74="","",((MINA(E74,F74,G74,H74,I74))-N74)/((C74+C75)/2))</f>
        <v>-0.13333333333333347</v>
      </c>
      <c r="Q74" s="194" t="str">
        <f t="shared" ref="Q74" si="117">IF(E74="","",IF(OR((O74&gt;50%),(P74&lt;-50%)),"Measure More","OK"))</f>
        <v>OK</v>
      </c>
      <c r="R74" s="185">
        <f>IF(E74="","",MAXA(E74:I75))</f>
        <v>0.58399999999999996</v>
      </c>
      <c r="S74" s="185">
        <f>IF(E74="","",MINA(E74:I75))</f>
        <v>0.58299999999999996</v>
      </c>
      <c r="T74" s="185">
        <f t="shared" ref="T74" si="118">IF(E74="","",(R74-S74))</f>
        <v>1.0000000000000009E-3</v>
      </c>
      <c r="U74" s="185">
        <f>IF(E74="","",ROUND(AVERAGEA(E74:I75),4))</f>
        <v>0.58340000000000003</v>
      </c>
      <c r="V74" s="185">
        <f>IF(E74="","",ROUND(SQRT(COUNTA(E74:I75)/(COUNTA(E74:I75)-1))*STDEVPA(E74:I75),4))</f>
        <v>5.0000000000000001E-4</v>
      </c>
      <c r="W74" s="184">
        <f>IF(E74="","",ROUND((((U74)-(B74-C75))/(3*V74)),4))</f>
        <v>8.9332999999999991</v>
      </c>
      <c r="X74" s="184">
        <f>IF(E74="","",ROUND((((U74)-(B74-C75))/(3*V74)),4))</f>
        <v>8.9332999999999991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7.5442</v>
      </c>
      <c r="F76" s="176">
        <v>7.5481999999999996</v>
      </c>
      <c r="G76" s="176">
        <v>7.5534999999999997</v>
      </c>
      <c r="H76" s="176">
        <v>7.5613000000000001</v>
      </c>
      <c r="I76" s="176">
        <v>7.5420999999999996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0.30650000000000066</v>
      </c>
      <c r="P76" s="193">
        <f>IF(E76="","",((MINA(E76,F76,G76,H76,I76))-N76)/((C76+C77)/2))</f>
        <v>0.21049999999999791</v>
      </c>
      <c r="Q76" s="185" t="str">
        <f t="shared" ref="Q76" si="121">IF(E76="","",IF(OR((O76&gt;50%),(P76&lt;-50%)),"Measure More","OK"))</f>
        <v>OK</v>
      </c>
      <c r="R76" s="185">
        <f>IF(E76="","",MAXA(E76:I77))</f>
        <v>7.5613000000000001</v>
      </c>
      <c r="S76" s="185">
        <f>IF(E76="","",MINA(E76:I77))</f>
        <v>7.5420999999999996</v>
      </c>
      <c r="T76" s="185">
        <f t="shared" ref="T76" si="122">IF(E76="","",(R76-S76))</f>
        <v>1.920000000000055E-2</v>
      </c>
      <c r="U76" s="185">
        <f>IF(E76="","",ROUND(AVERAGEA(E76:I77),4))</f>
        <v>7.5499000000000001</v>
      </c>
      <c r="V76" s="185">
        <f>IF(E76="","",ROUND(SQRT(COUNTA(E76:I77)/(COUNTA(E76:I77)-1))*STDEVPA(E76:I77),4))</f>
        <v>7.7000000000000002E-3</v>
      </c>
      <c r="W76" s="184">
        <f t="shared" ref="W76" si="123">IF(E76="","",ROUND((((B76+C76)-(B76-C77))/(6*V76)),4))</f>
        <v>8.6579999999999995</v>
      </c>
      <c r="X76" s="184">
        <f t="shared" ref="X76" si="124">IF(E76="","",ROUND((1-(ABS((((B76+C76)+(B76-C77))/2)-U76)/((C76+C77)/2)))*W76,4))</f>
        <v>6.4977999999999998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7.5476000000000001</v>
      </c>
      <c r="F78" s="176">
        <v>7.5486000000000004</v>
      </c>
      <c r="G78" s="176">
        <v>7.5495999999999999</v>
      </c>
      <c r="H78" s="176">
        <v>7.5575999999999999</v>
      </c>
      <c r="I78" s="176">
        <v>7.5457999999999998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0.28799999999999937</v>
      </c>
      <c r="P78" s="193">
        <f>IF(E78="","",((MINA(E78,F78,G78,H78,I78))-N78)/((C78+C79)/2))</f>
        <v>0.2289999999999992</v>
      </c>
      <c r="Q78" s="185" t="str">
        <f t="shared" ref="Q78" si="127">IF(E78="","",IF(OR((O78&gt;50%),(P78&lt;-50%)),"Measure More","OK"))</f>
        <v>OK</v>
      </c>
      <c r="R78" s="185">
        <f>IF(E78="","",MAXA(E78:I79))</f>
        <v>7.5575999999999999</v>
      </c>
      <c r="S78" s="185">
        <f>IF(E78="","",MINA(E78:I79))</f>
        <v>7.5457999999999998</v>
      </c>
      <c r="T78" s="185">
        <f t="shared" ref="T78" si="128">IF(E78="","",(R78-S78))</f>
        <v>1.1800000000000033E-2</v>
      </c>
      <c r="U78" s="185">
        <f>IF(E78="","",ROUND(AVERAGEA(E78:I79),4))</f>
        <v>7.5498000000000003</v>
      </c>
      <c r="V78" s="185">
        <f>IF(E78="","",ROUND(SQRT(COUNTA(E78:I79)/(COUNTA(E78:I79)-1))*STDEVPA(E78:I79),4))</f>
        <v>4.5999999999999999E-3</v>
      </c>
      <c r="W78" s="184">
        <f t="shared" ref="W78" si="129">IF(E78="","",ROUND((((B78+C78)-(B78-C79))/(6*V78)),4))</f>
        <v>14.492800000000001</v>
      </c>
      <c r="X78" s="184">
        <f t="shared" ref="X78" si="130">IF(E78="","",ROUND((1-(ABS((((B78+C78)+(B78-C79))/2)-U78)/((C78+C79)/2)))*W78,4))</f>
        <v>10.8841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6.2161999999999997</v>
      </c>
      <c r="F80" s="176">
        <v>6.2154999999999996</v>
      </c>
      <c r="G80" s="176">
        <v>6.2157999999999998</v>
      </c>
      <c r="H80" s="176">
        <v>6.2146999999999997</v>
      </c>
      <c r="I80" s="176">
        <v>6.2148000000000003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0.32399999999999096</v>
      </c>
      <c r="P80" s="193">
        <f>IF(E80="","",((MINA(E80,F80,G80,H80,I80))-N80)/((C80+C81)/2))</f>
        <v>0.29399999999998983</v>
      </c>
      <c r="Q80" s="185" t="str">
        <f t="shared" ref="Q80" si="133">IF(E80="","",IF(OR((O80&gt;50%),(P80&lt;-50%)),"Measure More","OK"))</f>
        <v>OK</v>
      </c>
      <c r="R80" s="185">
        <f>IF(E80="","",MAXA(E80:I81))</f>
        <v>6.2161999999999997</v>
      </c>
      <c r="S80" s="185">
        <f>IF(E80="","",MINA(E80:I81))</f>
        <v>6.2146999999999997</v>
      </c>
      <c r="T80" s="185">
        <f t="shared" ref="T80" si="134">IF(E80="","",(R80-S80))</f>
        <v>1.5000000000000568E-3</v>
      </c>
      <c r="U80" s="185">
        <f>IF(E80="","",ROUND(AVERAGEA(E80:I81),4))</f>
        <v>6.2153999999999998</v>
      </c>
      <c r="V80" s="185">
        <f>IF(E80="","",ROUND(SQRT(COUNTA(E80:I81)/(COUNTA(E80:I81)-1))*STDEVPA(E80:I81),4))</f>
        <v>5.9999999999999995E-4</v>
      </c>
      <c r="W80" s="184">
        <f t="shared" ref="W80" si="135">IF(E80="","",ROUND((((B80+C80)-(B80-C81))/(6*V80)),4))</f>
        <v>27.777799999999999</v>
      </c>
      <c r="X80" s="184">
        <f t="shared" ref="X80" si="136">IF(E80="","",ROUND((1-(ABS((((B80+C80)+(B80-C81))/2)-U80)/((C80+C81)/2)))*W80,4))</f>
        <v>19.222200000000001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6.2222999999999997</v>
      </c>
      <c r="F82" s="176">
        <v>6.2222</v>
      </c>
      <c r="G82" s="176">
        <v>6.2229000000000001</v>
      </c>
      <c r="H82" s="176">
        <v>6.2228000000000003</v>
      </c>
      <c r="I82" s="176">
        <v>6.2218999999999998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0.45799999999999841</v>
      </c>
      <c r="P82" s="193">
        <f>IF(E82="","",((MINA(E82,F82,G82,H82,I82))-N82)/((C82+C83)/2))</f>
        <v>0.43799999999999173</v>
      </c>
      <c r="Q82" s="185" t="str">
        <f t="shared" ref="Q82" si="139">IF(E82="","",IF(OR((O82&gt;50%),(P82&lt;-50%)),"Measure More","OK"))</f>
        <v>OK</v>
      </c>
      <c r="R82" s="185">
        <f>IF(E82="","",MAXA(E82:I83))</f>
        <v>6.2229000000000001</v>
      </c>
      <c r="S82" s="185">
        <f>IF(E82="","",MINA(E82:I83))</f>
        <v>6.2218999999999998</v>
      </c>
      <c r="T82" s="185">
        <f t="shared" ref="T82" si="140">IF(E82="","",(R82-S82))</f>
        <v>1.000000000000334E-3</v>
      </c>
      <c r="U82" s="185">
        <f>IF(E82="","",ROUND(AVERAGEA(E82:I83),4))</f>
        <v>6.2224000000000004</v>
      </c>
      <c r="V82" s="185">
        <f>IF(E82="","",ROUND(SQRT(COUNTA(E82:I83)/(COUNTA(E82:I83)-1))*STDEVPA(E82:I83),4))</f>
        <v>4.0000000000000002E-4</v>
      </c>
      <c r="W82" s="184">
        <f t="shared" ref="W82" si="141">IF(E82="","",ROUND((((B82+C82)-(B82-C83))/(6*V82)),4))</f>
        <v>41.666699999999999</v>
      </c>
      <c r="X82" s="184">
        <f t="shared" ref="X82" si="142">IF(E82="","",ROUND((1-(ABS((((B82+C82)+(B82-C83))/2)-U82)/((C82+C83)/2)))*W82,4))</f>
        <v>23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5.6722999999999999</v>
      </c>
      <c r="F84" s="176">
        <v>5.6712999999999996</v>
      </c>
      <c r="G84" s="176">
        <v>5.6692999999999998</v>
      </c>
      <c r="H84" s="176">
        <v>5.6665999999999999</v>
      </c>
      <c r="I84" s="176">
        <v>5.6668000000000003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-0.2770000000000028</v>
      </c>
      <c r="P84" s="193">
        <f>IF(E84="","",((MINA(E84,F84,G84,H84,I84))-N84)/((C84+C85)/2))</f>
        <v>-0.33400000000000318</v>
      </c>
      <c r="Q84" s="185" t="str">
        <f t="shared" ref="Q84" si="145">IF(E84="","",IF(OR((O84&gt;50%),(P84&lt;-50%)),"Measure More","OK"))</f>
        <v>OK</v>
      </c>
      <c r="R84" s="185">
        <f>IF(E84="","",MAXA(E84:I85))</f>
        <v>5.6722999999999999</v>
      </c>
      <c r="S84" s="185">
        <f>IF(E84="","",MINA(E84:I85))</f>
        <v>5.6665999999999999</v>
      </c>
      <c r="T84" s="185">
        <f t="shared" ref="T84" si="146">IF(E84="","",(R84-S84))</f>
        <v>5.7000000000000384E-3</v>
      </c>
      <c r="U84" s="185">
        <f>IF(E84="","",ROUND(AVERAGEA(E84:I85),4))</f>
        <v>5.6692999999999998</v>
      </c>
      <c r="V84" s="185">
        <f>IF(E84="","",ROUND(SQRT(COUNTA(E84:I85)/(COUNTA(E84:I85)-1))*STDEVPA(E84:I85),4))</f>
        <v>2.5999999999999999E-3</v>
      </c>
      <c r="W84" s="184">
        <f t="shared" ref="W84" si="147">IF(E84="","",ROUND((((B84+C84)-(B84-C85))/(6*V84)),4))</f>
        <v>12.820499999999999</v>
      </c>
      <c r="X84" s="184">
        <f t="shared" ref="X84" si="148">IF(E84="","",ROUND((1-(ABS((((B84+C84)+(B84-C85))/2)-U84)/((C84+C85)/2)))*W84,4))</f>
        <v>8.8846000000000007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OK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5.681</v>
      </c>
      <c r="F86" s="176">
        <v>5.6771000000000003</v>
      </c>
      <c r="G86" s="176">
        <v>5.6801000000000004</v>
      </c>
      <c r="H86" s="176">
        <v>5.6748000000000003</v>
      </c>
      <c r="I86" s="176">
        <v>5.6662999999999997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-0.19000000000000128</v>
      </c>
      <c r="P86" s="193">
        <f>IF(E86="","",((MINA(E86,F86,G86,H86,I86))-N86)/((C86+C87)/2))</f>
        <v>-0.33700000000000507</v>
      </c>
      <c r="Q86" s="185" t="str">
        <f t="shared" ref="Q86" si="151">IF(E86="","",IF(OR((O86&gt;50%),(P86&lt;-50%)),"Measure More","OK"))</f>
        <v>OK</v>
      </c>
      <c r="R86" s="185">
        <f>IF(E86="","",MAXA(E86:I87))</f>
        <v>5.681</v>
      </c>
      <c r="S86" s="185">
        <f>IF(E86="","",MINA(E86:I87))</f>
        <v>5.6662999999999997</v>
      </c>
      <c r="T86" s="185">
        <f t="shared" ref="T86" si="152">IF(E86="","",(R86-S86))</f>
        <v>1.4700000000000379E-2</v>
      </c>
      <c r="U86" s="185">
        <f>IF(E86="","",ROUND(AVERAGEA(E86:I87),4))</f>
        <v>5.6759000000000004</v>
      </c>
      <c r="V86" s="185">
        <f>IF(E86="","",ROUND(SQRT(COUNTA(E86:I87)/(COUNTA(E86:I87)-1))*STDEVPA(E86:I87),4))</f>
        <v>5.8999999999999999E-3</v>
      </c>
      <c r="W86" s="184">
        <f t="shared" ref="W86" si="153">IF(E86="","",ROUND((((B86+C86)-(B86-C87))/(6*V86)),4))</f>
        <v>5.6497000000000002</v>
      </c>
      <c r="X86" s="184">
        <f t="shared" ref="X86" si="154">IF(E86="","",ROUND((1-(ABS((((B86+C86)+(B86-C87))/2)-U86)/((C86+C87)/2)))*W86,4))</f>
        <v>4.2881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OK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7.9573999999999998</v>
      </c>
      <c r="F88" s="176">
        <v>7.9572000000000003</v>
      </c>
      <c r="G88" s="176">
        <v>7.9527999999999999</v>
      </c>
      <c r="H88" s="176">
        <v>7.9569000000000001</v>
      </c>
      <c r="I88" s="176">
        <v>7.9532999999999996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0.57399999999999451</v>
      </c>
      <c r="P88" s="193">
        <f>IF(E88="","",((MINA(E88,F88,G88,H88,I88))-N88)/((C88+C89)/2))</f>
        <v>0.52799999999999514</v>
      </c>
      <c r="Q88" s="194" t="str">
        <f t="shared" ref="Q88" si="157">IF(E88="","",IF(OR((O88&gt;50%),(P88&lt;-50%)),"Measure More","OK"))</f>
        <v>Measure More</v>
      </c>
      <c r="R88" s="185">
        <f>IF(E88="","",MAXA(E88:I89))</f>
        <v>7.9573999999999998</v>
      </c>
      <c r="S88" s="185">
        <f>IF(E88="","",MINA(E88:I89))</f>
        <v>7.9527999999999999</v>
      </c>
      <c r="T88" s="185">
        <f t="shared" ref="T88" si="158">IF(E88="","",(R88-S88))</f>
        <v>4.5999999999999375E-3</v>
      </c>
      <c r="U88" s="185">
        <f>IF(E88="","",ROUND(AVERAGEA(E88:I89),4))</f>
        <v>7.9554999999999998</v>
      </c>
      <c r="V88" s="185">
        <f>IF(E88="","",ROUND(SQRT(COUNTA(E88:I89)/(COUNTA(E88:I89)-1))*STDEVPA(E88:I89),4))</f>
        <v>2.3E-3</v>
      </c>
      <c r="W88" s="184">
        <f t="shared" ref="W88" si="159">IF(E88="","",ROUND((((B88+C88)-(B88-C89))/(6*V88)),4))</f>
        <v>14.492800000000001</v>
      </c>
      <c r="X88" s="184">
        <f t="shared" ref="X88" si="160">IF(E88="","",ROUND((1-(ABS((((B88+C88)+(B88-C89))/2)-U88)/((C88+C89)/2)))*W88,4))</f>
        <v>6.4493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OK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7.8837999999999999</v>
      </c>
      <c r="F90" s="176">
        <v>7.8849999999999998</v>
      </c>
      <c r="G90" s="176">
        <v>7.8761000000000001</v>
      </c>
      <c r="H90" s="176">
        <v>7.8871000000000002</v>
      </c>
      <c r="I90" s="176">
        <v>7.8832000000000004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-0.12900000000000134</v>
      </c>
      <c r="P90" s="193">
        <f>IF(E90="","",((MINA(E90,F90,G90,H90,I90))-N90)/((C90+C91)/2))</f>
        <v>-0.23900000000000254</v>
      </c>
      <c r="Q90" s="194" t="str">
        <f t="shared" ref="Q90" si="163">IF(E90="","",IF(OR((O90&gt;50%),(P90&lt;-50%)),"Measure More","OK"))</f>
        <v>OK</v>
      </c>
      <c r="R90" s="185">
        <f>IF(E90="","",MAXA(E90:I91))</f>
        <v>7.8871000000000002</v>
      </c>
      <c r="S90" s="185">
        <f>IF(E90="","",MINA(E90:I91))</f>
        <v>7.8761000000000001</v>
      </c>
      <c r="T90" s="185">
        <f t="shared" ref="T90" si="164">IF(E90="","",(R90-S90))</f>
        <v>1.1000000000000121E-2</v>
      </c>
      <c r="U90" s="185">
        <f>IF(E90="","",ROUND(AVERAGEA(E90:I91),4))</f>
        <v>7.883</v>
      </c>
      <c r="V90" s="185">
        <f>IF(E90="","",ROUND(SQRT(COUNTA(E90:I91)/(COUNTA(E90:I91)-1))*STDEVPA(E90:I91),4))</f>
        <v>4.1999999999999997E-3</v>
      </c>
      <c r="W90" s="184">
        <f t="shared" ref="W90" si="165">IF(E90="","",ROUND((((B90+C90)-(B90-C91))/(6*V90)),4))</f>
        <v>7.9364999999999997</v>
      </c>
      <c r="X90" s="184">
        <f t="shared" ref="X90" si="166">IF(E90="","",ROUND((1-(ABS((((B90+C90)+(B90-C91))/2)-U90)/((C90+C91)/2)))*W90,4))</f>
        <v>6.5872999999999999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3.1034000000000002</v>
      </c>
      <c r="F92" s="176">
        <v>3.1067999999999998</v>
      </c>
      <c r="G92" s="176">
        <v>3.0990000000000002</v>
      </c>
      <c r="H92" s="176">
        <v>3.1002000000000001</v>
      </c>
      <c r="I92" s="176">
        <v>3.1002999999999998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6.7999999999996952E-2</v>
      </c>
      <c r="P92" s="193">
        <f>IF(E92="","",((MINA(E92,F92,G92,H92,I92))-N92)/((C92+C93)/2))</f>
        <v>-9.9999999999988987E-3</v>
      </c>
      <c r="Q92" s="185" t="str">
        <f t="shared" ref="Q92" si="169">IF(E92="","",IF(OR((O92&gt;50%),(P92&lt;-50%)),"Measure More","OK"))</f>
        <v>OK</v>
      </c>
      <c r="R92" s="185">
        <f>IF(E92="","",MAXA(E92:I93))</f>
        <v>3.1067999999999998</v>
      </c>
      <c r="S92" s="185">
        <f>IF(E92="","",MINA(E92:I93))</f>
        <v>3.0990000000000002</v>
      </c>
      <c r="T92" s="185">
        <f t="shared" ref="T92" si="170">IF(E92="","",(R92-S92))</f>
        <v>7.799999999999585E-3</v>
      </c>
      <c r="U92" s="185">
        <f>IF(E92="","",ROUND(AVERAGEA(E92:I93),4))</f>
        <v>3.1019000000000001</v>
      </c>
      <c r="V92" s="185">
        <f>IF(E92="","",ROUND(SQRT(COUNTA(E92:I93)/(COUNTA(E92:I93)-1))*STDEVPA(E92:I93),4))</f>
        <v>3.2000000000000002E-3</v>
      </c>
      <c r="W92" s="184">
        <f t="shared" ref="W92" si="171">IF(E92="","",ROUND((((B92+C92)-(B92-C93))/(6*V92)),4))</f>
        <v>10.416700000000001</v>
      </c>
      <c r="X92" s="184">
        <f t="shared" ref="X92" si="172">IF(E92="","",ROUND((1-(ABS((((B92+C92)+(B92-C93))/2)-U92)/((C92+C93)/2)))*W92,4))</f>
        <v>10.2188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3.0952999999999999</v>
      </c>
      <c r="F94" s="176">
        <v>3.0935999999999999</v>
      </c>
      <c r="G94" s="176">
        <v>3.0992000000000002</v>
      </c>
      <c r="H94" s="176">
        <v>3.0947</v>
      </c>
      <c r="I94" s="176">
        <v>3.0952000000000002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-7.9999999999991189E-3</v>
      </c>
      <c r="P94" s="193">
        <f>IF(E94="","",((MINA(E94,F94,G94,H94,I94))-N94)/((C94+C95)/2))</f>
        <v>-6.4000000000001833E-2</v>
      </c>
      <c r="Q94" s="185" t="str">
        <f t="shared" ref="Q94" si="175">IF(E94="","",IF(OR((O94&gt;50%),(P94&lt;-50%)),"Measure More","OK"))</f>
        <v>OK</v>
      </c>
      <c r="R94" s="185">
        <f>IF(E94="","",MAXA(E94:I95))</f>
        <v>3.0992000000000002</v>
      </c>
      <c r="S94" s="185">
        <f>IF(E94="","",MINA(E94:I95))</f>
        <v>3.0935999999999999</v>
      </c>
      <c r="T94" s="185">
        <f t="shared" ref="T94" si="176">IF(E94="","",(R94-S94))</f>
        <v>5.6000000000002714E-3</v>
      </c>
      <c r="U94" s="185">
        <f>IF(E94="","",ROUND(AVERAGEA(E94:I95),4))</f>
        <v>3.0956000000000001</v>
      </c>
      <c r="V94" s="185">
        <f>IF(E94="","",ROUND(SQRT(COUNTA(E94:I95)/(COUNTA(E94:I95)-1))*STDEVPA(E94:I95),4))</f>
        <v>2.0999999999999999E-3</v>
      </c>
      <c r="W94" s="184">
        <f t="shared" ref="W94" si="177">IF(E94="","",ROUND((((B94+C94)-(B94-C95))/(6*V94)),4))</f>
        <v>15.872999999999999</v>
      </c>
      <c r="X94" s="184">
        <f t="shared" ref="X94" si="178">IF(E94="","",ROUND((1-(ABS((((B94+C94)+(B94-C95))/2)-U94)/((C94+C95)/2)))*W94,4))</f>
        <v>15.1746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7.7092999999999998</v>
      </c>
      <c r="F96" s="176">
        <v>7.7079000000000004</v>
      </c>
      <c r="G96" s="176">
        <v>7.7104999999999997</v>
      </c>
      <c r="H96" s="176">
        <v>7.7089999999999996</v>
      </c>
      <c r="I96" s="176">
        <v>7.7091000000000003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0.1049999999999951</v>
      </c>
      <c r="P96" s="193">
        <f>IF(E96="","",((MINA(E96,F96,G96,H96,I96))-N96)/((C96+C97)/2))</f>
        <v>7.9000000000002402E-2</v>
      </c>
      <c r="Q96" s="185" t="str">
        <f t="shared" ref="Q96" si="181">IF(E96="","",IF(OR((O96&gt;50%),(P96&lt;-50%)),"Measure More","OK"))</f>
        <v>OK</v>
      </c>
      <c r="R96" s="185">
        <f>IF(E96="","",MAXA(E96:I97))</f>
        <v>7.7104999999999997</v>
      </c>
      <c r="S96" s="185">
        <f>IF(E96="","",MINA(E96:I97))</f>
        <v>7.7079000000000004</v>
      </c>
      <c r="T96" s="185">
        <f t="shared" ref="T96" si="182">IF(E96="","",(R96-S96))</f>
        <v>2.5999999999992696E-3</v>
      </c>
      <c r="U96" s="185">
        <f>IF(E96="","",ROUND(AVERAGEA(E96:I97),4))</f>
        <v>7.7092000000000001</v>
      </c>
      <c r="V96" s="185">
        <f>IF(E96="","",ROUND(SQRT(COUNTA(E96:I97)/(COUNTA(E96:I97)-1))*STDEVPA(E96:I97),4))</f>
        <v>8.9999999999999998E-4</v>
      </c>
      <c r="W96" s="184">
        <f t="shared" ref="W96" si="183">IF(E96="","",ROUND((((B96+C96)-(B96-C97))/(6*V96)),4))</f>
        <v>37.036999999999999</v>
      </c>
      <c r="X96" s="184">
        <f t="shared" ref="X96" si="184">IF(E96="","",ROUND((1-(ABS((((B96+C96)+(B96-C97))/2)-U96)/((C96+C97)/2)))*W96,4))</f>
        <v>33.629600000000003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7.7108999999999996</v>
      </c>
      <c r="F98" s="176">
        <v>7.7106000000000003</v>
      </c>
      <c r="G98" s="176">
        <v>7.7110000000000003</v>
      </c>
      <c r="H98" s="176">
        <v>7.7111000000000001</v>
      </c>
      <c r="I98" s="176">
        <v>7.7119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0.118999999999998</v>
      </c>
      <c r="P98" s="193">
        <f>IF(E98="","",((MINA(E98,F98,G98,H98,I98))-N98)/((C98+C99)/2))</f>
        <v>0.10600000000000165</v>
      </c>
      <c r="Q98" s="185" t="str">
        <f t="shared" ref="Q98" si="187">IF(E98="","",IF(OR((O98&gt;50%),(P98&lt;-50%)),"Measure More","OK"))</f>
        <v>OK</v>
      </c>
      <c r="R98" s="185">
        <f>IF(E98="","",MAXA(E98:I99))</f>
        <v>7.7119</v>
      </c>
      <c r="S98" s="185">
        <f>IF(E98="","",MINA(E98:I99))</f>
        <v>7.7106000000000003</v>
      </c>
      <c r="T98" s="185">
        <f t="shared" ref="T98" si="188">IF(E98="","",(R98-S98))</f>
        <v>1.2999999999996348E-3</v>
      </c>
      <c r="U98" s="185">
        <f>IF(E98="","",ROUND(AVERAGEA(E98:I99),4))</f>
        <v>7.7111000000000001</v>
      </c>
      <c r="V98" s="185">
        <f>IF(E98="","",ROUND(SQRT(COUNTA(E98:I99)/(COUNTA(E98:I99)-1))*STDEVPA(E98:I99),4))</f>
        <v>5.0000000000000001E-4</v>
      </c>
      <c r="W98" s="184">
        <f t="shared" ref="W98" si="189">IF(E98="","",ROUND((((B98+C98)-(B98-C99))/(6*V98)),4))</f>
        <v>66.666700000000006</v>
      </c>
      <c r="X98" s="184">
        <f t="shared" ref="X98" si="190">IF(E98="","",ROUND((1-(ABS((((B98+C98)+(B98-C99))/2)-U98)/((C98+C99)/2)))*W98,4))</f>
        <v>59.2667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3.1067</v>
      </c>
      <c r="F100" s="176">
        <v>3.1107</v>
      </c>
      <c r="G100" s="176">
        <v>3.1088</v>
      </c>
      <c r="H100" s="176">
        <v>3.1082999999999998</v>
      </c>
      <c r="I100" s="176">
        <v>3.1086999999999998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0.10699999999999932</v>
      </c>
      <c r="P100" s="193">
        <f>IF(E100="","",((MINA(E100,F100,G100,H100,I100))-N100)/((C100+C101)/2))</f>
        <v>6.6999999999999282E-2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3.1107</v>
      </c>
      <c r="S100" s="185">
        <f>IF(E100="","",MINA(E100:I101))</f>
        <v>3.1067</v>
      </c>
      <c r="T100" s="185">
        <f t="shared" ref="T100" si="194">IF(E100="","",(R100-S100))</f>
        <v>4.0000000000000036E-3</v>
      </c>
      <c r="U100" s="185">
        <f>IF(E100="","",ROUND(AVERAGEA(E100:I101),4))</f>
        <v>3.1086</v>
      </c>
      <c r="V100" s="185">
        <f>IF(E100="","",ROUND(SQRT(COUNTA(E100:I101)/(COUNTA(E100:I101)-1))*STDEVPA(E100:I101),4))</f>
        <v>1.4E-3</v>
      </c>
      <c r="W100" s="184">
        <f t="shared" ref="W100" si="195">IF(E100="","",ROUND((((B100+C100)-(B100-C101))/(6*V100)),4))</f>
        <v>23.8095</v>
      </c>
      <c r="X100" s="184">
        <f t="shared" ref="X100" si="196">IF(E100="","",ROUND((1-(ABS((((B100+C100)+(B100-C101))/2)-U100)/((C100+C101)/2)))*W100,4))</f>
        <v>21.761900000000001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3.1181000000000001</v>
      </c>
      <c r="F102" s="176">
        <v>3.1198999999999999</v>
      </c>
      <c r="G102" s="176">
        <v>3.1217999999999999</v>
      </c>
      <c r="H102" s="176">
        <v>3.1227999999999998</v>
      </c>
      <c r="I102" s="176">
        <v>3.1196999999999999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0.22799999999999709</v>
      </c>
      <c r="P102" s="193">
        <f>IF(E102="","",((MINA(E102,F102,G102,H102,I102))-N102)/((C102+C103)/2))</f>
        <v>0.18100000000000005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3.1227999999999998</v>
      </c>
      <c r="S102" s="185">
        <f>IF(E102="","",MINA(E102:I103))</f>
        <v>3.1181000000000001</v>
      </c>
      <c r="T102" s="185">
        <f t="shared" ref="T102" si="200">IF(E102="","",(R102-S102))</f>
        <v>4.6999999999997044E-3</v>
      </c>
      <c r="U102" s="185">
        <f>IF(E102="","",ROUND(AVERAGEA(E102:I103),4))</f>
        <v>3.1204999999999998</v>
      </c>
      <c r="V102" s="185">
        <f>IF(E102="","",ROUND(SQRT(COUNTA(E102:I103)/(COUNTA(E102:I103)-1))*STDEVPA(E102:I103),4))</f>
        <v>1.9E-3</v>
      </c>
      <c r="W102" s="184">
        <f t="shared" ref="W102" si="201">IF(E102="","",ROUND((((B102+C102)-(B102-C103))/(6*V102)),4))</f>
        <v>17.543900000000001</v>
      </c>
      <c r="X102" s="184">
        <f t="shared" ref="X102" si="202">IF(E102="","",ROUND((1-(ABS((((B102+C102)+(B102-C103))/2)-U102)/((C102+C103)/2)))*W102,4))</f>
        <v>13.9474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2.8000000000000001E-2</v>
      </c>
      <c r="F104" s="176">
        <v>2.6599999999999999E-2</v>
      </c>
      <c r="G104" s="176">
        <v>2.3400000000000001E-2</v>
      </c>
      <c r="H104" s="176">
        <v>2.53E-2</v>
      </c>
      <c r="I104" s="176">
        <v>2.5700000000000001E-2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0.11999999999999997</v>
      </c>
      <c r="P104" s="193">
        <f>IF(E104="","",((MINA(E104,F104,G104,H104,I104))-N104)/((C104+C105)/2))</f>
        <v>-6.4000000000000029E-2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2.8000000000000001E-2</v>
      </c>
      <c r="S104" s="185">
        <f>IF(E104="","",MINA(E104:I105))</f>
        <v>2.3400000000000001E-2</v>
      </c>
      <c r="T104" s="185">
        <f t="shared" ref="T104" si="206">IF(E104="","",(R104-S104))</f>
        <v>4.5999999999999999E-3</v>
      </c>
      <c r="U104" s="185">
        <f>IF(E104="","",ROUND(AVERAGEA(E104:I105),4))</f>
        <v>2.58E-2</v>
      </c>
      <c r="V104" s="185">
        <f>IF(E104="","",ROUND(SQRT(COUNTA(E104:I105)/(COUNTA(E104:I105)-1))*STDEVPA(E104:I105),4))</f>
        <v>1.6999999999999999E-3</v>
      </c>
      <c r="W104" s="184">
        <f>IF(E104="","",ROUND((((B104+C104)-(U104))/(3*V104)),4))</f>
        <v>4.7450999999999999</v>
      </c>
      <c r="X104" s="184">
        <f>IF(E104="","",ROUND((((B104+C104)-(U104))/(3*V104)),4))</f>
        <v>4.7450999999999999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2.2499999999999999E-2</v>
      </c>
      <c r="F106" s="176">
        <v>2.0400000000000001E-2</v>
      </c>
      <c r="G106" s="176">
        <v>2.2800000000000001E-2</v>
      </c>
      <c r="H106" s="176">
        <v>2.5499999999999998E-2</v>
      </c>
      <c r="I106" s="176">
        <v>2.75E-2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9.999999999999995E-2</v>
      </c>
      <c r="P106" s="193">
        <f>IF(E106="","",((MINA(E106,F106,G106,H106,I106))-N106)/((C106+C107)/2))</f>
        <v>-0.184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2.75E-2</v>
      </c>
      <c r="S106" s="185">
        <f>IF(E106="","",MINA(E106:I107))</f>
        <v>2.0400000000000001E-2</v>
      </c>
      <c r="T106" s="185">
        <f t="shared" ref="T106" si="210">IF(E106="","",(R106-S106))</f>
        <v>7.0999999999999987E-3</v>
      </c>
      <c r="U106" s="185">
        <f>IF(E106="","",ROUND(AVERAGEA(E106:I107),4))</f>
        <v>2.3699999999999999E-2</v>
      </c>
      <c r="V106" s="185">
        <f>IF(E106="","",ROUND(SQRT(COUNTA(E106:I107)/(COUNTA(E106:I107)-1))*STDEVPA(E106:I107),4))</f>
        <v>2.8E-3</v>
      </c>
      <c r="W106" s="184">
        <f>IF(E106="","",ROUND((((B106+C106)-(U106))/(3*V106)),4))</f>
        <v>3.1309999999999998</v>
      </c>
      <c r="X106" s="184">
        <f>IF(E106="","",ROUND((((B106+C106)-(U106))/(3*V106)),4))</f>
        <v>3.1309999999999998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24121002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24121002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29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26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27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31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31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31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31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31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31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31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31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31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31" ht="13.5" customHeight="1" x14ac:dyDescent="0.15">
      <c r="A154" s="128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31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31" ht="15" customHeight="1" x14ac:dyDescent="0.15">
      <c r="A156" s="126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31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25" t="s">
        <v>53</v>
      </c>
      <c r="P157" s="125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31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3.3973</v>
      </c>
      <c r="F158" s="176">
        <v>3.3969</v>
      </c>
      <c r="G158" s="176">
        <v>3.3963999999999999</v>
      </c>
      <c r="H158" s="176">
        <v>3.3980000000000001</v>
      </c>
      <c r="I158" s="176">
        <v>3.3982000000000001</v>
      </c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-1.7999999999998018E-2</v>
      </c>
      <c r="P158" s="193">
        <f>IF(E158="","",((MINA(E158,F158,G158,H158,I158))-N158)/((C158+C159)/2))</f>
        <v>-3.6000000000000476E-2</v>
      </c>
      <c r="Q158" s="185" t="str">
        <f>IF(E158="","",IF(OR((O158&gt;50%),(P158&lt;-50%)),"Measure More","OK"))</f>
        <v>OK</v>
      </c>
      <c r="R158" s="185">
        <f>IF(E158="","",MAXA(E158:I159))</f>
        <v>3.3982000000000001</v>
      </c>
      <c r="S158" s="185">
        <f>IF(E158="","",MINA(E158:I159))</f>
        <v>3.3963999999999999</v>
      </c>
      <c r="T158" s="185">
        <f>IF(E158="","",(R158-S158))</f>
        <v>1.8000000000002458E-3</v>
      </c>
      <c r="U158" s="185">
        <f>IF(E158="","",ROUND(AVERAGEA(E158:I159),4))</f>
        <v>3.3974000000000002</v>
      </c>
      <c r="V158" s="185">
        <f>IF(E158="","",ROUND(SQRT(COUNTA(E158:I159)/(COUNTA(E158:I159)-1))*STDEVPA(E158:I159),4))</f>
        <v>8.0000000000000004E-4</v>
      </c>
      <c r="W158" s="184">
        <f>IF(E158="","",ROUND((((B158+C158)-(B158-C159))/(6*V158)),4))</f>
        <v>41.666699999999999</v>
      </c>
      <c r="X158" s="184">
        <f>IF(E158="","",ROUND((1-(ABS((((B158+C158)+(B158-C159))/2)-U158)/((C158+C159)/2)))*W158,4))</f>
        <v>40.583399999999997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3.3973</v>
      </c>
      <c r="AB158" s="92">
        <v>3.3969</v>
      </c>
      <c r="AC158">
        <v>3.3963999999999999</v>
      </c>
      <c r="AD158">
        <v>3.3980000000000001</v>
      </c>
      <c r="AE158">
        <v>3.3982000000000001</v>
      </c>
    </row>
    <row r="159" spans="1:31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31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3.4062000000000001</v>
      </c>
      <c r="F160" s="176">
        <v>3.4056999999999999</v>
      </c>
      <c r="G160" s="176">
        <v>3.4058999999999999</v>
      </c>
      <c r="H160" s="176">
        <v>3.4058000000000002</v>
      </c>
      <c r="I160" s="176">
        <v>3.4039000000000001</v>
      </c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6.2000000000002053E-2</v>
      </c>
      <c r="P160" s="193">
        <f>IF(E160="","",((MINA(E160,F160,G160,H160,I160))-N160)/((C160+C161)/2))</f>
        <v>3.9000000000002366E-2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3.4062000000000001</v>
      </c>
      <c r="S160" s="185">
        <f t="shared" ref="S160" si="217">IF(E160="","",MINA(E160:I161))</f>
        <v>3.4039000000000001</v>
      </c>
      <c r="T160" s="185">
        <f t="shared" ref="T160" si="218">IF(E160="","",(R160-S160))</f>
        <v>2.2999999999999687E-3</v>
      </c>
      <c r="U160" s="185">
        <f t="shared" ref="U160" si="219">IF(E160="","",ROUND(AVERAGEA(E160:I161),4))</f>
        <v>3.4055</v>
      </c>
      <c r="V160" s="185">
        <f t="shared" ref="V160" si="220">IF(E160="","",ROUND(SQRT(COUNTA(E160:I161)/(COUNTA(E160:I161)-1))*STDEVPA(E160:I161),4))</f>
        <v>8.9999999999999998E-4</v>
      </c>
      <c r="W160" s="184">
        <f t="shared" ref="W160" si="221">IF(E160="","",ROUND((((B160+C160)-(B160-C161))/(6*V160)),4))</f>
        <v>37.036999999999999</v>
      </c>
      <c r="X160" s="184">
        <f t="shared" ref="X160" si="222">IF(E160="","",ROUND((1-(ABS((((B160+C160)+(B160-C161))/2)-U160)/((C160+C161)/2)))*W160,4))</f>
        <v>35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3.4062000000000001</v>
      </c>
      <c r="AB160" s="92">
        <v>3.4056999999999999</v>
      </c>
      <c r="AC160">
        <v>3.4058999999999999</v>
      </c>
      <c r="AD160">
        <v>3.4058000000000002</v>
      </c>
      <c r="AE160">
        <v>3.4039000000000001</v>
      </c>
    </row>
    <row r="161" spans="1:31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31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1.5961000000000001</v>
      </c>
      <c r="F162" s="176">
        <v>1.597</v>
      </c>
      <c r="G162" s="176">
        <v>1.5956999999999999</v>
      </c>
      <c r="H162" s="176">
        <v>1.5951</v>
      </c>
      <c r="I162" s="176">
        <v>1.5976999999999999</v>
      </c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-2.3000000000001908E-2</v>
      </c>
      <c r="P162" s="193">
        <f>IF(E162="","",((MINA(E162,F162,G162,H162,I162))-N162)/((C162+C163)/2))</f>
        <v>-4.9000000000001265E-2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1.5976999999999999</v>
      </c>
      <c r="S162" s="185">
        <f t="shared" ref="S162" si="232">IF(E162="","",MINA(E162:I163))</f>
        <v>1.5951</v>
      </c>
      <c r="T162" s="185">
        <f t="shared" ref="T162" si="233">IF(E162="","",(R162-S162))</f>
        <v>2.5999999999999357E-3</v>
      </c>
      <c r="U162" s="185">
        <f t="shared" ref="U162" si="234">IF(E162="","",ROUND(AVERAGEA(E162:I163),4))</f>
        <v>1.5963000000000001</v>
      </c>
      <c r="V162" s="185">
        <f t="shared" ref="V162" si="235">IF(E162="","",ROUND(SQRT(COUNTA(E162:I163)/(COUNTA(E162:I163)-1))*STDEVPA(E162:I163),4))</f>
        <v>1E-3</v>
      </c>
      <c r="W162" s="184">
        <f t="shared" ref="W162" si="236">IF(E162="","",ROUND((((B162+C162)-(B162-C163))/(6*V162)),4))</f>
        <v>33.333300000000001</v>
      </c>
      <c r="X162" s="184">
        <f t="shared" ref="X162" si="237">IF(E162="","",ROUND((1-(ABS((((B162+C162)+(B162-C163))/2)-U162)/((C162+C163)/2)))*W162,4))</f>
        <v>32.1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1.5961000000000001</v>
      </c>
      <c r="AB162" s="92">
        <v>1.597</v>
      </c>
      <c r="AC162">
        <v>1.5956999999999999</v>
      </c>
      <c r="AD162">
        <v>1.5951</v>
      </c>
      <c r="AE162">
        <v>1.5976999999999999</v>
      </c>
    </row>
    <row r="163" spans="1:31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31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1.5955999999999999</v>
      </c>
      <c r="F164" s="176">
        <v>1.5951</v>
      </c>
      <c r="G164" s="176">
        <v>1.5949</v>
      </c>
      <c r="H164" s="176">
        <v>1.5942000000000001</v>
      </c>
      <c r="I164" s="176">
        <v>1.5946</v>
      </c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-4.4000000000001815E-2</v>
      </c>
      <c r="P164" s="193">
        <f>IF(E164="","",((MINA(E164,F164,G164,H164,I164))-N164)/((C164+C165)/2))</f>
        <v>-5.8000000000000274E-2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1.5955999999999999</v>
      </c>
      <c r="S164" s="185">
        <f t="shared" ref="S164" si="247">IF(E164="","",MINA(E164:I165))</f>
        <v>1.5942000000000001</v>
      </c>
      <c r="T164" s="185">
        <f t="shared" ref="T164" si="248">IF(E164="","",(R164-S164))</f>
        <v>1.3999999999998458E-3</v>
      </c>
      <c r="U164" s="185">
        <f t="shared" ref="U164" si="249">IF(E164="","",ROUND(AVERAGEA(E164:I165),4))</f>
        <v>1.5949</v>
      </c>
      <c r="V164" s="185">
        <f t="shared" ref="V164" si="250">IF(E164="","",ROUND(SQRT(COUNTA(E164:I165)/(COUNTA(E164:I165)-1))*STDEVPA(E164:I165),4))</f>
        <v>5.0000000000000001E-4</v>
      </c>
      <c r="W164" s="184">
        <f t="shared" ref="W164" si="251">IF(E164="","",ROUND((((B164+C164)-(B164-C165))/(6*V164)),4))</f>
        <v>66.666700000000006</v>
      </c>
      <c r="X164" s="184">
        <f t="shared" ref="X164" si="252">IF(E164="","",ROUND((1-(ABS((((B164+C164)+(B164-C165))/2)-U164)/((C164+C165)/2)))*W164,4))</f>
        <v>63.2667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1.5955999999999999</v>
      </c>
      <c r="AB164" s="92">
        <v>1.5951</v>
      </c>
      <c r="AC164">
        <v>1.5949</v>
      </c>
      <c r="AD164">
        <v>1.5942000000000001</v>
      </c>
      <c r="AE164">
        <v>1.5946</v>
      </c>
    </row>
    <row r="165" spans="1:31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31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1.5989</v>
      </c>
      <c r="F166" s="176">
        <v>1.5996999999999999</v>
      </c>
      <c r="G166" s="176">
        <v>1.5992999999999999</v>
      </c>
      <c r="H166" s="176">
        <v>1.5992999999999999</v>
      </c>
      <c r="I166" s="176">
        <v>1.5996999999999999</v>
      </c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-3.00000000000189E-3</v>
      </c>
      <c r="P166" s="193">
        <f>IF(E166="","",((MINA(E166,F166,G166,H166,I166))-N166)/((C166+C167)/2))</f>
        <v>-1.1000000000001009E-2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1.5996999999999999</v>
      </c>
      <c r="S166" s="185">
        <f t="shared" ref="S166" si="262">IF(E166="","",MINA(E166:I167))</f>
        <v>1.5989</v>
      </c>
      <c r="T166" s="185">
        <f t="shared" ref="T166" si="263">IF(E166="","",(R166-S166))</f>
        <v>7.9999999999991189E-4</v>
      </c>
      <c r="U166" s="185">
        <f t="shared" ref="U166" si="264">IF(E166="","",ROUND(AVERAGEA(E166:I167),4))</f>
        <v>1.5993999999999999</v>
      </c>
      <c r="V166" s="185">
        <f t="shared" ref="V166" si="265">IF(E166="","",ROUND(SQRT(COUNTA(E166:I167)/(COUNTA(E166:I167)-1))*STDEVPA(E166:I167),4))</f>
        <v>2.9999999999999997E-4</v>
      </c>
      <c r="W166" s="184">
        <f t="shared" ref="W166" si="266">IF(E166="","",ROUND((((B166+C166)-(B166-C167))/(6*V166)),4))</f>
        <v>111.11109999999999</v>
      </c>
      <c r="X166" s="184">
        <f t="shared" ref="X166" si="267">IF(E166="","",ROUND((1-(ABS((((B166+C166)+(B166-C167))/2)-U166)/((C166+C167)/2)))*W166,4))</f>
        <v>110.4444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1.5989</v>
      </c>
      <c r="AB166" s="92">
        <v>1.5996999999999999</v>
      </c>
      <c r="AC166">
        <v>1.5992999999999999</v>
      </c>
      <c r="AD166">
        <v>1.5992999999999999</v>
      </c>
      <c r="AE166">
        <v>1.5996999999999999</v>
      </c>
    </row>
    <row r="167" spans="1:31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31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1.6009</v>
      </c>
      <c r="F168" s="176">
        <v>1.5999000000000001</v>
      </c>
      <c r="G168" s="176">
        <v>1.6019000000000001</v>
      </c>
      <c r="H168" s="176">
        <v>1.6013999999999999</v>
      </c>
      <c r="I168" s="176">
        <v>1.6015999999999999</v>
      </c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1.9000000000000128E-2</v>
      </c>
      <c r="P168" s="193">
        <f>IF(E168="","",((MINA(E168,F168,G168,H168,I168))-N168)/((C168+C169)/2))</f>
        <v>-9.9999999999988987E-4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1.6019000000000001</v>
      </c>
      <c r="S168" s="185">
        <f t="shared" ref="S168" si="277">IF(E168="","",MINA(E168:I169))</f>
        <v>1.5999000000000001</v>
      </c>
      <c r="T168" s="185">
        <f t="shared" ref="T168" si="278">IF(E168="","",(R168-S168))</f>
        <v>2.0000000000000018E-3</v>
      </c>
      <c r="U168" s="185">
        <f t="shared" ref="U168" si="279">IF(E168="","",ROUND(AVERAGEA(E168:I169),4))</f>
        <v>1.6011</v>
      </c>
      <c r="V168" s="185">
        <f t="shared" ref="V168" si="280">IF(E168="","",ROUND(SQRT(COUNTA(E168:I169)/(COUNTA(E168:I169)-1))*STDEVPA(E168:I169),4))</f>
        <v>8.0000000000000004E-4</v>
      </c>
      <c r="W168" s="184">
        <f t="shared" ref="W168" si="281">IF(E168="","",ROUND((((B168+C168)-(B168-C169))/(6*V168)),4))</f>
        <v>41.666699999999999</v>
      </c>
      <c r="X168" s="184">
        <f t="shared" ref="X168" si="282">IF(E168="","",ROUND((1-(ABS((((B168+C168)+(B168-C169))/2)-U168)/((C168+C169)/2)))*W168,4))</f>
        <v>41.208399999999997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1.6009</v>
      </c>
      <c r="AB168" s="92">
        <v>1.5999000000000001</v>
      </c>
      <c r="AC168">
        <v>1.6019000000000001</v>
      </c>
      <c r="AD168">
        <v>1.6013999999999999</v>
      </c>
      <c r="AE168">
        <v>1.6015999999999999</v>
      </c>
    </row>
    <row r="169" spans="1:31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31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24.561399999999999</v>
      </c>
      <c r="F170" s="176">
        <v>24.5611</v>
      </c>
      <c r="G170" s="176">
        <v>24.566199999999998</v>
      </c>
      <c r="H170" s="176">
        <v>24.571100000000001</v>
      </c>
      <c r="I170" s="176">
        <v>24.540600000000001</v>
      </c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-0.14450000000000074</v>
      </c>
      <c r="P170" s="193">
        <f>IF(E170="","",((MINA(E170,F170,G170,H170,I170))-N170)/((C170+C171)/2))</f>
        <v>-0.2970000000000006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24.571100000000001</v>
      </c>
      <c r="S170" s="185">
        <f t="shared" ref="S170" si="292">IF(E170="","",MINA(E170:I171))</f>
        <v>24.540600000000001</v>
      </c>
      <c r="T170" s="185">
        <f t="shared" ref="T170" si="293">IF(E170="","",(R170-S170))</f>
        <v>3.0499999999999972E-2</v>
      </c>
      <c r="U170" s="185">
        <f t="shared" ref="U170" si="294">IF(E170="","",ROUND(AVERAGEA(E170:I171),4))</f>
        <v>24.560099999999998</v>
      </c>
      <c r="V170" s="185">
        <f t="shared" ref="V170" si="295">IF(E170="","",ROUND(SQRT(COUNTA(E170:I171)/(COUNTA(E170:I171)-1))*STDEVPA(E170:I171),4))</f>
        <v>1.1599999999999999E-2</v>
      </c>
      <c r="W170" s="184">
        <f t="shared" ref="W170" si="296">IF(E170="","",ROUND((((B170+C170)-(B170-C171))/(6*V170)),4))</f>
        <v>5.7470999999999997</v>
      </c>
      <c r="X170" s="184">
        <f t="shared" ref="X170" si="297">IF(E170="","",ROUND((1-(ABS((((B170+C170)+(B170-C171))/2)-U170)/((C170+C171)/2)))*W170,4))</f>
        <v>4.6006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24.561399999999999</v>
      </c>
      <c r="AB170" s="92">
        <v>24.5611</v>
      </c>
      <c r="AC170">
        <v>24.566199999999998</v>
      </c>
      <c r="AD170">
        <v>24.571100000000001</v>
      </c>
      <c r="AE170">
        <v>24.540600000000001</v>
      </c>
    </row>
    <row r="171" spans="1:31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31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4.8106</v>
      </c>
      <c r="F172" s="176">
        <v>4.8118999999999996</v>
      </c>
      <c r="G172" s="176">
        <v>4.8121999999999998</v>
      </c>
      <c r="H172" s="176">
        <v>4.8117000000000001</v>
      </c>
      <c r="I172" s="176">
        <v>4.8101000000000003</v>
      </c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0.12199999999999989</v>
      </c>
      <c r="P172" s="193">
        <f>IF(E172="","",((MINA(E172,F172,G172,H172,I172))-N172)/((C172+C173)/2))</f>
        <v>0.10100000000000442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4.8121999999999998</v>
      </c>
      <c r="S172" s="185">
        <f t="shared" ref="S172" si="307">IF(E172="","",MINA(E172:I173))</f>
        <v>4.8101000000000003</v>
      </c>
      <c r="T172" s="185">
        <f t="shared" ref="T172" si="308">IF(E172="","",(R172-S172))</f>
        <v>2.0999999999995467E-3</v>
      </c>
      <c r="U172" s="185">
        <f t="shared" ref="U172" si="309">IF(E172="","",ROUND(AVERAGEA(E172:I173),4))</f>
        <v>4.8113000000000001</v>
      </c>
      <c r="V172" s="185">
        <f t="shared" ref="V172" si="310">IF(E172="","",ROUND(SQRT(COUNTA(E172:I173)/(COUNTA(E172:I173)-1))*STDEVPA(E172:I173),4))</f>
        <v>8.9999999999999998E-4</v>
      </c>
      <c r="W172" s="184">
        <f t="shared" ref="W172" si="311">IF(E172="","",ROUND((((B172+C172)-(B172-C173))/(6*V172)),4))</f>
        <v>37.036999999999999</v>
      </c>
      <c r="X172" s="184">
        <f t="shared" ref="X172" si="312">IF(E172="","",ROUND((1-(ABS((((B172+C172)+(B172-C173))/2)-U172)/((C172+C173)/2)))*W172,4))</f>
        <v>32.851799999999997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4.8106</v>
      </c>
      <c r="AB172" s="92">
        <v>4.8118999999999996</v>
      </c>
      <c r="AC172">
        <v>4.8121999999999998</v>
      </c>
      <c r="AD172">
        <v>4.8117000000000001</v>
      </c>
      <c r="AE172">
        <v>4.8101000000000003</v>
      </c>
    </row>
    <row r="173" spans="1:31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31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4.8471000000000002</v>
      </c>
      <c r="F174" s="176">
        <v>4.8468</v>
      </c>
      <c r="G174" s="176">
        <v>4.8471000000000002</v>
      </c>
      <c r="H174" s="176">
        <v>4.8483999999999998</v>
      </c>
      <c r="I174" s="176">
        <v>4.8475999999999999</v>
      </c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0.48399999999999999</v>
      </c>
      <c r="P174" s="193">
        <f>IF(E174="","",((MINA(E174,F174,G174,H174,I174))-N174)/((C174+C175)/2))</f>
        <v>0.46800000000000175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4.8483999999999998</v>
      </c>
      <c r="S174" s="185">
        <f t="shared" ref="S174" si="322">IF(E174="","",MINA(E174:I175))</f>
        <v>4.8468</v>
      </c>
      <c r="T174" s="185">
        <f t="shared" ref="T174" si="323">IF(E174="","",(R174-S174))</f>
        <v>1.5999999999998238E-3</v>
      </c>
      <c r="U174" s="185">
        <f t="shared" ref="U174" si="324">IF(E174="","",ROUND(AVERAGEA(E174:I175),4))</f>
        <v>4.8474000000000004</v>
      </c>
      <c r="V174" s="185">
        <f t="shared" ref="V174" si="325">IF(E174="","",ROUND(SQRT(COUNTA(E174:I175)/(COUNTA(E174:I175)-1))*STDEVPA(E174:I175),4))</f>
        <v>5.9999999999999995E-4</v>
      </c>
      <c r="W174" s="184">
        <f t="shared" ref="W174" si="326">IF(E174="","",ROUND((((B174+C174)-(B174-C175))/(6*V174)),4))</f>
        <v>55.555599999999998</v>
      </c>
      <c r="X174" s="184">
        <f t="shared" ref="X174" si="327">IF(E174="","",ROUND((1-(ABS((((B174+C174)+(B174-C175))/2)-U174)/((C174+C175)/2)))*W174,4))</f>
        <v>29.222200000000001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4.8471000000000002</v>
      </c>
      <c r="AB174" s="92">
        <v>4.8468</v>
      </c>
      <c r="AC174">
        <v>4.8471000000000002</v>
      </c>
      <c r="AD174">
        <v>4.8483999999999998</v>
      </c>
      <c r="AE174">
        <v>4.8475999999999999</v>
      </c>
    </row>
    <row r="175" spans="1:31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31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16.167300000000001</v>
      </c>
      <c r="F176" s="176">
        <v>16.1661</v>
      </c>
      <c r="G176" s="176">
        <v>16.160399999999999</v>
      </c>
      <c r="H176" s="176">
        <v>16.167100000000001</v>
      </c>
      <c r="I176" s="176">
        <v>16.165400000000002</v>
      </c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0.67299999999999471</v>
      </c>
      <c r="P176" s="193">
        <f>IF(E176="","",((MINA(E176,F176,G176,H176,I176))-N176)/((C176+C177)/2))</f>
        <v>0.60399999999997789</v>
      </c>
      <c r="Q176" s="194" t="str">
        <f t="shared" ref="Q176" si="335">IF(E176="","",IF(OR((O176&gt;50%),(P176&lt;-50%)),"Measure More","OK"))</f>
        <v>Measure More</v>
      </c>
      <c r="R176" s="185">
        <f t="shared" ref="R176" si="336">IF(E176="","",MAXA(E176:I177))</f>
        <v>16.167300000000001</v>
      </c>
      <c r="S176" s="185">
        <f t="shared" ref="S176" si="337">IF(E176="","",MINA(E176:I177))</f>
        <v>16.160399999999999</v>
      </c>
      <c r="T176" s="185">
        <f t="shared" ref="T176" si="338">IF(E176="","",(R176-S176))</f>
        <v>6.9000000000016826E-3</v>
      </c>
      <c r="U176" s="185">
        <f t="shared" ref="U176" si="339">IF(E176="","",ROUND(AVERAGEA(E176:I177),4))</f>
        <v>16.165299999999998</v>
      </c>
      <c r="V176" s="185">
        <f t="shared" ref="V176" si="340">IF(E176="","",ROUND(SQRT(COUNTA(E176:I177)/(COUNTA(E176:I177)-1))*STDEVPA(E176:I177),4))</f>
        <v>2.8E-3</v>
      </c>
      <c r="W176" s="184">
        <f t="shared" ref="W176" si="341">IF(E176="","",ROUND((((B176+C176)-(B176-C177))/(6*V176)),4))</f>
        <v>11.9048</v>
      </c>
      <c r="X176" s="184">
        <f t="shared" ref="X176" si="342">IF(E176="","",ROUND((1-(ABS((((B176+C176)+(B176-C177))/2)-U176)/((C176+C177)/2)))*W176,4))</f>
        <v>4.1310000000000002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16.167300000000001</v>
      </c>
      <c r="AB176" s="92">
        <v>16.1661</v>
      </c>
      <c r="AC176">
        <v>16.160399999999999</v>
      </c>
      <c r="AD176">
        <v>16.167100000000001</v>
      </c>
      <c r="AE176">
        <v>16.165400000000002</v>
      </c>
    </row>
    <row r="177" spans="1:31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31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16.146100000000001</v>
      </c>
      <c r="F178" s="176">
        <v>16.145499999999998</v>
      </c>
      <c r="G178" s="176">
        <v>16.137699999999999</v>
      </c>
      <c r="H178" s="176">
        <v>16.148</v>
      </c>
      <c r="I178" s="176">
        <v>16.145600000000002</v>
      </c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0.47999999999998266</v>
      </c>
      <c r="P178" s="193">
        <f>IF(E178="","",((MINA(E178,F178,G178,H178,I178))-N178)/((C178+C179)/2))</f>
        <v>0.37699999999997402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16.148</v>
      </c>
      <c r="S178" s="185">
        <f t="shared" ref="S178" si="352">IF(E178="","",MINA(E178:I179))</f>
        <v>16.137699999999999</v>
      </c>
      <c r="T178" s="185">
        <f t="shared" ref="T178" si="353">IF(E178="","",(R178-S178))</f>
        <v>1.0300000000000864E-2</v>
      </c>
      <c r="U178" s="185">
        <f t="shared" ref="U178" si="354">IF(E178="","",ROUND(AVERAGEA(E178:I179),4))</f>
        <v>16.144600000000001</v>
      </c>
      <c r="V178" s="185">
        <f t="shared" ref="V178" si="355">IF(E178="","",ROUND(SQRT(COUNTA(E178:I179)/(COUNTA(E178:I179)-1))*STDEVPA(E178:I179),4))</f>
        <v>4.0000000000000001E-3</v>
      </c>
      <c r="W178" s="184">
        <f t="shared" ref="W178" si="356">IF(E178="","",ROUND((((B178+C178)-(B178-C179))/(6*V178)),4))</f>
        <v>8.3332999999999995</v>
      </c>
      <c r="X178" s="184">
        <f t="shared" ref="X178" si="357">IF(E178="","",ROUND((1-(ABS((((B178+C178)+(B178-C179))/2)-U178)/((C178+C179)/2)))*W178,4))</f>
        <v>4.6166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16.146100000000001</v>
      </c>
      <c r="AB178" s="92">
        <v>16.145499999999998</v>
      </c>
      <c r="AC178">
        <v>16.137699999999999</v>
      </c>
      <c r="AD178">
        <v>16.148</v>
      </c>
      <c r="AE178">
        <v>16.145600000000002</v>
      </c>
    </row>
    <row r="179" spans="1:31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31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6.5210999999999997</v>
      </c>
      <c r="F180" s="176">
        <v>6.5182000000000002</v>
      </c>
      <c r="G180" s="176">
        <v>6.5201000000000002</v>
      </c>
      <c r="H180" s="176">
        <v>6.5190000000000001</v>
      </c>
      <c r="I180" s="176">
        <v>6.5206999999999997</v>
      </c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0.21099999999999675</v>
      </c>
      <c r="P180" s="193">
        <f>IF(E180="","",((MINA(E180,F180,G180,H180,I180))-N180)/((C180+C181)/2))</f>
        <v>0.18200000000000216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6.5210999999999997</v>
      </c>
      <c r="S180" s="185">
        <f t="shared" ref="S180" si="367">IF(E180="","",MINA(E180:I181))</f>
        <v>6.5182000000000002</v>
      </c>
      <c r="T180" s="185">
        <f t="shared" ref="T180" si="368">IF(E180="","",(R180-S180))</f>
        <v>2.8999999999994586E-3</v>
      </c>
      <c r="U180" s="185">
        <f t="shared" ref="U180" si="369">IF(E180="","",ROUND(AVERAGEA(E180:I181),4))</f>
        <v>6.5198</v>
      </c>
      <c r="V180" s="185">
        <f t="shared" ref="V180" si="370">IF(E180="","",ROUND(SQRT(COUNTA(E180:I181)/(COUNTA(E180:I181)-1))*STDEVPA(E180:I181),4))</f>
        <v>1.1999999999999999E-3</v>
      </c>
      <c r="W180" s="184">
        <f t="shared" ref="W180" si="371">IF(E180="","",ROUND((((B180+C180)-(B180-C181))/(6*V180)),4))</f>
        <v>27.777799999999999</v>
      </c>
      <c r="X180" s="184">
        <f t="shared" ref="X180" si="372">IF(E180="","",ROUND((1-(ABS((((B180+C180)+(B180-C181))/2)-U180)/((C180+C181)/2)))*W180,4))</f>
        <v>22.277799999999999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6.5210999999999997</v>
      </c>
      <c r="AB180" s="92">
        <v>6.5182000000000002</v>
      </c>
      <c r="AC180">
        <v>6.5201000000000002</v>
      </c>
      <c r="AD180">
        <v>6.5190000000000001</v>
      </c>
      <c r="AE180">
        <v>6.5206999999999997</v>
      </c>
    </row>
    <row r="181" spans="1:31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31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6.5191999999999997</v>
      </c>
      <c r="F182" s="176">
        <v>6.5170000000000003</v>
      </c>
      <c r="G182" s="176">
        <v>6.5187999999999997</v>
      </c>
      <c r="H182" s="176">
        <v>6.5178000000000003</v>
      </c>
      <c r="I182" s="176">
        <v>6.5183</v>
      </c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0.19199999999999662</v>
      </c>
      <c r="P182" s="193">
        <f>IF(E182="","",((MINA(E182,F182,G182,H182,I182))-N182)/((C182+C183)/2))</f>
        <v>0.17000000000000348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6.5191999999999997</v>
      </c>
      <c r="S182" s="185">
        <f t="shared" ref="S182" si="382">IF(E182="","",MINA(E182:I183))</f>
        <v>6.5170000000000003</v>
      </c>
      <c r="T182" s="185">
        <f t="shared" ref="T182" si="383">IF(E182="","",(R182-S182))</f>
        <v>2.1999999999993136E-3</v>
      </c>
      <c r="U182" s="185">
        <f t="shared" ref="U182" si="384">IF(E182="","",ROUND(AVERAGEA(E182:I183),4))</f>
        <v>6.5182000000000002</v>
      </c>
      <c r="V182" s="185">
        <f t="shared" ref="V182" si="385">IF(E182="","",ROUND(SQRT(COUNTA(E182:I183)/(COUNTA(E182:I183)-1))*STDEVPA(E182:I183),4))</f>
        <v>8.9999999999999998E-4</v>
      </c>
      <c r="W182" s="184">
        <f t="shared" ref="W182" si="386">IF(E182="","",ROUND((((B182+C182)-(B182-C183))/(6*V182)),4))</f>
        <v>37.036999999999999</v>
      </c>
      <c r="X182" s="184">
        <f t="shared" ref="X182" si="387">IF(E182="","",ROUND((1-(ABS((((B182+C182)+(B182-C183))/2)-U182)/((C182+C183)/2)))*W182,4))</f>
        <v>30.296299999999999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6.5191999999999997</v>
      </c>
      <c r="AB182" s="92">
        <v>6.5170000000000003</v>
      </c>
      <c r="AC182">
        <v>6.5187999999999997</v>
      </c>
      <c r="AD182">
        <v>6.5178000000000003</v>
      </c>
      <c r="AE182">
        <v>6.5183</v>
      </c>
    </row>
    <row r="183" spans="1:31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31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0.80700000000000005</v>
      </c>
      <c r="F184" s="176">
        <v>0.80700000000000005</v>
      </c>
      <c r="G184" s="176">
        <v>0.80700000000000005</v>
      </c>
      <c r="H184" s="176">
        <v>0.80700000000000005</v>
      </c>
      <c r="I184" s="176">
        <v>0.80800000000000005</v>
      </c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1.0000000000000009E-3</v>
      </c>
      <c r="U184" s="185">
        <f t="shared" ref="U184" si="399">IF(E184="","",ROUND(AVERAGEA(E184:I185),4))</f>
        <v>0.80720000000000003</v>
      </c>
      <c r="V184" s="185">
        <f t="shared" ref="V184" si="400">IF(E184="","",ROUND(SQRT(COUNTA(E184:I185)/(COUNTA(E184:I185)-1))*STDEVPA(E184:I185),4))</f>
        <v>4.0000000000000002E-4</v>
      </c>
      <c r="W184" s="184">
        <f t="shared" ref="W184" si="401">IF(E184="","",ROUND((((B184+C184)-(B184-C185))/(6*V184)),4))</f>
        <v>50</v>
      </c>
      <c r="X184" s="184">
        <f t="shared" ref="X184" si="402">IF(E184="","",ROUND((1-(ABS((((B184+C184)+(B184-C185))/2)-U184)/((C184+C185)/2)))*W184,4))</f>
        <v>44</v>
      </c>
      <c r="Y184" s="184" t="str">
        <f t="shared" ref="Y184" si="403">IF(E184="","",IF(OR(((MAXA(E184:I185))&gt;(B184+C184)),((MINA(E184:I185))&lt;(B184-C185))),"NG","OK"))</f>
        <v>OK</v>
      </c>
      <c r="Z184" s="184" t="str">
        <f t="shared" ref="Z184" si="404">IF(X184="","",IF(OR(((MINA(X184))&lt;(1.67))),"NG","OK"))</f>
        <v>OK</v>
      </c>
      <c r="AA184" s="92">
        <v>0.80700000000000005</v>
      </c>
      <c r="AB184" s="92">
        <v>0.80700000000000005</v>
      </c>
      <c r="AC184">
        <v>0.80700000000000005</v>
      </c>
      <c r="AD184">
        <v>0.80700000000000005</v>
      </c>
      <c r="AE184">
        <v>0.80800000000000005</v>
      </c>
    </row>
    <row r="185" spans="1:31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31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0.80800000000000005</v>
      </c>
      <c r="F186" s="176">
        <v>0.80700000000000005</v>
      </c>
      <c r="G186" s="176">
        <v>0.80700000000000005</v>
      </c>
      <c r="H186" s="176">
        <v>0.80700000000000005</v>
      </c>
      <c r="I186" s="176">
        <v>0.80700000000000005</v>
      </c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0.13333333333333347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0.80800000000000005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1.0000000000000009E-3</v>
      </c>
      <c r="U186" s="185">
        <f t="shared" ref="U186" si="414">IF(E186="","",ROUND(AVERAGEA(E186:I187),4))</f>
        <v>0.80720000000000003</v>
      </c>
      <c r="V186" s="185">
        <f t="shared" ref="V186" si="415">IF(E186="","",ROUND(SQRT(COUNTA(E186:I187)/(COUNTA(E186:I187)-1))*STDEVPA(E186:I187),4))</f>
        <v>4.0000000000000002E-4</v>
      </c>
      <c r="W186" s="184">
        <f t="shared" ref="W186" si="416">IF(E186="","",ROUND((((B186+C186)-(B186-C187))/(6*V186)),4))</f>
        <v>50</v>
      </c>
      <c r="X186" s="184">
        <f t="shared" ref="X186" si="417">IF(E186="","",ROUND((1-(ABS((((B186+C186)+(B186-C187))/2)-U186)/((C186+C187)/2)))*W186,4))</f>
        <v>44</v>
      </c>
      <c r="Y186" s="184" t="str">
        <f t="shared" ref="Y186" si="418">IF(E186="","",IF(OR(((MAXA(E186:I187))&gt;(B186+C186)),((MINA(E186:I187))&lt;(B186-C187))),"NG","OK"))</f>
        <v>OK</v>
      </c>
      <c r="Z186" s="184" t="str">
        <f t="shared" ref="Z186" si="419">IF(X186="","",IF(OR(((MINA(X186))&lt;(1.67))),"NG","OK"))</f>
        <v>OK</v>
      </c>
      <c r="AA186" s="92">
        <v>0.80800000000000005</v>
      </c>
      <c r="AB186" s="92">
        <v>0.80700000000000005</v>
      </c>
      <c r="AC186">
        <v>0.80700000000000005</v>
      </c>
      <c r="AD186">
        <v>0.80700000000000005</v>
      </c>
      <c r="AE186">
        <v>0.80700000000000005</v>
      </c>
    </row>
    <row r="187" spans="1:31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31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0.58799999999999997</v>
      </c>
      <c r="F188" s="176">
        <v>0.58899999999999997</v>
      </c>
      <c r="G188" s="176">
        <v>0.58899999999999997</v>
      </c>
      <c r="H188" s="176">
        <v>0.58899999999999997</v>
      </c>
      <c r="I188" s="176">
        <v>0.58799999999999997</v>
      </c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0.26666666666666694</v>
      </c>
      <c r="P188" s="193">
        <f>IF(E188="","",((MINA(E188,F188,G188,H188,I188))-N188)/((C188+C189)/2))</f>
        <v>0.20000000000000018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0.58899999999999997</v>
      </c>
      <c r="S188" s="185">
        <f t="shared" ref="S188" si="427">IF(E188="","",MINA(E188:I189))</f>
        <v>0.58799999999999997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0.58860000000000001</v>
      </c>
      <c r="V188" s="185">
        <f t="shared" ref="V188" si="430">IF(E188="","",ROUND(SQRT(COUNTA(E188:I189)/(COUNTA(E188:I189)-1))*STDEVPA(E188:I189),4))</f>
        <v>5.0000000000000001E-4</v>
      </c>
      <c r="W188" s="184">
        <f>IF(E188="","",ROUND((((U188)-(B188-C189))/(3*V188)),4))</f>
        <v>12.4</v>
      </c>
      <c r="X188" s="184">
        <f>IF(E188="","",ROUND((((U188)-(B188-C189))/(3*V188)),4))</f>
        <v>12.4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0.58799999999999997</v>
      </c>
      <c r="AB188" s="92">
        <v>0.58899999999999997</v>
      </c>
      <c r="AC188">
        <v>0.58899999999999997</v>
      </c>
      <c r="AD188">
        <v>0.58899999999999997</v>
      </c>
      <c r="AE188">
        <v>0.58799999999999997</v>
      </c>
    </row>
    <row r="189" spans="1:31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31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0.58299999999999996</v>
      </c>
      <c r="F190" s="176">
        <v>0.58399999999999996</v>
      </c>
      <c r="G190" s="176">
        <v>0.58299999999999996</v>
      </c>
      <c r="H190" s="176">
        <v>0.58399999999999996</v>
      </c>
      <c r="I190" s="176">
        <v>0.58299999999999996</v>
      </c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-6.6666666666666735E-2</v>
      </c>
      <c r="P190" s="193">
        <f>IF(E190="","",((MINA(E190,F190,G190,H190,I190))-N190)/((C190+C191)/2))</f>
        <v>-0.13333333333333347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0.58399999999999996</v>
      </c>
      <c r="S190" s="185">
        <f t="shared" ref="S190" si="438">IF(E190="","",MINA(E190:I191))</f>
        <v>0.58299999999999996</v>
      </c>
      <c r="T190" s="185">
        <f t="shared" ref="T190" si="439">IF(E190="","",(R190-S190))</f>
        <v>1.0000000000000009E-3</v>
      </c>
      <c r="U190" s="185">
        <f t="shared" ref="U190" si="440">IF(E190="","",ROUND(AVERAGEA(E190:I191),4))</f>
        <v>0.58340000000000003</v>
      </c>
      <c r="V190" s="185">
        <f t="shared" ref="V190" si="441">IF(E190="","",ROUND(SQRT(COUNTA(E190:I191)/(COUNTA(E190:I191)-1))*STDEVPA(E190:I191),4))</f>
        <v>5.0000000000000001E-4</v>
      </c>
      <c r="W190" s="184">
        <f>IF(E190="","",ROUND((((U190)-(B190-C191))/(3*V190)),4))</f>
        <v>8.9332999999999991</v>
      </c>
      <c r="X190" s="184">
        <f>IF(E190="","",ROUND((((U190)-(B190-C191))/(3*V190)),4))</f>
        <v>8.9332999999999991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0.58299999999999996</v>
      </c>
      <c r="AB190" s="92">
        <v>0.58399999999999996</v>
      </c>
      <c r="AC190">
        <v>0.58299999999999996</v>
      </c>
      <c r="AD190">
        <v>0.58399999999999996</v>
      </c>
      <c r="AE190">
        <v>0.58299999999999996</v>
      </c>
    </row>
    <row r="191" spans="1:31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31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7.5442</v>
      </c>
      <c r="F192" s="176">
        <v>7.5481999999999996</v>
      </c>
      <c r="G192" s="176">
        <v>7.5534999999999997</v>
      </c>
      <c r="H192" s="176">
        <v>7.5613000000000001</v>
      </c>
      <c r="I192" s="176">
        <v>7.5420999999999996</v>
      </c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0.30650000000000066</v>
      </c>
      <c r="P192" s="193">
        <f>IF(E192="","",((MINA(E192,F192,G192,H192,I192))-N192)/((C192+C193)/2))</f>
        <v>0.21049999999999791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7.5613000000000001</v>
      </c>
      <c r="S192" s="185">
        <f t="shared" ref="S192" si="449">IF(E192="","",MINA(E192:I193))</f>
        <v>7.5420999999999996</v>
      </c>
      <c r="T192" s="185">
        <f t="shared" ref="T192" si="450">IF(E192="","",(R192-S192))</f>
        <v>1.920000000000055E-2</v>
      </c>
      <c r="U192" s="185">
        <f t="shared" ref="U192" si="451">IF(E192="","",ROUND(AVERAGEA(E192:I193),4))</f>
        <v>7.5499000000000001</v>
      </c>
      <c r="V192" s="185">
        <f t="shared" ref="V192" si="452">IF(E192="","",ROUND(SQRT(COUNTA(E192:I193)/(COUNTA(E192:I193)-1))*STDEVPA(E192:I193),4))</f>
        <v>7.7000000000000002E-3</v>
      </c>
      <c r="W192" s="184">
        <f t="shared" ref="W192" si="453">IF(E192="","",ROUND((((B192+C192)-(B192-C193))/(6*V192)),4))</f>
        <v>8.6579999999999995</v>
      </c>
      <c r="X192" s="184">
        <f t="shared" ref="X192" si="454">IF(E192="","",ROUND((1-(ABS((((B192+C192)+(B192-C193))/2)-U192)/((C192+C193)/2)))*W192,4))</f>
        <v>6.4977999999999998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7.5442</v>
      </c>
      <c r="AB192" s="92">
        <v>7.5481999999999996</v>
      </c>
      <c r="AC192">
        <v>7.5534999999999997</v>
      </c>
      <c r="AD192">
        <v>7.5613000000000001</v>
      </c>
      <c r="AE192">
        <v>7.5420999999999996</v>
      </c>
    </row>
    <row r="193" spans="1:31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31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7.5476000000000001</v>
      </c>
      <c r="F194" s="176">
        <v>7.5486000000000004</v>
      </c>
      <c r="G194" s="176">
        <v>7.5495999999999999</v>
      </c>
      <c r="H194" s="176">
        <v>7.5575999999999999</v>
      </c>
      <c r="I194" s="176">
        <v>7.5457999999999998</v>
      </c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0.28799999999999937</v>
      </c>
      <c r="P194" s="193">
        <f>IF(E194="","",((MINA(E194,F194,G194,H194,I194))-N194)/((C194+C195)/2))</f>
        <v>0.2289999999999992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7.5575999999999999</v>
      </c>
      <c r="S194" s="185">
        <f t="shared" ref="S194" si="462">IF(E194="","",MINA(E194:I195))</f>
        <v>7.5457999999999998</v>
      </c>
      <c r="T194" s="185">
        <f t="shared" ref="T194" si="463">IF(E194="","",(R194-S194))</f>
        <v>1.1800000000000033E-2</v>
      </c>
      <c r="U194" s="185">
        <f t="shared" ref="U194" si="464">IF(E194="","",ROUND(AVERAGEA(E194:I195),4))</f>
        <v>7.5498000000000003</v>
      </c>
      <c r="V194" s="185">
        <f t="shared" ref="V194" si="465">IF(E194="","",ROUND(SQRT(COUNTA(E194:I195)/(COUNTA(E194:I195)-1))*STDEVPA(E194:I195),4))</f>
        <v>4.5999999999999999E-3</v>
      </c>
      <c r="W194" s="184">
        <f t="shared" ref="W194" si="466">IF(E194="","",ROUND((((B194+C194)-(B194-C195))/(6*V194)),4))</f>
        <v>14.492800000000001</v>
      </c>
      <c r="X194" s="184">
        <f t="shared" ref="X194" si="467">IF(E194="","",ROUND((1-(ABS((((B194+C194)+(B194-C195))/2)-U194)/((C194+C195)/2)))*W194,4))</f>
        <v>10.8841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7.5476000000000001</v>
      </c>
      <c r="AB194" s="92">
        <v>7.5486000000000004</v>
      </c>
      <c r="AC194">
        <v>7.5495999999999999</v>
      </c>
      <c r="AD194">
        <v>7.5575999999999999</v>
      </c>
      <c r="AE194">
        <v>7.5457999999999998</v>
      </c>
    </row>
    <row r="195" spans="1:31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31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6.2161999999999997</v>
      </c>
      <c r="F196" s="176">
        <v>6.2154999999999996</v>
      </c>
      <c r="G196" s="176">
        <v>6.2157999999999998</v>
      </c>
      <c r="H196" s="176">
        <v>6.2146999999999997</v>
      </c>
      <c r="I196" s="176">
        <v>6.2148000000000003</v>
      </c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0.32399999999999096</v>
      </c>
      <c r="P196" s="193">
        <f>IF(E196="","",((MINA(E196,F196,G196,H196,I196))-N196)/((C196+C197)/2))</f>
        <v>0.29399999999998983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6.2161999999999997</v>
      </c>
      <c r="S196" s="185">
        <f t="shared" ref="S196" si="475">IF(E196="","",MINA(E196:I197))</f>
        <v>6.2146999999999997</v>
      </c>
      <c r="T196" s="185">
        <f t="shared" ref="T196" si="476">IF(E196="","",(R196-S196))</f>
        <v>1.5000000000000568E-3</v>
      </c>
      <c r="U196" s="185">
        <f t="shared" ref="U196" si="477">IF(E196="","",ROUND(AVERAGEA(E196:I197),4))</f>
        <v>6.2153999999999998</v>
      </c>
      <c r="V196" s="185">
        <f t="shared" ref="V196" si="478">IF(E196="","",ROUND(SQRT(COUNTA(E196:I197)/(COUNTA(E196:I197)-1))*STDEVPA(E196:I197),4))</f>
        <v>5.9999999999999995E-4</v>
      </c>
      <c r="W196" s="184">
        <f t="shared" ref="W196" si="479">IF(E196="","",ROUND((((B196+C196)-(B196-C197))/(6*V196)),4))</f>
        <v>27.777799999999999</v>
      </c>
      <c r="X196" s="184">
        <f t="shared" ref="X196" si="480">IF(E196="","",ROUND((1-(ABS((((B196+C196)+(B196-C197))/2)-U196)/((C196+C197)/2)))*W196,4))</f>
        <v>19.222200000000001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6.2161999999999997</v>
      </c>
      <c r="AB196" s="92">
        <v>6.2154999999999996</v>
      </c>
      <c r="AC196">
        <v>6.2157999999999998</v>
      </c>
      <c r="AD196">
        <v>6.2146999999999997</v>
      </c>
      <c r="AE196">
        <v>6.2148000000000003</v>
      </c>
    </row>
    <row r="197" spans="1:31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31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6.2222999999999997</v>
      </c>
      <c r="F198" s="176">
        <v>6.2222</v>
      </c>
      <c r="G198" s="176">
        <v>6.2229000000000001</v>
      </c>
      <c r="H198" s="176">
        <v>6.2228000000000003</v>
      </c>
      <c r="I198" s="176">
        <v>6.2218999999999998</v>
      </c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0.45799999999999841</v>
      </c>
      <c r="P198" s="193">
        <f>IF(E198="","",((MINA(E198,F198,G198,H198,I198))-N198)/((C198+C199)/2))</f>
        <v>0.43799999999999173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6.2229000000000001</v>
      </c>
      <c r="S198" s="185">
        <f t="shared" ref="S198" si="488">IF(E198="","",MINA(E198:I199))</f>
        <v>6.2218999999999998</v>
      </c>
      <c r="T198" s="185">
        <f t="shared" ref="T198" si="489">IF(E198="","",(R198-S198))</f>
        <v>1.000000000000334E-3</v>
      </c>
      <c r="U198" s="185">
        <f t="shared" ref="U198" si="490">IF(E198="","",ROUND(AVERAGEA(E198:I199),4))</f>
        <v>6.2224000000000004</v>
      </c>
      <c r="V198" s="185">
        <f t="shared" ref="V198" si="491">IF(E198="","",ROUND(SQRT(COUNTA(E198:I199)/(COUNTA(E198:I199)-1))*STDEVPA(E198:I199),4))</f>
        <v>4.0000000000000002E-4</v>
      </c>
      <c r="W198" s="184">
        <f t="shared" ref="W198" si="492">IF(E198="","",ROUND((((B198+C198)-(B198-C199))/(6*V198)),4))</f>
        <v>41.666699999999999</v>
      </c>
      <c r="X198" s="184">
        <f t="shared" ref="X198" si="493">IF(E198="","",ROUND((1-(ABS((((B198+C198)+(B198-C199))/2)-U198)/((C198+C199)/2)))*W198,4))</f>
        <v>23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6.2222999999999997</v>
      </c>
      <c r="AB198" s="92">
        <v>6.2222</v>
      </c>
      <c r="AC198">
        <v>6.2229000000000001</v>
      </c>
      <c r="AD198">
        <v>6.2228000000000003</v>
      </c>
      <c r="AE198">
        <v>6.2218999999999998</v>
      </c>
    </row>
    <row r="199" spans="1:31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31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5.6722999999999999</v>
      </c>
      <c r="F200" s="176">
        <v>5.6712999999999996</v>
      </c>
      <c r="G200" s="176">
        <v>5.6692999999999998</v>
      </c>
      <c r="H200" s="176">
        <v>5.6665999999999999</v>
      </c>
      <c r="I200" s="176">
        <v>5.6668000000000003</v>
      </c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-0.2770000000000028</v>
      </c>
      <c r="P200" s="193">
        <f>IF(E200="","",((MINA(E200,F200,G200,H200,I200))-N200)/((C200+C201)/2))</f>
        <v>-0.33400000000000318</v>
      </c>
      <c r="Q200" s="185" t="str">
        <f t="shared" ref="Q200" si="499">IF(E200="","",IF(OR((O200&gt;50%),(P200&lt;-50%)),"Measure More","OK"))</f>
        <v>OK</v>
      </c>
      <c r="R200" s="185">
        <f t="shared" ref="R200" si="500">IF(E200="","",MAXA(E200:I201))</f>
        <v>5.6722999999999999</v>
      </c>
      <c r="S200" s="185">
        <f t="shared" ref="S200" si="501">IF(E200="","",MINA(E200:I201))</f>
        <v>5.6665999999999999</v>
      </c>
      <c r="T200" s="185">
        <f t="shared" ref="T200" si="502">IF(E200="","",(R200-S200))</f>
        <v>5.7000000000000384E-3</v>
      </c>
      <c r="U200" s="185">
        <f t="shared" ref="U200" si="503">IF(E200="","",ROUND(AVERAGEA(E200:I201),4))</f>
        <v>5.6692999999999998</v>
      </c>
      <c r="V200" s="185">
        <f t="shared" ref="V200" si="504">IF(E200="","",ROUND(SQRT(COUNTA(E200:I201)/(COUNTA(E200:I201)-1))*STDEVPA(E200:I201),4))</f>
        <v>2.5999999999999999E-3</v>
      </c>
      <c r="W200" s="184">
        <f t="shared" ref="W200" si="505">IF(E200="","",ROUND((((B200+C200)-(B200-C201))/(6*V200)),4))</f>
        <v>12.820499999999999</v>
      </c>
      <c r="X200" s="184">
        <f t="shared" ref="X200" si="506">IF(E200="","",ROUND((1-(ABS((((B200+C200)+(B200-C201))/2)-U200)/((C200+C201)/2)))*W200,4))</f>
        <v>8.8846000000000007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5.6722999999999999</v>
      </c>
      <c r="AB200" s="92">
        <v>5.6712999999999996</v>
      </c>
      <c r="AC200">
        <v>5.6692999999999998</v>
      </c>
      <c r="AD200">
        <v>5.6665999999999999</v>
      </c>
      <c r="AE200">
        <v>5.6668000000000003</v>
      </c>
    </row>
    <row r="201" spans="1:31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31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5.681</v>
      </c>
      <c r="F202" s="176">
        <v>5.6771000000000003</v>
      </c>
      <c r="G202" s="176">
        <v>5.6801000000000004</v>
      </c>
      <c r="H202" s="176">
        <v>5.6748000000000003</v>
      </c>
      <c r="I202" s="176">
        <v>5.6662999999999997</v>
      </c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-0.19000000000000128</v>
      </c>
      <c r="P202" s="193">
        <f>IF(E202="","",((MINA(E202,F202,G202,H202,I202))-N202)/((C202+C203)/2))</f>
        <v>-0.33700000000000507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5.681</v>
      </c>
      <c r="S202" s="185">
        <f t="shared" ref="S202" si="514">IF(E202="","",MINA(E202:I203))</f>
        <v>5.6662999999999997</v>
      </c>
      <c r="T202" s="185">
        <f t="shared" ref="T202" si="515">IF(E202="","",(R202-S202))</f>
        <v>1.4700000000000379E-2</v>
      </c>
      <c r="U202" s="185">
        <f t="shared" ref="U202" si="516">IF(E202="","",ROUND(AVERAGEA(E202:I203),4))</f>
        <v>5.6759000000000004</v>
      </c>
      <c r="V202" s="185">
        <f t="shared" ref="V202" si="517">IF(E202="","",ROUND(SQRT(COUNTA(E202:I203)/(COUNTA(E202:I203)-1))*STDEVPA(E202:I203),4))</f>
        <v>5.8999999999999999E-3</v>
      </c>
      <c r="W202" s="184">
        <f t="shared" ref="W202" si="518">IF(E202="","",ROUND((((B202+C202)-(B202-C203))/(6*V202)),4))</f>
        <v>5.6497000000000002</v>
      </c>
      <c r="X202" s="184">
        <f t="shared" ref="X202" si="519">IF(E202="","",ROUND((1-(ABS((((B202+C202)+(B202-C203))/2)-U202)/((C202+C203)/2)))*W202,4))</f>
        <v>4.2881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5.681</v>
      </c>
      <c r="AB202" s="92">
        <v>5.6771000000000003</v>
      </c>
      <c r="AC202">
        <v>5.6801000000000004</v>
      </c>
      <c r="AD202">
        <v>5.6748000000000003</v>
      </c>
      <c r="AE202">
        <v>5.6662999999999997</v>
      </c>
    </row>
    <row r="203" spans="1:31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31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7.9573999999999998</v>
      </c>
      <c r="F204" s="176">
        <v>7.9572000000000003</v>
      </c>
      <c r="G204" s="176">
        <v>7.9527999999999999</v>
      </c>
      <c r="H204" s="176">
        <v>7.9569000000000001</v>
      </c>
      <c r="I204" s="176">
        <v>7.9532999999999996</v>
      </c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0.57399999999999451</v>
      </c>
      <c r="P204" s="193">
        <f>IF(E204="","",((MINA(E204,F204,G204,H204,I204))-N204)/((C204+C205)/2))</f>
        <v>0.52799999999999514</v>
      </c>
      <c r="Q204" s="194" t="str">
        <f t="shared" ref="Q204" si="525">IF(E204="","",IF(OR((O204&gt;50%),(P204&lt;-50%)),"Measure More","OK"))</f>
        <v>Measure More</v>
      </c>
      <c r="R204" s="185">
        <f t="shared" ref="R204" si="526">IF(E204="","",MAXA(E204:I205))</f>
        <v>7.9573999999999998</v>
      </c>
      <c r="S204" s="185">
        <f t="shared" ref="S204" si="527">IF(E204="","",MINA(E204:I205))</f>
        <v>7.9527999999999999</v>
      </c>
      <c r="T204" s="185">
        <f t="shared" ref="T204" si="528">IF(E204="","",(R204-S204))</f>
        <v>4.5999999999999375E-3</v>
      </c>
      <c r="U204" s="185">
        <f t="shared" ref="U204" si="529">IF(E204="","",ROUND(AVERAGEA(E204:I205),4))</f>
        <v>7.9554999999999998</v>
      </c>
      <c r="V204" s="185">
        <f t="shared" ref="V204" si="530">IF(E204="","",ROUND(SQRT(COUNTA(E204:I205)/(COUNTA(E204:I205)-1))*STDEVPA(E204:I205),4))</f>
        <v>2.3E-3</v>
      </c>
      <c r="W204" s="184">
        <f t="shared" ref="W204" si="531">IF(E204="","",ROUND((((B204+C204)-(B204-C205))/(6*V204)),4))</f>
        <v>14.492800000000001</v>
      </c>
      <c r="X204" s="184">
        <f t="shared" ref="X204" si="532">IF(E204="","",ROUND((1-(ABS((((B204+C204)+(B204-C205))/2)-U204)/((C204+C205)/2)))*W204,4))</f>
        <v>6.4493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7.9573999999999998</v>
      </c>
      <c r="AB204" s="92">
        <v>7.9572000000000003</v>
      </c>
      <c r="AC204">
        <v>7.9527999999999999</v>
      </c>
      <c r="AD204">
        <v>7.9569000000000001</v>
      </c>
      <c r="AE204">
        <v>7.9532999999999996</v>
      </c>
    </row>
    <row r="205" spans="1:31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31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7.8837999999999999</v>
      </c>
      <c r="F206" s="176">
        <v>7.8849999999999998</v>
      </c>
      <c r="G206" s="176">
        <v>7.8761000000000001</v>
      </c>
      <c r="H206" s="176">
        <v>7.8871000000000002</v>
      </c>
      <c r="I206" s="176">
        <v>7.8832000000000004</v>
      </c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-0.12900000000000134</v>
      </c>
      <c r="P206" s="193">
        <f>IF(E206="","",((MINA(E206,F206,G206,H206,I206))-N206)/((C206+C207)/2))</f>
        <v>-0.23900000000000254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7.8871000000000002</v>
      </c>
      <c r="S206" s="185">
        <f t="shared" ref="S206" si="540">IF(E206="","",MINA(E206:I207))</f>
        <v>7.8761000000000001</v>
      </c>
      <c r="T206" s="185">
        <f t="shared" ref="T206" si="541">IF(E206="","",(R206-S206))</f>
        <v>1.1000000000000121E-2</v>
      </c>
      <c r="U206" s="185">
        <f t="shared" ref="U206" si="542">IF(E206="","",ROUND(AVERAGEA(E206:I207),4))</f>
        <v>7.883</v>
      </c>
      <c r="V206" s="185">
        <f t="shared" ref="V206" si="543">IF(E206="","",ROUND(SQRT(COUNTA(E206:I207)/(COUNTA(E206:I207)-1))*STDEVPA(E206:I207),4))</f>
        <v>4.1999999999999997E-3</v>
      </c>
      <c r="W206" s="184">
        <f t="shared" ref="W206" si="544">IF(E206="","",ROUND((((B206+C206)-(B206-C207))/(6*V206)),4))</f>
        <v>7.9364999999999997</v>
      </c>
      <c r="X206" s="184">
        <f t="shared" ref="X206" si="545">IF(E206="","",ROUND((1-(ABS((((B206+C206)+(B206-C207))/2)-U206)/((C206+C207)/2)))*W206,4))</f>
        <v>6.5872999999999999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7.8837999999999999</v>
      </c>
      <c r="AB206" s="92">
        <v>7.8849999999999998</v>
      </c>
      <c r="AC206">
        <v>7.8761000000000001</v>
      </c>
      <c r="AD206">
        <v>7.8871000000000002</v>
      </c>
      <c r="AE206">
        <v>7.8832000000000004</v>
      </c>
    </row>
    <row r="207" spans="1:31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31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3.1034000000000002</v>
      </c>
      <c r="F208" s="176">
        <v>3.1067999999999998</v>
      </c>
      <c r="G208" s="176">
        <v>3.0990000000000002</v>
      </c>
      <c r="H208" s="176">
        <v>3.1002000000000001</v>
      </c>
      <c r="I208" s="176">
        <v>3.1002999999999998</v>
      </c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6.7999999999996952E-2</v>
      </c>
      <c r="P208" s="193">
        <f>IF(E208="","",((MINA(E208,F208,G208,H208,I208))-N208)/((C208+C209)/2))</f>
        <v>-9.9999999999988987E-3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3.1067999999999998</v>
      </c>
      <c r="S208" s="185">
        <f t="shared" ref="S208" si="553">IF(E208="","",MINA(E208:I209))</f>
        <v>3.0990000000000002</v>
      </c>
      <c r="T208" s="185">
        <f t="shared" ref="T208" si="554">IF(E208="","",(R208-S208))</f>
        <v>7.799999999999585E-3</v>
      </c>
      <c r="U208" s="185">
        <f t="shared" ref="U208" si="555">IF(E208="","",ROUND(AVERAGEA(E208:I209),4))</f>
        <v>3.1019000000000001</v>
      </c>
      <c r="V208" s="185">
        <f t="shared" ref="V208" si="556">IF(E208="","",ROUND(SQRT(COUNTA(E208:I209)/(COUNTA(E208:I209)-1))*STDEVPA(E208:I209),4))</f>
        <v>3.2000000000000002E-3</v>
      </c>
      <c r="W208" s="184">
        <f t="shared" ref="W208" si="557">IF(E208="","",ROUND((((B208+C208)-(B208-C209))/(6*V208)),4))</f>
        <v>10.416700000000001</v>
      </c>
      <c r="X208" s="184">
        <f t="shared" ref="X208" si="558">IF(E208="","",ROUND((1-(ABS((((B208+C208)+(B208-C209))/2)-U208)/((C208+C209)/2)))*W208,4))</f>
        <v>10.2188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3.1034000000000002</v>
      </c>
      <c r="AB208" s="92">
        <v>3.1067999999999998</v>
      </c>
      <c r="AC208">
        <v>3.0990000000000002</v>
      </c>
      <c r="AD208">
        <v>3.1002000000000001</v>
      </c>
      <c r="AE208">
        <v>3.1002999999999998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3.0952999999999999</v>
      </c>
      <c r="F210" s="176">
        <v>3.0935999999999999</v>
      </c>
      <c r="G210" s="176">
        <v>3.0992000000000002</v>
      </c>
      <c r="H210" s="176">
        <v>3.0947</v>
      </c>
      <c r="I210" s="176">
        <v>3.0952000000000002</v>
      </c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-7.9999999999991189E-3</v>
      </c>
      <c r="P210" s="193">
        <f>IF(E210="","",((MINA(E210,F210,G210,H210,I210))-N210)/((C210+C211)/2))</f>
        <v>-6.4000000000001833E-2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3.0992000000000002</v>
      </c>
      <c r="S210" s="185">
        <f t="shared" ref="S210" si="566">IF(E210="","",MINA(E210:I211))</f>
        <v>3.0935999999999999</v>
      </c>
      <c r="T210" s="185">
        <f t="shared" ref="T210" si="567">IF(E210="","",(R210-S210))</f>
        <v>5.6000000000002714E-3</v>
      </c>
      <c r="U210" s="185">
        <f t="shared" ref="U210" si="568">IF(E210="","",ROUND(AVERAGEA(E210:I211),4))</f>
        <v>3.0956000000000001</v>
      </c>
      <c r="V210" s="185">
        <f t="shared" ref="V210" si="569">IF(E210="","",ROUND(SQRT(COUNTA(E210:I211)/(COUNTA(E210:I211)-1))*STDEVPA(E210:I211),4))</f>
        <v>2.0999999999999999E-3</v>
      </c>
      <c r="W210" s="184">
        <f t="shared" ref="W210" si="570">IF(E210="","",ROUND((((B210+C210)-(B210-C211))/(6*V210)),4))</f>
        <v>15.872999999999999</v>
      </c>
      <c r="X210" s="184">
        <f t="shared" ref="X210" si="571">IF(E210="","",ROUND((1-(ABS((((B210+C210)+(B210-C211))/2)-U210)/((C210+C211)/2)))*W210,4))</f>
        <v>15.1746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3.0952999999999999</v>
      </c>
      <c r="AB210" s="92">
        <v>3.0935999999999999</v>
      </c>
      <c r="AC210">
        <v>3.0992000000000002</v>
      </c>
      <c r="AD210">
        <v>3.0947</v>
      </c>
      <c r="AE210">
        <v>3.0952000000000002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7.7092999999999998</v>
      </c>
      <c r="F212" s="176">
        <v>7.7079000000000004</v>
      </c>
      <c r="G212" s="176">
        <v>7.7104999999999997</v>
      </c>
      <c r="H212" s="176">
        <v>7.7089999999999996</v>
      </c>
      <c r="I212" s="176">
        <v>7.7091000000000003</v>
      </c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0.1049999999999951</v>
      </c>
      <c r="P212" s="193">
        <f>IF(E212="","",((MINA(E212,F212,G212,H212,I212))-N212)/((C212+C213)/2))</f>
        <v>7.9000000000002402E-2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7.7104999999999997</v>
      </c>
      <c r="S212" s="185">
        <f t="shared" ref="S212" si="579">IF(E212="","",MINA(E212:I213))</f>
        <v>7.7079000000000004</v>
      </c>
      <c r="T212" s="185">
        <f t="shared" ref="T212" si="580">IF(E212="","",(R212-S212))</f>
        <v>2.5999999999992696E-3</v>
      </c>
      <c r="U212" s="185">
        <f t="shared" ref="U212" si="581">IF(E212="","",ROUND(AVERAGEA(E212:I213),4))</f>
        <v>7.7092000000000001</v>
      </c>
      <c r="V212" s="185">
        <f t="shared" ref="V212" si="582">IF(E212="","",ROUND(SQRT(COUNTA(E212:I213)/(COUNTA(E212:I213)-1))*STDEVPA(E212:I213),4))</f>
        <v>8.9999999999999998E-4</v>
      </c>
      <c r="W212" s="184">
        <f t="shared" ref="W212" si="583">IF(E212="","",ROUND((((B212+C212)-(B212-C213))/(6*V212)),4))</f>
        <v>37.036999999999999</v>
      </c>
      <c r="X212" s="184">
        <f t="shared" ref="X212" si="584">IF(E212="","",ROUND((1-(ABS((((B212+C212)+(B212-C213))/2)-U212)/((C212+C213)/2)))*W212,4))</f>
        <v>33.629600000000003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7.7092999999999998</v>
      </c>
      <c r="AB212" s="92">
        <v>7.7079000000000004</v>
      </c>
      <c r="AC212">
        <v>7.7104999999999997</v>
      </c>
      <c r="AD212">
        <v>7.7089999999999996</v>
      </c>
      <c r="AE212">
        <v>7.7091000000000003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7.7108999999999996</v>
      </c>
      <c r="F214" s="176">
        <v>7.7106000000000003</v>
      </c>
      <c r="G214" s="176">
        <v>7.7110000000000003</v>
      </c>
      <c r="H214" s="176">
        <v>7.7111000000000001</v>
      </c>
      <c r="I214" s="176">
        <v>7.7119</v>
      </c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0.118999999999998</v>
      </c>
      <c r="P214" s="193">
        <f>IF(E214="","",((MINA(E214,F214,G214,H214,I214))-N214)/((C214+C215)/2))</f>
        <v>0.10600000000000165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7.7119</v>
      </c>
      <c r="S214" s="185">
        <f t="shared" ref="S214" si="592">IF(E214="","",MINA(E214:I215))</f>
        <v>7.7106000000000003</v>
      </c>
      <c r="T214" s="185">
        <f t="shared" ref="T214" si="593">IF(E214="","",(R214-S214))</f>
        <v>1.2999999999996348E-3</v>
      </c>
      <c r="U214" s="185">
        <f t="shared" ref="U214" si="594">IF(E214="","",ROUND(AVERAGEA(E214:I215),4))</f>
        <v>7.7111000000000001</v>
      </c>
      <c r="V214" s="185">
        <f t="shared" ref="V214" si="595">IF(E214="","",ROUND(SQRT(COUNTA(E214:I215)/(COUNTA(E214:I215)-1))*STDEVPA(E214:I215),4))</f>
        <v>5.0000000000000001E-4</v>
      </c>
      <c r="W214" s="184">
        <f t="shared" ref="W214" si="596">IF(E214="","",ROUND((((B214+C214)-(B214-C215))/(6*V214)),4))</f>
        <v>66.666700000000006</v>
      </c>
      <c r="X214" s="184">
        <f t="shared" ref="X214" si="597">IF(E214="","",ROUND((1-(ABS((((B214+C214)+(B214-C215))/2)-U214)/((C214+C215)/2)))*W214,4))</f>
        <v>59.2667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7.7108999999999996</v>
      </c>
      <c r="AB214" s="92">
        <v>7.7106000000000003</v>
      </c>
      <c r="AC214">
        <v>7.7110000000000003</v>
      </c>
      <c r="AD214">
        <v>7.7111000000000001</v>
      </c>
      <c r="AE214">
        <v>7.7119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3.1067</v>
      </c>
      <c r="F216" s="176">
        <v>3.1107</v>
      </c>
      <c r="G216" s="176">
        <v>3.1088</v>
      </c>
      <c r="H216" s="176">
        <v>3.1082999999999998</v>
      </c>
      <c r="I216" s="176">
        <v>3.1086999999999998</v>
      </c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0.10699999999999932</v>
      </c>
      <c r="P216" s="193">
        <f>IF(E216="","",((MINA(E216,F216,G216,H216,I216))-N216)/((C216+C217)/2))</f>
        <v>6.6999999999999282E-2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3.1107</v>
      </c>
      <c r="S216" s="185">
        <f t="shared" ref="S216" si="605">IF(E216="","",MINA(E216:I217))</f>
        <v>3.1067</v>
      </c>
      <c r="T216" s="185">
        <f t="shared" ref="T216" si="606">IF(E216="","",(R216-S216))</f>
        <v>4.0000000000000036E-3</v>
      </c>
      <c r="U216" s="185">
        <f t="shared" ref="U216" si="607">IF(E216="","",ROUND(AVERAGEA(E216:I217),4))</f>
        <v>3.1086</v>
      </c>
      <c r="V216" s="185">
        <f t="shared" ref="V216" si="608">IF(E216="","",ROUND(SQRT(COUNTA(E216:I217)/(COUNTA(E216:I217)-1))*STDEVPA(E216:I217),4))</f>
        <v>1.4E-3</v>
      </c>
      <c r="W216" s="184">
        <f t="shared" ref="W216" si="609">IF(E216="","",ROUND((((B216+C216)-(B216-C217))/(6*V216)),4))</f>
        <v>23.8095</v>
      </c>
      <c r="X216" s="184">
        <f t="shared" ref="X216" si="610">IF(E216="","",ROUND((1-(ABS((((B216+C216)+(B216-C217))/2)-U216)/((C216+C217)/2)))*W216,4))</f>
        <v>21.761900000000001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3.1067</v>
      </c>
      <c r="AB216" s="92">
        <v>3.1107</v>
      </c>
      <c r="AC216">
        <v>3.1088</v>
      </c>
      <c r="AD216">
        <v>3.1082999999999998</v>
      </c>
      <c r="AE216">
        <v>3.1086999999999998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3.1181000000000001</v>
      </c>
      <c r="F218" s="176">
        <v>3.1198999999999999</v>
      </c>
      <c r="G218" s="176">
        <v>3.1217999999999999</v>
      </c>
      <c r="H218" s="176">
        <v>3.1227999999999998</v>
      </c>
      <c r="I218" s="176">
        <v>3.1196999999999999</v>
      </c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0.22799999999999709</v>
      </c>
      <c r="P218" s="193">
        <f>IF(E218="","",((MINA(E218,F218,G218,H218,I218))-N218)/((C218+C219)/2))</f>
        <v>0.18100000000000005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3.1227999999999998</v>
      </c>
      <c r="S218" s="185">
        <f t="shared" ref="S218" si="618">IF(E218="","",MINA(E218:I219))</f>
        <v>3.1181000000000001</v>
      </c>
      <c r="T218" s="185">
        <f t="shared" ref="T218" si="619">IF(E218="","",(R218-S218))</f>
        <v>4.6999999999997044E-3</v>
      </c>
      <c r="U218" s="185">
        <f t="shared" ref="U218" si="620">IF(E218="","",ROUND(AVERAGEA(E218:I219),4))</f>
        <v>3.1204999999999998</v>
      </c>
      <c r="V218" s="185">
        <f t="shared" ref="V218" si="621">IF(E218="","",ROUND(SQRT(COUNTA(E218:I219)/(COUNTA(E218:I219)-1))*STDEVPA(E218:I219),4))</f>
        <v>1.9E-3</v>
      </c>
      <c r="W218" s="184">
        <f t="shared" ref="W218" si="622">IF(E218="","",ROUND((((B218+C218)-(B218-C219))/(6*V218)),4))</f>
        <v>17.543900000000001</v>
      </c>
      <c r="X218" s="184">
        <f t="shared" ref="X218" si="623">IF(E218="","",ROUND((1-(ABS((((B218+C218)+(B218-C219))/2)-U218)/((C218+C219)/2)))*W218,4))</f>
        <v>13.9474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3.1181000000000001</v>
      </c>
      <c r="AB218" s="92">
        <v>3.1198999999999999</v>
      </c>
      <c r="AC218">
        <v>3.1217999999999999</v>
      </c>
      <c r="AD218">
        <v>3.1227999999999998</v>
      </c>
      <c r="AE218">
        <v>3.1196999999999999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2.8000000000000001E-2</v>
      </c>
      <c r="F220" s="176">
        <v>2.6599999999999999E-2</v>
      </c>
      <c r="G220" s="176">
        <v>2.3400000000000001E-2</v>
      </c>
      <c r="H220" s="176">
        <v>2.53E-2</v>
      </c>
      <c r="I220" s="176">
        <v>2.5700000000000001E-2</v>
      </c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0.11999999999999997</v>
      </c>
      <c r="P220" s="193">
        <f>IF(E220="","",((MINA(E220,F220,G220,H220,I220))-N220)/((C220+C221)/2))</f>
        <v>-6.4000000000000029E-2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2.8000000000000001E-2</v>
      </c>
      <c r="S220" s="185">
        <f t="shared" ref="S220" si="631">IF(E220="","",MINA(E220:I221))</f>
        <v>2.3400000000000001E-2</v>
      </c>
      <c r="T220" s="185">
        <f t="shared" ref="T220" si="632">IF(E220="","",(R220-S220))</f>
        <v>4.5999999999999999E-3</v>
      </c>
      <c r="U220" s="185">
        <f t="shared" ref="U220" si="633">IF(E220="","",ROUND(AVERAGEA(E220:I221),4))</f>
        <v>2.58E-2</v>
      </c>
      <c r="V220" s="185">
        <f t="shared" ref="V220" si="634">IF(E220="","",ROUND(SQRT(COUNTA(E220:I221)/(COUNTA(E220:I221)-1))*STDEVPA(E220:I221),4))</f>
        <v>1.6999999999999999E-3</v>
      </c>
      <c r="W220" s="184">
        <f>IF(E220="","",ROUND((((B220+C220)-(U220))/(3*V220)),4))</f>
        <v>4.7450999999999999</v>
      </c>
      <c r="X220" s="184">
        <f>IF(E220="","",ROUND((((B220+C220)-(U220))/(3*V220)),4))</f>
        <v>4.7450999999999999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2.8000000000000001E-2</v>
      </c>
      <c r="AB220" s="92">
        <v>2.6599999999999999E-2</v>
      </c>
      <c r="AC220">
        <v>2.3400000000000001E-2</v>
      </c>
      <c r="AD220">
        <v>2.53E-2</v>
      </c>
      <c r="AE220">
        <v>2.5700000000000001E-2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2.2499999999999999E-2</v>
      </c>
      <c r="F222" s="176">
        <v>2.0400000000000001E-2</v>
      </c>
      <c r="G222" s="176">
        <v>2.2800000000000001E-2</v>
      </c>
      <c r="H222" s="176">
        <v>2.5499999999999998E-2</v>
      </c>
      <c r="I222" s="176">
        <v>2.75E-2</v>
      </c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9.999999999999995E-2</v>
      </c>
      <c r="P222" s="193">
        <f>IF(E222="","",((MINA(E222,F222,G222,H222,I222))-N222)/((C222+C223)/2))</f>
        <v>-0.184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2.75E-2</v>
      </c>
      <c r="S222" s="185">
        <f t="shared" ref="S222" si="642">IF(E222="","",MINA(E222:I223))</f>
        <v>2.0400000000000001E-2</v>
      </c>
      <c r="T222" s="185">
        <f t="shared" ref="T222" si="643">IF(E222="","",(R222-S222))</f>
        <v>7.0999999999999987E-3</v>
      </c>
      <c r="U222" s="185">
        <f t="shared" ref="U222" si="644">IF(E222="","",ROUND(AVERAGEA(E222:I223),4))</f>
        <v>2.3699999999999999E-2</v>
      </c>
      <c r="V222" s="185">
        <f t="shared" ref="V222" si="645">IF(E222="","",ROUND(SQRT(COUNTA(E222:I223)/(COUNTA(E222:I223)-1))*STDEVPA(E222:I223),4))</f>
        <v>2.8E-3</v>
      </c>
      <c r="W222" s="184">
        <f>IF(E222="","",ROUND((((B222+C222)-(U222))/(3*V222)),4))</f>
        <v>3.1309999999999998</v>
      </c>
      <c r="X222" s="184">
        <f>IF(E222="","",ROUND((((B222+C222)-(U222))/(3*V222)),4))</f>
        <v>3.1309999999999998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2.2499999999999999E-2</v>
      </c>
      <c r="AB222" s="92">
        <v>2.0400000000000001E-2</v>
      </c>
      <c r="AC222">
        <v>2.2800000000000001E-2</v>
      </c>
      <c r="AD222">
        <v>2.5499999999999998E-2</v>
      </c>
      <c r="AE222">
        <v>2.75E-2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4.0300000000000002E-2</v>
      </c>
      <c r="AB224" s="92">
        <v>4.1500000000000002E-2</v>
      </c>
      <c r="AC224" s="29">
        <v>6.9800000000000001E-2</v>
      </c>
      <c r="AD224" s="29">
        <v>5.5199999999999999E-2</v>
      </c>
      <c r="AE224" s="29">
        <v>3.9600000000000003E-2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6.0299999999999999E-2</v>
      </c>
      <c r="AB226">
        <v>5.2900000000000003E-2</v>
      </c>
      <c r="AC226">
        <v>7.3499999999999996E-2</v>
      </c>
      <c r="AD226">
        <v>5.4600000000000003E-2</v>
      </c>
      <c r="AE226">
        <v>4.2799999999999998E-2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24121002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24121002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29" t="str">
        <f>IF(SUM(M273:M338)&lt;&gt;33,"NG","OK")</f>
        <v>NG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26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27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28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26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25" t="s">
        <v>53</v>
      </c>
      <c r="P272" s="125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6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/>
      <c r="F273" s="176"/>
      <c r="G273" s="176"/>
      <c r="H273" s="176"/>
      <c r="I273" s="176"/>
      <c r="J273" s="178"/>
      <c r="K273" s="178"/>
      <c r="L273" s="192" t="str">
        <f>IF(E273="","",IF(OR(((MAXA(E273:I274))&gt;(B273+C273)),((MINA(E273:I274))&lt;(B273-C274))),"NG","OK"))</f>
        <v/>
      </c>
      <c r="M273" s="192" t="str">
        <f>IF(E273="","",IF(OR(((MAXA(E273:I274))&gt;(B273+C273)),((MINA(E273:I274))&lt;(B273-C274))),2,1))</f>
        <v/>
      </c>
      <c r="N273" s="185">
        <f>IF(B273="","",(((B273+C273)+(B273-C274))/2))</f>
        <v>3.4</v>
      </c>
      <c r="O273" s="193" t="str">
        <f>IF(E273="","",((MAXA(E273,F273,G273,H273,I273))-N273)/((C273+C274)/2))</f>
        <v/>
      </c>
      <c r="P273" s="193" t="str">
        <f>IF(E273="","",((MINA(E273,F273,G273,H273,I273))-N273)/((C273+C274)/2))</f>
        <v/>
      </c>
      <c r="Q273" s="185" t="str">
        <f>IF(E273="","",IF(OR((O273&gt;50%),(P273&lt;-50%)),"Measure More","OK"))</f>
        <v/>
      </c>
      <c r="R273" s="185" t="str">
        <f>IF(E273="","",MAXA(E273:I274))</f>
        <v/>
      </c>
      <c r="S273" s="185" t="str">
        <f>IF(E273="","",MINA(E273:I274))</f>
        <v/>
      </c>
      <c r="T273" s="185" t="str">
        <f>IF(E273="","",(R273-S273))</f>
        <v/>
      </c>
      <c r="U273" s="185" t="str">
        <f>IF(E273="","",ROUND(AVERAGEA(E273:I274),4))</f>
        <v/>
      </c>
      <c r="V273" s="185" t="str">
        <f>IF(E273="","",ROUND(SQRT(COUNTA(E273:I274)/(COUNTA(E273:I274)-1))*STDEVPA(E273:I274),4))</f>
        <v/>
      </c>
      <c r="W273" s="184" t="str">
        <f>IF(E273="","",ROUND((((B273+C273)-(B273-C274))/(6*V273)),4))</f>
        <v/>
      </c>
      <c r="X273" s="184" t="str">
        <f>IF(E273="","",ROUND((1-(ABS((((B273+C273)+(B273-C274))/2)-U273)/((C273+C274)/2)))*W273,4))</f>
        <v/>
      </c>
      <c r="Y273" s="184" t="str">
        <f>IF(E273="","",IF(OR(((MAXA(E273:I274))&gt;(B273+C273)),((MINA(E273:I274))&lt;(B273-C274))),"NG","OK"))</f>
        <v/>
      </c>
      <c r="Z273" s="184" t="str">
        <f>IF(X273="","",IF(OR(((MINA(X273))&lt;(1.67))),"NG","OK"))</f>
        <v/>
      </c>
    </row>
    <row r="274" spans="1:26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6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/>
      <c r="F275" s="176"/>
      <c r="G275" s="176"/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/>
      </c>
      <c r="M275" s="192" t="str">
        <f t="shared" ref="M275" si="649">IF(E275="","",IF(OR(((MAXA(E275:I276))&gt;(B275+C275)),((MINA(E275:I276))&lt;(B275-C276))),2,1))</f>
        <v/>
      </c>
      <c r="N275" s="185">
        <f t="shared" ref="N275" si="650">IF(B275="","",(((B275+C275)+(B275-C276))/2))</f>
        <v>3.4</v>
      </c>
      <c r="O275" s="193" t="str">
        <f t="shared" ref="O275" si="651">IF(E275="","",((MAXA(E275,F275,G275,H275,I275))-N275)/((C275+C276)/2))</f>
        <v/>
      </c>
      <c r="P275" s="193" t="str">
        <f t="shared" ref="P275" si="652">IF(E275="","",((MINA(E275,F275,G275,H275,I275))-N275)/((C275+C276)/2))</f>
        <v/>
      </c>
      <c r="Q275" s="185" t="str">
        <f t="shared" ref="Q275" si="653">IF(E275="","",IF(OR((O275&gt;50%),(P275&lt;-50%)),"Measure More","OK"))</f>
        <v/>
      </c>
      <c r="R275" s="185" t="str">
        <f t="shared" ref="R275" si="654">IF(E275="","",MAXA(E275:I276))</f>
        <v/>
      </c>
      <c r="S275" s="185" t="str">
        <f t="shared" ref="S275" si="655">IF(E275="","",MINA(E275:I276))</f>
        <v/>
      </c>
      <c r="T275" s="185" t="str">
        <f t="shared" ref="T275" si="656">IF(E275="","",(R275-S275))</f>
        <v/>
      </c>
      <c r="U275" s="185" t="str">
        <f t="shared" ref="U275" si="657">IF(E275="","",ROUND(AVERAGEA(E275:I276),4))</f>
        <v/>
      </c>
      <c r="V275" s="185" t="str">
        <f t="shared" ref="V275" si="658">IF(E275="","",ROUND(SQRT(COUNTA(E275:I276)/(COUNTA(E275:I276)-1))*STDEVPA(E275:I276),4))</f>
        <v/>
      </c>
      <c r="W275" s="184" t="str">
        <f t="shared" ref="W275" si="659">IF(E275="","",ROUND((((B275+C275)-(B275-C276))/(6*V275)),4))</f>
        <v/>
      </c>
      <c r="X275" s="184" t="str">
        <f t="shared" ref="X275" si="660">IF(E275="","",ROUND((1-(ABS((((B275+C275)+(B275-C276))/2)-U275)/((C275+C276)/2)))*W275,4))</f>
        <v/>
      </c>
      <c r="Y275" s="184" t="str">
        <f t="shared" ref="Y275" si="661">IF(E275="","",IF(OR(((MAXA(E275:I276))&gt;(B275+C275)),((MINA(E275:I276))&lt;(B275-C276))),"NG","OK"))</f>
        <v/>
      </c>
      <c r="Z275" s="184" t="str">
        <f t="shared" ref="Z275" si="662">IF(X275="","",IF(OR(((MINA(X275))&lt;(1.67))),"NG","OK"))</f>
        <v/>
      </c>
    </row>
    <row r="276" spans="1:26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6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/>
      <c r="F277" s="176"/>
      <c r="G277" s="176"/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/>
      </c>
      <c r="M277" s="192" t="str">
        <f t="shared" ref="M277" si="666">IF(E277="","",IF(OR(((MAXA(E277:I278))&gt;(B277+C277)),((MINA(E277:I278))&lt;(B277-C278))),2,1))</f>
        <v/>
      </c>
      <c r="N277" s="185">
        <f t="shared" ref="N277" si="667">IF(B277="","",(((B277+C277)+(B277-C278))/2))</f>
        <v>1.6</v>
      </c>
      <c r="O277" s="193" t="str">
        <f t="shared" ref="O277" si="668">IF(E277="","",((MAXA(E277,F277,G277,H277,I277))-N277)/((C277+C278)/2))</f>
        <v/>
      </c>
      <c r="P277" s="193" t="str">
        <f t="shared" ref="P277" si="669">IF(E277="","",((MINA(E277,F277,G277,H277,I277))-N277)/((C277+C278)/2))</f>
        <v/>
      </c>
      <c r="Q277" s="185" t="str">
        <f t="shared" ref="Q277" si="670">IF(E277="","",IF(OR((O277&gt;50%),(P277&lt;-50%)),"Measure More","OK"))</f>
        <v/>
      </c>
      <c r="R277" s="185" t="str">
        <f t="shared" ref="R277" si="671">IF(E277="","",MAXA(E277:I278))</f>
        <v/>
      </c>
      <c r="S277" s="185" t="str">
        <f t="shared" ref="S277" si="672">IF(E277="","",MINA(E277:I278))</f>
        <v/>
      </c>
      <c r="T277" s="185" t="str">
        <f t="shared" ref="T277" si="673">IF(E277="","",(R277-S277))</f>
        <v/>
      </c>
      <c r="U277" s="185" t="str">
        <f t="shared" ref="U277" si="674">IF(E277="","",ROUND(AVERAGEA(E277:I278),4))</f>
        <v/>
      </c>
      <c r="V277" s="185" t="str">
        <f t="shared" ref="V277" si="675">IF(E277="","",ROUND(SQRT(COUNTA(E277:I278)/(COUNTA(E277:I278)-1))*STDEVPA(E277:I278),4))</f>
        <v/>
      </c>
      <c r="W277" s="184" t="str">
        <f t="shared" ref="W277" si="676">IF(E277="","",ROUND((((B277+C277)-(B277-C278))/(6*V277)),4))</f>
        <v/>
      </c>
      <c r="X277" s="184" t="str">
        <f t="shared" ref="X277" si="677">IF(E277="","",ROUND((1-(ABS((((B277+C277)+(B277-C278))/2)-U277)/((C277+C278)/2)))*W277,4))</f>
        <v/>
      </c>
      <c r="Y277" s="184" t="str">
        <f t="shared" ref="Y277" si="678">IF(E277="","",IF(OR(((MAXA(E277:I278))&gt;(B277+C277)),((MINA(E277:I278))&lt;(B277-C278))),"NG","OK"))</f>
        <v/>
      </c>
      <c r="Z277" s="184" t="str">
        <f t="shared" ref="Z277" si="679">IF(X277="","",IF(OR(((MINA(X277))&lt;(1.67))),"NG","OK"))</f>
        <v/>
      </c>
    </row>
    <row r="278" spans="1:26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6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/>
      <c r="F279" s="176"/>
      <c r="G279" s="176"/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/>
      </c>
      <c r="M279" s="192" t="str">
        <f t="shared" ref="M279" si="683">IF(E279="","",IF(OR(((MAXA(E279:I280))&gt;(B279+C279)),((MINA(E279:I280))&lt;(B279-C280))),2,1))</f>
        <v/>
      </c>
      <c r="N279" s="185">
        <f t="shared" ref="N279" si="684">IF(B279="","",(((B279+C279)+(B279-C280))/2))</f>
        <v>1.6</v>
      </c>
      <c r="O279" s="193" t="str">
        <f t="shared" ref="O279" si="685">IF(E279="","",((MAXA(E279,F279,G279,H279,I279))-N279)/((C279+C280)/2))</f>
        <v/>
      </c>
      <c r="P279" s="193" t="str">
        <f t="shared" ref="P279" si="686">IF(E279="","",((MINA(E279,F279,G279,H279,I279))-N279)/((C279+C280)/2))</f>
        <v/>
      </c>
      <c r="Q279" s="185" t="str">
        <f t="shared" ref="Q279" si="687">IF(E279="","",IF(OR((O279&gt;50%),(P279&lt;-50%)),"Measure More","OK"))</f>
        <v/>
      </c>
      <c r="R279" s="185" t="str">
        <f t="shared" ref="R279" si="688">IF(E279="","",MAXA(E279:I280))</f>
        <v/>
      </c>
      <c r="S279" s="185" t="str">
        <f t="shared" ref="S279" si="689">IF(E279="","",MINA(E279:I280))</f>
        <v/>
      </c>
      <c r="T279" s="185" t="str">
        <f t="shared" ref="T279" si="690">IF(E279="","",(R279-S279))</f>
        <v/>
      </c>
      <c r="U279" s="185" t="str">
        <f t="shared" ref="U279" si="691">IF(E279="","",ROUND(AVERAGEA(E279:I280),4))</f>
        <v/>
      </c>
      <c r="V279" s="185" t="str">
        <f t="shared" ref="V279" si="692">IF(E279="","",ROUND(SQRT(COUNTA(E279:I280)/(COUNTA(E279:I280)-1))*STDEVPA(E279:I280),4))</f>
        <v/>
      </c>
      <c r="W279" s="184" t="str">
        <f t="shared" ref="W279" si="693">IF(E279="","",ROUND((((B279+C279)-(B279-C280))/(6*V279)),4))</f>
        <v/>
      </c>
      <c r="X279" s="184" t="str">
        <f t="shared" ref="X279" si="694">IF(E279="","",ROUND((1-(ABS((((B279+C279)+(B279-C280))/2)-U279)/((C279+C280)/2)))*W279,4))</f>
        <v/>
      </c>
      <c r="Y279" s="184" t="str">
        <f t="shared" ref="Y279" si="695">IF(E279="","",IF(OR(((MAXA(E279:I280))&gt;(B279+C279)),((MINA(E279:I280))&lt;(B279-C280))),"NG","OK"))</f>
        <v/>
      </c>
      <c r="Z279" s="184" t="str">
        <f t="shared" ref="Z279" si="696">IF(X279="","",IF(OR(((MINA(X279))&lt;(1.67))),"NG","OK"))</f>
        <v/>
      </c>
    </row>
    <row r="280" spans="1:26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6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/>
      <c r="F281" s="176"/>
      <c r="G281" s="176"/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/>
      </c>
      <c r="M281" s="192" t="str">
        <f t="shared" ref="M281" si="700">IF(E281="","",IF(OR(((MAXA(E281:I282))&gt;(B281+C281)),((MINA(E281:I282))&lt;(B281-C282))),2,1))</f>
        <v/>
      </c>
      <c r="N281" s="185">
        <f t="shared" ref="N281" si="701">IF(B281="","",(((B281+C281)+(B281-C282))/2))</f>
        <v>1.6</v>
      </c>
      <c r="O281" s="193" t="str">
        <f t="shared" ref="O281" si="702">IF(E281="","",((MAXA(E281,F281,G281,H281,I281))-N281)/((C281+C282)/2))</f>
        <v/>
      </c>
      <c r="P281" s="193" t="str">
        <f t="shared" ref="P281" si="703">IF(E281="","",((MINA(E281,F281,G281,H281,I281))-N281)/((C281+C282)/2))</f>
        <v/>
      </c>
      <c r="Q281" s="185" t="str">
        <f t="shared" ref="Q281" si="704">IF(E281="","",IF(OR((O281&gt;50%),(P281&lt;-50%)),"Measure More","OK"))</f>
        <v/>
      </c>
      <c r="R281" s="185" t="str">
        <f t="shared" ref="R281" si="705">IF(E281="","",MAXA(E281:I282))</f>
        <v/>
      </c>
      <c r="S281" s="185" t="str">
        <f t="shared" ref="S281" si="706">IF(E281="","",MINA(E281:I282))</f>
        <v/>
      </c>
      <c r="T281" s="185" t="str">
        <f t="shared" ref="T281" si="707">IF(E281="","",(R281-S281))</f>
        <v/>
      </c>
      <c r="U281" s="185" t="str">
        <f t="shared" ref="U281" si="708">IF(E281="","",ROUND(AVERAGEA(E281:I282),4))</f>
        <v/>
      </c>
      <c r="V281" s="185" t="str">
        <f t="shared" ref="V281" si="709">IF(E281="","",ROUND(SQRT(COUNTA(E281:I282)/(COUNTA(E281:I282)-1))*STDEVPA(E281:I282),4))</f>
        <v/>
      </c>
      <c r="W281" s="184" t="str">
        <f t="shared" ref="W281" si="710">IF(E281="","",ROUND((((B281+C281)-(B281-C282))/(6*V281)),4))</f>
        <v/>
      </c>
      <c r="X281" s="184" t="str">
        <f t="shared" ref="X281" si="711">IF(E281="","",ROUND((1-(ABS((((B281+C281)+(B281-C282))/2)-U281)/((C281+C282)/2)))*W281,4))</f>
        <v/>
      </c>
      <c r="Y281" s="184" t="str">
        <f t="shared" ref="Y281" si="712">IF(E281="","",IF(OR(((MAXA(E281:I282))&gt;(B281+C281)),((MINA(E281:I282))&lt;(B281-C282))),"NG","OK"))</f>
        <v/>
      </c>
      <c r="Z281" s="184" t="str">
        <f t="shared" ref="Z281" si="713">IF(X281="","",IF(OR(((MINA(X281))&lt;(1.67))),"NG","OK"))</f>
        <v/>
      </c>
    </row>
    <row r="282" spans="1:26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6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/>
      <c r="F283" s="176"/>
      <c r="G283" s="176"/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/>
      </c>
      <c r="M283" s="192" t="str">
        <f t="shared" ref="M283" si="717">IF(E283="","",IF(OR(((MAXA(E283:I284))&gt;(B283+C283)),((MINA(E283:I284))&lt;(B283-C284))),2,1))</f>
        <v/>
      </c>
      <c r="N283" s="185">
        <f t="shared" ref="N283" si="718">IF(B283="","",(((B283+C283)+(B283-C284))/2))</f>
        <v>1.6</v>
      </c>
      <c r="O283" s="193" t="str">
        <f t="shared" ref="O283" si="719">IF(E283="","",((MAXA(E283,F283,G283,H283,I283))-N283)/((C283+C284)/2))</f>
        <v/>
      </c>
      <c r="P283" s="193" t="str">
        <f t="shared" ref="P283" si="720">IF(E283="","",((MINA(E283,F283,G283,H283,I283))-N283)/((C283+C284)/2))</f>
        <v/>
      </c>
      <c r="Q283" s="185" t="str">
        <f t="shared" ref="Q283" si="721">IF(E283="","",IF(OR((O283&gt;50%),(P283&lt;-50%)),"Measure More","OK"))</f>
        <v/>
      </c>
      <c r="R283" s="185" t="str">
        <f t="shared" ref="R283" si="722">IF(E283="","",MAXA(E283:I284))</f>
        <v/>
      </c>
      <c r="S283" s="185" t="str">
        <f t="shared" ref="S283" si="723">IF(E283="","",MINA(E283:I284))</f>
        <v/>
      </c>
      <c r="T283" s="185" t="str">
        <f t="shared" ref="T283" si="724">IF(E283="","",(R283-S283))</f>
        <v/>
      </c>
      <c r="U283" s="185" t="str">
        <f t="shared" ref="U283" si="725">IF(E283="","",ROUND(AVERAGEA(E283:I284),4))</f>
        <v/>
      </c>
      <c r="V283" s="185" t="str">
        <f t="shared" ref="V283" si="726">IF(E283="","",ROUND(SQRT(COUNTA(E283:I284)/(COUNTA(E283:I284)-1))*STDEVPA(E283:I284),4))</f>
        <v/>
      </c>
      <c r="W283" s="184" t="str">
        <f t="shared" ref="W283" si="727">IF(E283="","",ROUND((((B283+C283)-(B283-C284))/(6*V283)),4))</f>
        <v/>
      </c>
      <c r="X283" s="184" t="str">
        <f t="shared" ref="X283" si="728">IF(E283="","",ROUND((1-(ABS((((B283+C283)+(B283-C284))/2)-U283)/((C283+C284)/2)))*W283,4))</f>
        <v/>
      </c>
      <c r="Y283" s="184" t="str">
        <f t="shared" ref="Y283" si="729">IF(E283="","",IF(OR(((MAXA(E283:I284))&gt;(B283+C283)),((MINA(E283:I284))&lt;(B283-C284))),"NG","OK"))</f>
        <v/>
      </c>
      <c r="Z283" s="184" t="str">
        <f t="shared" ref="Z283" si="730">IF(X283="","",IF(OR(((MINA(X283))&lt;(1.67))),"NG","OK"))</f>
        <v/>
      </c>
    </row>
    <row r="284" spans="1:26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6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/>
      <c r="F285" s="176"/>
      <c r="G285" s="176"/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/>
      </c>
      <c r="M285" s="192" t="str">
        <f t="shared" ref="M285" si="734">IF(E285="","",IF(OR(((MAXA(E285:I286))&gt;(B285+C285)),((MINA(E285:I286))&lt;(B285-C286))),2,1))</f>
        <v/>
      </c>
      <c r="N285" s="185">
        <f t="shared" ref="N285" si="735">IF(B285="","",(((B285+C285)+(B285-C286))/2))</f>
        <v>24.6</v>
      </c>
      <c r="O285" s="193" t="str">
        <f t="shared" ref="O285" si="736">IF(E285="","",((MAXA(E285,F285,G285,H285,I285))-N285)/((C285+C286)/2))</f>
        <v/>
      </c>
      <c r="P285" s="193" t="str">
        <f t="shared" ref="P285" si="737">IF(E285="","",((MINA(E285,F285,G285,H285,I285))-N285)/((C285+C286)/2))</f>
        <v/>
      </c>
      <c r="Q285" s="185" t="str">
        <f t="shared" ref="Q285" si="738">IF(E285="","",IF(OR((O285&gt;50%),(P285&lt;-50%)),"Measure More","OK"))</f>
        <v/>
      </c>
      <c r="R285" s="185" t="str">
        <f t="shared" ref="R285" si="739">IF(E285="","",MAXA(E285:I286))</f>
        <v/>
      </c>
      <c r="S285" s="185" t="str">
        <f t="shared" ref="S285" si="740">IF(E285="","",MINA(E285:I286))</f>
        <v/>
      </c>
      <c r="T285" s="185" t="str">
        <f t="shared" ref="T285" si="741">IF(E285="","",(R285-S285))</f>
        <v/>
      </c>
      <c r="U285" s="185" t="str">
        <f t="shared" ref="U285" si="742">IF(E285="","",ROUND(AVERAGEA(E285:I286),4))</f>
        <v/>
      </c>
      <c r="V285" s="185" t="str">
        <f t="shared" ref="V285" si="743">IF(E285="","",ROUND(SQRT(COUNTA(E285:I286)/(COUNTA(E285:I286)-1))*STDEVPA(E285:I286),4))</f>
        <v/>
      </c>
      <c r="W285" s="184" t="str">
        <f t="shared" ref="W285" si="744">IF(E285="","",ROUND((((B285+C285)-(B285-C286))/(6*V285)),4))</f>
        <v/>
      </c>
      <c r="X285" s="184" t="str">
        <f t="shared" ref="X285" si="745">IF(E285="","",ROUND((1-(ABS((((B285+C285)+(B285-C286))/2)-U285)/((C285+C286)/2)))*W285,4))</f>
        <v/>
      </c>
      <c r="Y285" s="184" t="str">
        <f t="shared" ref="Y285" si="746">IF(E285="","",IF(OR(((MAXA(E285:I286))&gt;(B285+C285)),((MINA(E285:I286))&lt;(B285-C286))),"NG","OK"))</f>
        <v/>
      </c>
      <c r="Z285" s="184" t="str">
        <f t="shared" ref="Z285" si="747">IF(X285="","",IF(OR(((MINA(X285))&lt;(1.67))),"NG","OK"))</f>
        <v/>
      </c>
    </row>
    <row r="286" spans="1:26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6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/>
      <c r="F287" s="176"/>
      <c r="G287" s="176"/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/>
      </c>
      <c r="M287" s="192" t="str">
        <f t="shared" ref="M287" si="751">IF(E287="","",IF(OR(((MAXA(E287:I288))&gt;(B287+C287)),((MINA(E287:I288))&lt;(B287-C288))),2,1))</f>
        <v/>
      </c>
      <c r="N287" s="185">
        <f t="shared" ref="N287" si="752">IF(B287="","",(((B287+C287)+(B287-C288))/2))</f>
        <v>4.8</v>
      </c>
      <c r="O287" s="193" t="str">
        <f t="shared" ref="O287" si="753">IF(E287="","",((MAXA(E287,F287,G287,H287,I287))-N287)/((C287+C288)/2))</f>
        <v/>
      </c>
      <c r="P287" s="193" t="str">
        <f t="shared" ref="P287" si="754">IF(E287="","",((MINA(E287,F287,G287,H287,I287))-N287)/((C287+C288)/2))</f>
        <v/>
      </c>
      <c r="Q287" s="185" t="str">
        <f t="shared" ref="Q287" si="755">IF(E287="","",IF(OR((O287&gt;50%),(P287&lt;-50%)),"Measure More","OK"))</f>
        <v/>
      </c>
      <c r="R287" s="185" t="str">
        <f t="shared" ref="R287" si="756">IF(E287="","",MAXA(E287:I288))</f>
        <v/>
      </c>
      <c r="S287" s="185" t="str">
        <f t="shared" ref="S287" si="757">IF(E287="","",MINA(E287:I288))</f>
        <v/>
      </c>
      <c r="T287" s="185" t="str">
        <f t="shared" ref="T287" si="758">IF(E287="","",(R287-S287))</f>
        <v/>
      </c>
      <c r="U287" s="185" t="str">
        <f t="shared" ref="U287" si="759">IF(E287="","",ROUND(AVERAGEA(E287:I288),4))</f>
        <v/>
      </c>
      <c r="V287" s="185" t="str">
        <f t="shared" ref="V287" si="760">IF(E287="","",ROUND(SQRT(COUNTA(E287:I288)/(COUNTA(E287:I288)-1))*STDEVPA(E287:I288),4))</f>
        <v/>
      </c>
      <c r="W287" s="184" t="str">
        <f t="shared" ref="W287" si="761">IF(E287="","",ROUND((((B287+C287)-(B287-C288))/(6*V287)),4))</f>
        <v/>
      </c>
      <c r="X287" s="184" t="str">
        <f t="shared" ref="X287" si="762">IF(E287="","",ROUND((1-(ABS((((B287+C287)+(B287-C288))/2)-U287)/((C287+C288)/2)))*W287,4))</f>
        <v/>
      </c>
      <c r="Y287" s="184" t="str">
        <f t="shared" ref="Y287" si="763">IF(E287="","",IF(OR(((MAXA(E287:I288))&gt;(B287+C287)),((MINA(E287:I288))&lt;(B287-C288))),"NG","OK"))</f>
        <v/>
      </c>
      <c r="Z287" s="184" t="str">
        <f t="shared" ref="Z287" si="764">IF(X287="","",IF(OR(((MINA(X287))&lt;(1.67))),"NG","OK"))</f>
        <v/>
      </c>
    </row>
    <row r="288" spans="1:26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6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/>
      <c r="F289" s="176"/>
      <c r="G289" s="176"/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/>
      </c>
      <c r="M289" s="192" t="str">
        <f t="shared" ref="M289" si="768">IF(E289="","",IF(OR(((MAXA(E289:I290))&gt;(B289+C289)),((MINA(E289:I290))&lt;(B289-C290))),2,1))</f>
        <v/>
      </c>
      <c r="N289" s="185">
        <f t="shared" ref="N289" si="769">IF(B289="","",(((B289+C289)+(B289-C290))/2))</f>
        <v>4.8</v>
      </c>
      <c r="O289" s="193" t="str">
        <f t="shared" ref="O289" si="770">IF(E289="","",((MAXA(E289,F289,G289,H289,I289))-N289)/((C289+C290)/2))</f>
        <v/>
      </c>
      <c r="P289" s="193" t="str">
        <f t="shared" ref="P289" si="771">IF(E289="","",((MINA(E289,F289,G289,H289,I289))-N289)/((C289+C290)/2))</f>
        <v/>
      </c>
      <c r="Q289" s="185" t="str">
        <f t="shared" ref="Q289" si="772">IF(E289="","",IF(OR((O289&gt;50%),(P289&lt;-50%)),"Measure More","OK"))</f>
        <v/>
      </c>
      <c r="R289" s="185" t="str">
        <f t="shared" ref="R289" si="773">IF(E289="","",MAXA(E289:I290))</f>
        <v/>
      </c>
      <c r="S289" s="185" t="str">
        <f t="shared" ref="S289" si="774">IF(E289="","",MINA(E289:I290))</f>
        <v/>
      </c>
      <c r="T289" s="185" t="str">
        <f t="shared" ref="T289" si="775">IF(E289="","",(R289-S289))</f>
        <v/>
      </c>
      <c r="U289" s="185" t="str">
        <f t="shared" ref="U289" si="776">IF(E289="","",ROUND(AVERAGEA(E289:I290),4))</f>
        <v/>
      </c>
      <c r="V289" s="185" t="str">
        <f t="shared" ref="V289" si="777">IF(E289="","",ROUND(SQRT(COUNTA(E289:I290)/(COUNTA(E289:I290)-1))*STDEVPA(E289:I290),4))</f>
        <v/>
      </c>
      <c r="W289" s="184" t="str">
        <f t="shared" ref="W289" si="778">IF(E289="","",ROUND((((B289+C289)-(B289-C290))/(6*V289)),4))</f>
        <v/>
      </c>
      <c r="X289" s="184" t="str">
        <f t="shared" ref="X289" si="779">IF(E289="","",ROUND((1-(ABS((((B289+C289)+(B289-C290))/2)-U289)/((C289+C290)/2)))*W289,4))</f>
        <v/>
      </c>
      <c r="Y289" s="184" t="str">
        <f t="shared" ref="Y289" si="780">IF(E289="","",IF(OR(((MAXA(E289:I290))&gt;(B289+C289)),((MINA(E289:I290))&lt;(B289-C290))),"NG","OK"))</f>
        <v/>
      </c>
      <c r="Z289" s="184" t="str">
        <f t="shared" ref="Z289" si="781">IF(X289="","",IF(OR(((MINA(X289))&lt;(1.67))),"NG","OK"))</f>
        <v/>
      </c>
    </row>
    <row r="290" spans="1:26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6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/>
      <c r="F291" s="176"/>
      <c r="G291" s="176"/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/>
      </c>
      <c r="M291" s="192" t="str">
        <f t="shared" ref="M291" si="785">IF(E291="","",IF(OR(((MAXA(E291:I292))&gt;(B291+C291)),((MINA(E291:I292))&lt;(B291-C292))),2,1))</f>
        <v/>
      </c>
      <c r="N291" s="185">
        <f t="shared" ref="N291" si="786">IF(B291="","",(((B291+C291)+(B291-C292))/2))</f>
        <v>16.100000000000001</v>
      </c>
      <c r="O291" s="193" t="str">
        <f t="shared" ref="O291" si="787">IF(E291="","",((MAXA(E291,F291,G291,H291,I291))-N291)/((C291+C292)/2))</f>
        <v/>
      </c>
      <c r="P291" s="193" t="str">
        <f t="shared" ref="P291" si="788">IF(E291="","",((MINA(E291,F291,G291,H291,I291))-N291)/((C291+C292)/2))</f>
        <v/>
      </c>
      <c r="Q291" s="194" t="str">
        <f t="shared" ref="Q291" si="789">IF(E291="","",IF(OR((O291&gt;50%),(P291&lt;-50%)),"Measure More","OK"))</f>
        <v/>
      </c>
      <c r="R291" s="185" t="str">
        <f t="shared" ref="R291" si="790">IF(E291="","",MAXA(E291:I292))</f>
        <v/>
      </c>
      <c r="S291" s="185" t="str">
        <f t="shared" ref="S291" si="791">IF(E291="","",MINA(E291:I292))</f>
        <v/>
      </c>
      <c r="T291" s="185" t="str">
        <f t="shared" ref="T291" si="792">IF(E291="","",(R291-S291))</f>
        <v/>
      </c>
      <c r="U291" s="185" t="str">
        <f t="shared" ref="U291" si="793">IF(E291="","",ROUND(AVERAGEA(E291:I292),4))</f>
        <v/>
      </c>
      <c r="V291" s="185" t="str">
        <f t="shared" ref="V291" si="794">IF(E291="","",ROUND(SQRT(COUNTA(E291:I292)/(COUNTA(E291:I292)-1))*STDEVPA(E291:I292),4))</f>
        <v/>
      </c>
      <c r="W291" s="184" t="str">
        <f t="shared" ref="W291" si="795">IF(E291="","",ROUND((((B291+C291)-(B291-C292))/(6*V291)),4))</f>
        <v/>
      </c>
      <c r="X291" s="184" t="str">
        <f t="shared" ref="X291" si="796">IF(E291="","",ROUND((1-(ABS((((B291+C291)+(B291-C292))/2)-U291)/((C291+C292)/2)))*W291,4))</f>
        <v/>
      </c>
      <c r="Y291" s="184" t="str">
        <f t="shared" ref="Y291" si="797">IF(E291="","",IF(OR(((MAXA(E291:I292))&gt;(B291+C291)),((MINA(E291:I292))&lt;(B291-C292))),"NG","OK"))</f>
        <v/>
      </c>
      <c r="Z291" s="184" t="str">
        <f t="shared" ref="Z291" si="798">IF(X291="","",IF(OR(((MINA(X291))&lt;(1.67))),"NG","OK"))</f>
        <v/>
      </c>
    </row>
    <row r="292" spans="1:26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str">
        <f t="shared" ref="L292" si="799">IF(L273="","",IF(OR(((MAXA(L273:L280))&gt;(L269+L270)),((MINA(L273:L280))&lt;(L269-L271))),"NG","OK"))</f>
        <v/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6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/>
      <c r="F293" s="176"/>
      <c r="G293" s="176"/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/>
      </c>
      <c r="M293" s="192" t="str">
        <f t="shared" ref="M293" si="802">IF(E293="","",IF(OR(((MAXA(E293:I294))&gt;(B293+C293)),((MINA(E293:I294))&lt;(B293-C294))),2,1))</f>
        <v/>
      </c>
      <c r="N293" s="185">
        <f t="shared" ref="N293" si="803">IF(B293="","",(((B293+C293)+(B293-C294))/2))</f>
        <v>16.100000000000001</v>
      </c>
      <c r="O293" s="193" t="str">
        <f t="shared" ref="O293" si="804">IF(E293="","",((MAXA(E293,F293,G293,H293,I293))-N293)/((C293+C294)/2))</f>
        <v/>
      </c>
      <c r="P293" s="193" t="str">
        <f t="shared" ref="P293" si="805">IF(E293="","",((MINA(E293,F293,G293,H293,I293))-N293)/((C293+C294)/2))</f>
        <v/>
      </c>
      <c r="Q293" s="194" t="str">
        <f t="shared" ref="Q293" si="806">IF(E293="","",IF(OR((O293&gt;50%),(P293&lt;-50%)),"Measure More","OK"))</f>
        <v/>
      </c>
      <c r="R293" s="185" t="str">
        <f t="shared" ref="R293" si="807">IF(E293="","",MAXA(E293:I294))</f>
        <v/>
      </c>
      <c r="S293" s="185" t="str">
        <f t="shared" ref="S293" si="808">IF(E293="","",MINA(E293:I294))</f>
        <v/>
      </c>
      <c r="T293" s="185" t="str">
        <f t="shared" ref="T293" si="809">IF(E293="","",(R293-S293))</f>
        <v/>
      </c>
      <c r="U293" s="185" t="str">
        <f t="shared" ref="U293" si="810">IF(E293="","",ROUND(AVERAGEA(E293:I294),4))</f>
        <v/>
      </c>
      <c r="V293" s="185" t="str">
        <f t="shared" ref="V293" si="811">IF(E293="","",ROUND(SQRT(COUNTA(E293:I294)/(COUNTA(E293:I294)-1))*STDEVPA(E293:I294),4))</f>
        <v/>
      </c>
      <c r="W293" s="184" t="str">
        <f t="shared" ref="W293" si="812">IF(E293="","",ROUND((((B293+C293)-(B293-C294))/(6*V293)),4))</f>
        <v/>
      </c>
      <c r="X293" s="184" t="str">
        <f t="shared" ref="X293" si="813">IF(E293="","",ROUND((1-(ABS((((B293+C293)+(B293-C294))/2)-U293)/((C293+C294)/2)))*W293,4))</f>
        <v/>
      </c>
      <c r="Y293" s="184" t="str">
        <f t="shared" ref="Y293" si="814">IF(E293="","",IF(OR(((MAXA(E293:I294))&gt;(B293+C293)),((MINA(E293:I294))&lt;(B293-C294))),"NG","OK"))</f>
        <v/>
      </c>
      <c r="Z293" s="184" t="str">
        <f t="shared" ref="Z293" si="815">IF(X293="","",IF(OR(((MINA(X293))&lt;(1.67))),"NG","OK"))</f>
        <v/>
      </c>
    </row>
    <row r="294" spans="1:26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str">
        <f t="shared" ref="L294" si="816">IF(L275="","",IF(OR(((MAXA(L275:L282))&gt;(L271+L272)),((MINA(L275:L282))&lt;(L271-L273))),"NG","OK"))</f>
        <v/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6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/>
      <c r="F295" s="176"/>
      <c r="G295" s="176"/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/>
      </c>
      <c r="M295" s="192" t="str">
        <f t="shared" ref="M295" si="819">IF(E295="","",IF(OR(((MAXA(E295:I296))&gt;(B295+C295)),((MINA(E295:I296))&lt;(B295-C296))),2,1))</f>
        <v/>
      </c>
      <c r="N295" s="185">
        <f t="shared" ref="N295" si="820">IF(B295="","",(((B295+C295)+(B295-C296))/2))</f>
        <v>6.5</v>
      </c>
      <c r="O295" s="193" t="str">
        <f t="shared" ref="O295" si="821">IF(E295="","",((MAXA(E295,F295,G295,H295,I295))-N295)/((C295+C296)/2))</f>
        <v/>
      </c>
      <c r="P295" s="193" t="str">
        <f t="shared" ref="P295" si="822">IF(E295="","",((MINA(E295,F295,G295,H295,I295))-N295)/((C295+C296)/2))</f>
        <v/>
      </c>
      <c r="Q295" s="185" t="str">
        <f t="shared" ref="Q295" si="823">IF(E295="","",IF(OR((O295&gt;50%),(P295&lt;-50%)),"Measure More","OK"))</f>
        <v/>
      </c>
      <c r="R295" s="185" t="str">
        <f t="shared" ref="R295" si="824">IF(E295="","",MAXA(E295:I296))</f>
        <v/>
      </c>
      <c r="S295" s="185" t="str">
        <f t="shared" ref="S295" si="825">IF(E295="","",MINA(E295:I296))</f>
        <v/>
      </c>
      <c r="T295" s="185" t="str">
        <f t="shared" ref="T295" si="826">IF(E295="","",(R295-S295))</f>
        <v/>
      </c>
      <c r="U295" s="185" t="str">
        <f t="shared" ref="U295" si="827">IF(E295="","",ROUND(AVERAGEA(E295:I296),4))</f>
        <v/>
      </c>
      <c r="V295" s="185" t="str">
        <f t="shared" ref="V295" si="828">IF(E295="","",ROUND(SQRT(COUNTA(E295:I296)/(COUNTA(E295:I296)-1))*STDEVPA(E295:I296),4))</f>
        <v/>
      </c>
      <c r="W295" s="184" t="str">
        <f t="shared" ref="W295" si="829">IF(E295="","",ROUND((((B295+C295)-(B295-C296))/(6*V295)),4))</f>
        <v/>
      </c>
      <c r="X295" s="184" t="str">
        <f t="shared" ref="X295" si="830">IF(E295="","",ROUND((1-(ABS((((B295+C295)+(B295-C296))/2)-U295)/((C295+C296)/2)))*W295,4))</f>
        <v/>
      </c>
      <c r="Y295" s="184" t="str">
        <f t="shared" ref="Y295" si="831">IF(E295="","",IF(OR(((MAXA(E295:I296))&gt;(B295+C295)),((MINA(E295:I296))&lt;(B295-C296))),"NG","OK"))</f>
        <v/>
      </c>
      <c r="Z295" s="184" t="str">
        <f t="shared" ref="Z295" si="832">IF(X295="","",IF(OR(((MINA(X295))&lt;(1.67))),"NG","OK"))</f>
        <v/>
      </c>
    </row>
    <row r="296" spans="1:26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str">
        <f t="shared" ref="L296" si="833">IF(L277="","",IF(OR(((MAXA(L277:L284))&gt;(L273+L274)),((MINA(L277:L284))&lt;(L273-L275))),"NG","OK"))</f>
        <v/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6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/>
      <c r="F297" s="176"/>
      <c r="G297" s="176"/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/>
      </c>
      <c r="M297" s="192" t="str">
        <f t="shared" ref="M297" si="836">IF(E297="","",IF(OR(((MAXA(E297:I298))&gt;(B297+C297)),((MINA(E297:I298))&lt;(B297-C298))),2,1))</f>
        <v/>
      </c>
      <c r="N297" s="185">
        <f t="shared" ref="N297" si="837">IF(B297="","",(((B297+C297)+(B297-C298))/2))</f>
        <v>6.5</v>
      </c>
      <c r="O297" s="193" t="str">
        <f t="shared" ref="O297" si="838">IF(E297="","",((MAXA(E297,F297,G297,H297,I297))-N297)/((C297+C298)/2))</f>
        <v/>
      </c>
      <c r="P297" s="193" t="str">
        <f t="shared" ref="P297" si="839">IF(E297="","",((MINA(E297,F297,G297,H297,I297))-N297)/((C297+C298)/2))</f>
        <v/>
      </c>
      <c r="Q297" s="185" t="str">
        <f t="shared" ref="Q297" si="840">IF(E297="","",IF(OR((O297&gt;50%),(P297&lt;-50%)),"Measure More","OK"))</f>
        <v/>
      </c>
      <c r="R297" s="185" t="str">
        <f t="shared" ref="R297" si="841">IF(E297="","",MAXA(E297:I298))</f>
        <v/>
      </c>
      <c r="S297" s="185" t="str">
        <f t="shared" ref="S297" si="842">IF(E297="","",MINA(E297:I298))</f>
        <v/>
      </c>
      <c r="T297" s="185" t="str">
        <f t="shared" ref="T297" si="843">IF(E297="","",(R297-S297))</f>
        <v/>
      </c>
      <c r="U297" s="185" t="str">
        <f t="shared" ref="U297" si="844">IF(E297="","",ROUND(AVERAGEA(E297:I298),4))</f>
        <v/>
      </c>
      <c r="V297" s="185" t="str">
        <f t="shared" ref="V297" si="845">IF(E297="","",ROUND(SQRT(COUNTA(E297:I298)/(COUNTA(E297:I298)-1))*STDEVPA(E297:I298),4))</f>
        <v/>
      </c>
      <c r="W297" s="184" t="str">
        <f t="shared" ref="W297" si="846">IF(E297="","",ROUND((((B297+C297)-(B297-C298))/(6*V297)),4))</f>
        <v/>
      </c>
      <c r="X297" s="184" t="str">
        <f t="shared" ref="X297" si="847">IF(E297="","",ROUND((1-(ABS((((B297+C297)+(B297-C298))/2)-U297)/((C297+C298)/2)))*W297,4))</f>
        <v/>
      </c>
      <c r="Y297" s="184" t="str">
        <f t="shared" ref="Y297" si="848">IF(E297="","",IF(OR(((MAXA(E297:I298))&gt;(B297+C297)),((MINA(E297:I298))&lt;(B297-C298))),"NG","OK"))</f>
        <v/>
      </c>
      <c r="Z297" s="184" t="str">
        <f t="shared" ref="Z297" si="849">IF(X297="","",IF(OR(((MINA(X297))&lt;(1.67))),"NG","OK"))</f>
        <v/>
      </c>
    </row>
    <row r="298" spans="1:26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str">
        <f t="shared" ref="L298" si="850">IF(L279="","",IF(OR(((MAXA(L279:L286))&gt;(L275+L276)),((MINA(L279:L286))&lt;(L275-L277))),"NG","OK"))</f>
        <v/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6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/>
      <c r="F299" s="176"/>
      <c r="G299" s="176"/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/>
      </c>
      <c r="M299" s="192" t="str">
        <f t="shared" ref="M299" si="853">IF(E299="","",IF(OR(((MAXA(E299:I300))&gt;(B299+C299)),((MINA(E299:I300))&lt;(B299-C300))),2,1))</f>
        <v/>
      </c>
      <c r="N299" s="185">
        <f t="shared" ref="N299" si="854">IF(B299="","",(((B299+C299)+(B299-C300))/2))</f>
        <v>0.8</v>
      </c>
      <c r="O299" s="193" t="str">
        <f t="shared" ref="O299" si="855">IF(E299="","",((MAXA(E299,F299,G299,H299,I299))-N299)/((C299+C300)/2))</f>
        <v/>
      </c>
      <c r="P299" s="193" t="str">
        <f t="shared" ref="P299" si="856">IF(E299="","",((MINA(E299,F299,G299,H299,I299))-N299)/((C299+C300)/2))</f>
        <v/>
      </c>
      <c r="Q299" s="185" t="str">
        <f t="shared" ref="Q299" si="857">IF(E299="","",IF(OR((O299&gt;50%),(P299&lt;-50%)),"Measure More","OK"))</f>
        <v/>
      </c>
      <c r="R299" s="185" t="str">
        <f t="shared" ref="R299" si="858">IF(E299="","",MAXA(E299:I300))</f>
        <v/>
      </c>
      <c r="S299" s="185" t="str">
        <f t="shared" ref="S299" si="859">IF(E299="","",MINA(E299:I300))</f>
        <v/>
      </c>
      <c r="T299" s="185" t="str">
        <f t="shared" ref="T299" si="860">IF(E299="","",(R299-S299))</f>
        <v/>
      </c>
      <c r="U299" s="185" t="str">
        <f t="shared" ref="U299" si="861">IF(E299="","",ROUND(AVERAGEA(E299:I300),4))</f>
        <v/>
      </c>
      <c r="V299" s="185" t="str">
        <f t="shared" ref="V299" si="862">IF(E299="","",ROUND(SQRT(COUNTA(E299:I300)/(COUNTA(E299:I300)-1))*STDEVPA(E299:I300),4))</f>
        <v/>
      </c>
      <c r="W299" s="184" t="str">
        <f t="shared" ref="W299" si="863">IF(E299="","",ROUND((((B299+C299)-(B299-C300))/(6*V299)),4))</f>
        <v/>
      </c>
      <c r="X299" s="184" t="str">
        <f t="shared" ref="X299" si="864">IF(E299="","",ROUND((1-(ABS((((B299+C299)+(B299-C300))/2)-U299)/((C299+C300)/2)))*W299,4))</f>
        <v/>
      </c>
      <c r="Y299" s="184" t="str">
        <f t="shared" ref="Y299" si="865">IF(E299="","",IF(OR(((MAXA(E299:I300))&gt;(B299+C299)),((MINA(E299:I300))&lt;(B299-C300))),"NG","OK"))</f>
        <v/>
      </c>
      <c r="Z299" s="184" t="str">
        <f t="shared" ref="Z299" si="866">IF(X299="","",IF(OR(((MINA(X299))&lt;(1.67))),"NG","OK"))</f>
        <v/>
      </c>
    </row>
    <row r="300" spans="1:26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str">
        <f t="shared" ref="L300" si="867">IF(L281="","",IF(OR(((MAXA(L281:L288))&gt;(L277+L278)),((MINA(L281:L288))&lt;(L277-L279))),"NG","OK"))</f>
        <v/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6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/>
      <c r="F301" s="176"/>
      <c r="G301" s="176"/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/>
      </c>
      <c r="M301" s="192" t="str">
        <f t="shared" ref="M301" si="870">IF(E301="","",IF(OR(((MAXA(E301:I302))&gt;(B301+C301)),((MINA(E301:I302))&lt;(B301-C302))),2,1))</f>
        <v/>
      </c>
      <c r="N301" s="185">
        <f t="shared" ref="N301" si="871">IF(B301="","",(((B301+C301)+(B301-C302))/2))</f>
        <v>0.8</v>
      </c>
      <c r="O301" s="193" t="str">
        <f t="shared" ref="O301" si="872">IF(E301="","",((MAXA(E301,F301,G301,H301,I301))-N301)/((C301+C302)/2))</f>
        <v/>
      </c>
      <c r="P301" s="193" t="str">
        <f t="shared" ref="P301" si="873">IF(E301="","",((MINA(E301,F301,G301,H301,I301))-N301)/((C301+C302)/2))</f>
        <v/>
      </c>
      <c r="Q301" s="185" t="str">
        <f t="shared" ref="Q301" si="874">IF(E301="","",IF(OR((O301&gt;50%),(P301&lt;-50%)),"Measure More","OK"))</f>
        <v/>
      </c>
      <c r="R301" s="185" t="str">
        <f t="shared" ref="R301" si="875">IF(E301="","",MAXA(E301:I302))</f>
        <v/>
      </c>
      <c r="S301" s="185" t="str">
        <f t="shared" ref="S301" si="876">IF(E301="","",MINA(E301:I302))</f>
        <v/>
      </c>
      <c r="T301" s="185" t="str">
        <f t="shared" ref="T301" si="877">IF(E301="","",(R301-S301))</f>
        <v/>
      </c>
      <c r="U301" s="185" t="str">
        <f t="shared" ref="U301" si="878">IF(E301="","",ROUND(AVERAGEA(E301:I302),4))</f>
        <v/>
      </c>
      <c r="V301" s="185" t="str">
        <f t="shared" ref="V301" si="879">IF(E301="","",ROUND(SQRT(COUNTA(E301:I302)/(COUNTA(E301:I302)-1))*STDEVPA(E301:I302),4))</f>
        <v/>
      </c>
      <c r="W301" s="184" t="str">
        <f t="shared" ref="W301" si="880">IF(E301="","",ROUND((((B301+C301)-(B301-C302))/(6*V301)),4))</f>
        <v/>
      </c>
      <c r="X301" s="184" t="str">
        <f t="shared" ref="X301" si="881">IF(E301="","",ROUND((1-(ABS((((B301+C301)+(B301-C302))/2)-U301)/((C301+C302)/2)))*W301,4))</f>
        <v/>
      </c>
      <c r="Y301" s="184" t="str">
        <f t="shared" ref="Y301" si="882">IF(E301="","",IF(OR(((MAXA(E301:I302))&gt;(B301+C301)),((MINA(E301:I302))&lt;(B301-C302))),"NG","OK"))</f>
        <v/>
      </c>
      <c r="Z301" s="184" t="str">
        <f t="shared" ref="Z301" si="883">IF(X301="","",IF(OR(((MINA(X301))&lt;(1.67))),"NG","OK"))</f>
        <v/>
      </c>
    </row>
    <row r="302" spans="1:26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str">
        <f t="shared" ref="L302:L338" si="884">IF(L283="","",IF(OR(((MAXA(L283:L290))&gt;(L279+L280)),((MINA(L283:L290))&lt;(L279-L281))),"NG","OK"))</f>
        <v/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6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/>
      <c r="F303" s="176"/>
      <c r="G303" s="176"/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/>
      </c>
      <c r="M303" s="192" t="str">
        <f t="shared" ref="M303" si="887">IF(E303="","",IF(OR(((MAXA(E303:I304))&gt;(B303+C303)),((MINA(E303:I304))&lt;(B303-C304))),2,1))</f>
        <v/>
      </c>
      <c r="N303" s="185">
        <f t="shared" ref="N303" si="888">IF(B303="","",(((B303+C303)+(B303-C304))/2))</f>
        <v>0.58499999999999996</v>
      </c>
      <c r="O303" s="193" t="str">
        <f t="shared" ref="O303" si="889">IF(E303="","",((MAXA(E303,F303,G303,H303,I303))-N303)/((C303+C304)/2))</f>
        <v/>
      </c>
      <c r="P303" s="193" t="str">
        <f t="shared" ref="P303" si="890">IF(E303="","",((MINA(E303,F303,G303,H303,I303))-N303)/((C303+C304)/2))</f>
        <v/>
      </c>
      <c r="Q303" s="194" t="str">
        <f t="shared" ref="Q303" si="891">IF(E303="","",IF(OR((O303&gt;50%),(P303&lt;-50%)),"Measure More","OK"))</f>
        <v/>
      </c>
      <c r="R303" s="185" t="str">
        <f t="shared" ref="R303" si="892">IF(E303="","",MAXA(E303:I304))</f>
        <v/>
      </c>
      <c r="S303" s="185" t="str">
        <f t="shared" ref="S303" si="893">IF(E303="","",MINA(E303:I304))</f>
        <v/>
      </c>
      <c r="T303" s="185" t="str">
        <f t="shared" ref="T303" si="894">IF(E303="","",(R303-S303))</f>
        <v/>
      </c>
      <c r="U303" s="185" t="str">
        <f t="shared" ref="U303" si="895">IF(E303="","",ROUND(AVERAGEA(E303:I304),4))</f>
        <v/>
      </c>
      <c r="V303" s="185" t="str">
        <f t="shared" ref="V303" si="896">IF(E303="","",ROUND(SQRT(COUNTA(E303:I304)/(COUNTA(E303:I304)-1))*STDEVPA(E303:I304),4))</f>
        <v/>
      </c>
      <c r="W303" s="184" t="str">
        <f>IF(E303="","",ROUND((((U303)-(B303-C304))/(3*V303)),4))</f>
        <v/>
      </c>
      <c r="X303" s="184" t="str">
        <f>IF(E303="","",ROUND((((U303)-(B303-C304))/(3*V303)),4))</f>
        <v/>
      </c>
      <c r="Y303" s="184" t="str">
        <f t="shared" ref="Y303" si="897">IF(E303="","",IF(OR(((MAXA(E303:I304))&gt;(B303+C303)),((MINA(E303:I304))&lt;(B303-C304))),"NG","OK"))</f>
        <v/>
      </c>
      <c r="Z303" s="184" t="str">
        <f t="shared" ref="Z303" si="898">IF(X303="","",IF(OR(((MINA(X303))&lt;(1.67))),"NG","OK"))</f>
        <v/>
      </c>
    </row>
    <row r="304" spans="1:26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str">
        <f t="shared" si="884"/>
        <v/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6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/>
      <c r="F305" s="176"/>
      <c r="G305" s="176"/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/>
      </c>
      <c r="M305" s="192" t="str">
        <f t="shared" ref="M305" si="900">IF(E305="","",IF(OR(((MAXA(E305:I306))&gt;(B305+C305)),((MINA(E305:I306))&lt;(B305-C306))),2,1))</f>
        <v/>
      </c>
      <c r="N305" s="185">
        <f t="shared" ref="N305" si="901">IF(B305="","",(((B305+C305)+(B305-C306))/2))</f>
        <v>0.58499999999999996</v>
      </c>
      <c r="O305" s="193" t="str">
        <f t="shared" ref="O305" si="902">IF(E305="","",((MAXA(E305,F305,G305,H305,I305))-N305)/((C305+C306)/2))</f>
        <v/>
      </c>
      <c r="P305" s="193" t="str">
        <f t="shared" ref="P305" si="903">IF(E305="","",((MINA(E305,F305,G305,H305,I305))-N305)/((C305+C306)/2))</f>
        <v/>
      </c>
      <c r="Q305" s="194" t="str">
        <f t="shared" ref="Q305" si="904">IF(E305="","",IF(OR((O305&gt;50%),(P305&lt;-50%)),"Measure More","OK"))</f>
        <v/>
      </c>
      <c r="R305" s="185" t="str">
        <f t="shared" ref="R305" si="905">IF(E305="","",MAXA(E305:I306))</f>
        <v/>
      </c>
      <c r="S305" s="185" t="str">
        <f t="shared" ref="S305" si="906">IF(E305="","",MINA(E305:I306))</f>
        <v/>
      </c>
      <c r="T305" s="185" t="str">
        <f t="shared" ref="T305" si="907">IF(E305="","",(R305-S305))</f>
        <v/>
      </c>
      <c r="U305" s="185" t="str">
        <f t="shared" ref="U305" si="908">IF(E305="","",ROUND(AVERAGEA(E305:I306),4))</f>
        <v/>
      </c>
      <c r="V305" s="185" t="str">
        <f t="shared" ref="V305" si="909">IF(E305="","",ROUND(SQRT(COUNTA(E305:I306)/(COUNTA(E305:I306)-1))*STDEVPA(E305:I306),4))</f>
        <v/>
      </c>
      <c r="W305" s="184" t="str">
        <f>IF(E305="","",ROUND((((U305)-(B305-C306))/(3*V305)),4))</f>
        <v/>
      </c>
      <c r="X305" s="184" t="str">
        <f>IF(E305="","",ROUND((((U305)-(B305-C306))/(3*V305)),4))</f>
        <v/>
      </c>
      <c r="Y305" s="184" t="str">
        <f t="shared" ref="Y305" si="910">IF(E305="","",IF(OR(((MAXA(E305:I306))&gt;(B305+C305)),((MINA(E305:I306))&lt;(B305-C306))),"NG","OK"))</f>
        <v/>
      </c>
      <c r="Z305" s="184" t="str">
        <f t="shared" ref="Z305" si="911">IF(X305="","",IF(OR(((MINA(X305))&lt;(1.67))),"NG","OK"))</f>
        <v/>
      </c>
    </row>
    <row r="306" spans="1:26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str">
        <f t="shared" si="884"/>
        <v/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6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/>
      <c r="F307" s="176"/>
      <c r="G307" s="176"/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/>
      </c>
      <c r="M307" s="192" t="str">
        <f t="shared" ref="M307" si="913">IF(E307="","",IF(OR(((MAXA(E307:I308))&gt;(B307+C307)),((MINA(E307:I308))&lt;(B307-C308))),2,1))</f>
        <v/>
      </c>
      <c r="N307" s="185">
        <f t="shared" ref="N307" si="914">IF(B307="","",(((B307+C307)+(B307-C308))/2))</f>
        <v>7.5</v>
      </c>
      <c r="O307" s="193" t="str">
        <f t="shared" ref="O307" si="915">IF(E307="","",((MAXA(E307,F307,G307,H307,I307))-N307)/((C307+C308)/2))</f>
        <v/>
      </c>
      <c r="P307" s="193" t="str">
        <f t="shared" ref="P307" si="916">IF(E307="","",((MINA(E307,F307,G307,H307,I307))-N307)/((C307+C308)/2))</f>
        <v/>
      </c>
      <c r="Q307" s="185" t="str">
        <f t="shared" ref="Q307" si="917">IF(E307="","",IF(OR((O307&gt;50%),(P307&lt;-50%)),"Measure More","OK"))</f>
        <v/>
      </c>
      <c r="R307" s="185" t="str">
        <f t="shared" ref="R307" si="918">IF(E307="","",MAXA(E307:I308))</f>
        <v/>
      </c>
      <c r="S307" s="185" t="str">
        <f t="shared" ref="S307" si="919">IF(E307="","",MINA(E307:I308))</f>
        <v/>
      </c>
      <c r="T307" s="185" t="str">
        <f t="shared" ref="T307" si="920">IF(E307="","",(R307-S307))</f>
        <v/>
      </c>
      <c r="U307" s="185" t="str">
        <f t="shared" ref="U307" si="921">IF(E307="","",ROUND(AVERAGEA(E307:I308),4))</f>
        <v/>
      </c>
      <c r="V307" s="185" t="str">
        <f t="shared" ref="V307" si="922">IF(E307="","",ROUND(SQRT(COUNTA(E307:I308)/(COUNTA(E307:I308)-1))*STDEVPA(E307:I308),4))</f>
        <v/>
      </c>
      <c r="W307" s="184" t="str">
        <f t="shared" ref="W307" si="923">IF(E307="","",ROUND((((B307+C307)-(B307-C308))/(6*V307)),4))</f>
        <v/>
      </c>
      <c r="X307" s="184" t="str">
        <f t="shared" ref="X307" si="924">IF(E307="","",ROUND((1-(ABS((((B307+C307)+(B307-C308))/2)-U307)/((C307+C308)/2)))*W307,4))</f>
        <v/>
      </c>
      <c r="Y307" s="184" t="str">
        <f t="shared" ref="Y307" si="925">IF(E307="","",IF(OR(((MAXA(E307:I308))&gt;(B307+C307)),((MINA(E307:I308))&lt;(B307-C308))),"NG","OK"))</f>
        <v/>
      </c>
      <c r="Z307" s="184" t="str">
        <f t="shared" ref="Z307" si="926">IF(X307="","",IF(OR(((MINA(X307))&lt;(1.67))),"NG","OK"))</f>
        <v/>
      </c>
    </row>
    <row r="308" spans="1:26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str">
        <f t="shared" si="884"/>
        <v/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6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/>
      <c r="F309" s="176"/>
      <c r="G309" s="176"/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/>
      </c>
      <c r="M309" s="192" t="str">
        <f t="shared" ref="M309" si="928">IF(E309="","",IF(OR(((MAXA(E309:I310))&gt;(B309+C309)),((MINA(E309:I310))&lt;(B309-C310))),2,1))</f>
        <v/>
      </c>
      <c r="N309" s="185">
        <f t="shared" ref="N309" si="929">IF(B309="","",(((B309+C309)+(B309-C310))/2))</f>
        <v>7.5</v>
      </c>
      <c r="O309" s="193" t="str">
        <f t="shared" ref="O309" si="930">IF(E309="","",((MAXA(E309,F309,G309,H309,I309))-N309)/((C309+C310)/2))</f>
        <v/>
      </c>
      <c r="P309" s="193" t="str">
        <f t="shared" ref="P309" si="931">IF(E309="","",((MINA(E309,F309,G309,H309,I309))-N309)/((C309+C310)/2))</f>
        <v/>
      </c>
      <c r="Q309" s="185" t="str">
        <f t="shared" ref="Q309" si="932">IF(E309="","",IF(OR((O309&gt;50%),(P309&lt;-50%)),"Measure More","OK"))</f>
        <v/>
      </c>
      <c r="R309" s="185" t="str">
        <f t="shared" ref="R309" si="933">IF(E309="","",MAXA(E309:I310))</f>
        <v/>
      </c>
      <c r="S309" s="185" t="str">
        <f t="shared" ref="S309" si="934">IF(E309="","",MINA(E309:I310))</f>
        <v/>
      </c>
      <c r="T309" s="185" t="str">
        <f t="shared" ref="T309" si="935">IF(E309="","",(R309-S309))</f>
        <v/>
      </c>
      <c r="U309" s="185" t="str">
        <f t="shared" ref="U309" si="936">IF(E309="","",ROUND(AVERAGEA(E309:I310),4))</f>
        <v/>
      </c>
      <c r="V309" s="185" t="str">
        <f t="shared" ref="V309" si="937">IF(E309="","",ROUND(SQRT(COUNTA(E309:I310)/(COUNTA(E309:I310)-1))*STDEVPA(E309:I310),4))</f>
        <v/>
      </c>
      <c r="W309" s="184" t="str">
        <f t="shared" ref="W309" si="938">IF(E309="","",ROUND((((B309+C309)-(B309-C310))/(6*V309)),4))</f>
        <v/>
      </c>
      <c r="X309" s="184" t="str">
        <f t="shared" ref="X309" si="939">IF(E309="","",ROUND((1-(ABS((((B309+C309)+(B309-C310))/2)-U309)/((C309+C310)/2)))*W309,4))</f>
        <v/>
      </c>
      <c r="Y309" s="184" t="str">
        <f t="shared" ref="Y309" si="940">IF(E309="","",IF(OR(((MAXA(E309:I310))&gt;(B309+C309)),((MINA(E309:I310))&lt;(B309-C310))),"NG","OK"))</f>
        <v/>
      </c>
      <c r="Z309" s="184" t="str">
        <f t="shared" ref="Z309" si="941">IF(X309="","",IF(OR(((MINA(X309))&lt;(1.67))),"NG","OK"))</f>
        <v/>
      </c>
    </row>
    <row r="310" spans="1:26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str">
        <f t="shared" si="884"/>
        <v/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6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/>
      <c r="F311" s="176"/>
      <c r="G311" s="176"/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/>
      </c>
      <c r="M311" s="192" t="str">
        <f t="shared" ref="M311" si="943">IF(E311="","",IF(OR(((MAXA(E311:I312))&gt;(B311+C311)),((MINA(E311:I312))&lt;(B311-C312))),2,1))</f>
        <v/>
      </c>
      <c r="N311" s="185">
        <f t="shared" ref="N311" si="944">IF(B311="","",(((B311+C311)+(B311-C312))/2))</f>
        <v>6.2</v>
      </c>
      <c r="O311" s="193" t="str">
        <f t="shared" ref="O311" si="945">IF(E311="","",((MAXA(E311,F311,G311,H311,I311))-N311)/((C311+C312)/2))</f>
        <v/>
      </c>
      <c r="P311" s="193" t="str">
        <f t="shared" ref="P311" si="946">IF(E311="","",((MINA(E311,F311,G311,H311,I311))-N311)/((C311+C312)/2))</f>
        <v/>
      </c>
      <c r="Q311" s="185" t="str">
        <f t="shared" ref="Q311" si="947">IF(E311="","",IF(OR((O311&gt;50%),(P311&lt;-50%)),"Measure More","OK"))</f>
        <v/>
      </c>
      <c r="R311" s="185" t="str">
        <f t="shared" ref="R311" si="948">IF(E311="","",MAXA(E311:I312))</f>
        <v/>
      </c>
      <c r="S311" s="185" t="str">
        <f t="shared" ref="S311" si="949">IF(E311="","",MINA(E311:I312))</f>
        <v/>
      </c>
      <c r="T311" s="185" t="str">
        <f t="shared" ref="T311" si="950">IF(E311="","",(R311-S311))</f>
        <v/>
      </c>
      <c r="U311" s="185" t="str">
        <f t="shared" ref="U311" si="951">IF(E311="","",ROUND(AVERAGEA(E311:I312),4))</f>
        <v/>
      </c>
      <c r="V311" s="185" t="str">
        <f t="shared" ref="V311" si="952">IF(E311="","",ROUND(SQRT(COUNTA(E311:I312)/(COUNTA(E311:I312)-1))*STDEVPA(E311:I312),4))</f>
        <v/>
      </c>
      <c r="W311" s="184" t="str">
        <f t="shared" ref="W311" si="953">IF(E311="","",ROUND((((B311+C311)-(B311-C312))/(6*V311)),4))</f>
        <v/>
      </c>
      <c r="X311" s="184" t="str">
        <f t="shared" ref="X311" si="954">IF(E311="","",ROUND((1-(ABS((((B311+C311)+(B311-C312))/2)-U311)/((C311+C312)/2)))*W311,4))</f>
        <v/>
      </c>
      <c r="Y311" s="184" t="str">
        <f t="shared" ref="Y311" si="955">IF(E311="","",IF(OR(((MAXA(E311:I312))&gt;(B311+C311)),((MINA(E311:I312))&lt;(B311-C312))),"NG","OK"))</f>
        <v/>
      </c>
      <c r="Z311" s="184" t="str">
        <f t="shared" ref="Z311" si="956">IF(X311="","",IF(OR(((MINA(X311))&lt;(1.67))),"NG","OK"))</f>
        <v/>
      </c>
    </row>
    <row r="312" spans="1:26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str">
        <f t="shared" si="884"/>
        <v/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6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/>
      <c r="F313" s="176"/>
      <c r="G313" s="176"/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/>
      </c>
      <c r="M313" s="192" t="str">
        <f t="shared" ref="M313" si="958">IF(E313="","",IF(OR(((MAXA(E313:I314))&gt;(B313+C313)),((MINA(E313:I314))&lt;(B313-C314))),2,1))</f>
        <v/>
      </c>
      <c r="N313" s="185">
        <f t="shared" ref="N313" si="959">IF(B313="","",(((B313+C313)+(B313-C314))/2))</f>
        <v>6.2</v>
      </c>
      <c r="O313" s="193" t="str">
        <f t="shared" ref="O313" si="960">IF(E313="","",((MAXA(E313,F313,G313,H313,I313))-N313)/((C313+C314)/2))</f>
        <v/>
      </c>
      <c r="P313" s="193" t="str">
        <f t="shared" ref="P313" si="961">IF(E313="","",((MINA(E313,F313,G313,H313,I313))-N313)/((C313+C314)/2))</f>
        <v/>
      </c>
      <c r="Q313" s="185" t="str">
        <f t="shared" ref="Q313" si="962">IF(E313="","",IF(OR((O313&gt;50%),(P313&lt;-50%)),"Measure More","OK"))</f>
        <v/>
      </c>
      <c r="R313" s="185" t="str">
        <f t="shared" ref="R313" si="963">IF(E313="","",MAXA(E313:I314))</f>
        <v/>
      </c>
      <c r="S313" s="185" t="str">
        <f t="shared" ref="S313" si="964">IF(E313="","",MINA(E313:I314))</f>
        <v/>
      </c>
      <c r="T313" s="185" t="str">
        <f t="shared" ref="T313" si="965">IF(E313="","",(R313-S313))</f>
        <v/>
      </c>
      <c r="U313" s="185" t="str">
        <f t="shared" ref="U313" si="966">IF(E313="","",ROUND(AVERAGEA(E313:I314),4))</f>
        <v/>
      </c>
      <c r="V313" s="185" t="str">
        <f t="shared" ref="V313" si="967">IF(E313="","",ROUND(SQRT(COUNTA(E313:I314)/(COUNTA(E313:I314)-1))*STDEVPA(E313:I314),4))</f>
        <v/>
      </c>
      <c r="W313" s="184" t="str">
        <f t="shared" ref="W313" si="968">IF(E313="","",ROUND((((B313+C313)-(B313-C314))/(6*V313)),4))</f>
        <v/>
      </c>
      <c r="X313" s="184" t="str">
        <f t="shared" ref="X313" si="969">IF(E313="","",ROUND((1-(ABS((((B313+C313)+(B313-C314))/2)-U313)/((C313+C314)/2)))*W313,4))</f>
        <v/>
      </c>
      <c r="Y313" s="184" t="str">
        <f t="shared" ref="Y313" si="970">IF(E313="","",IF(OR(((MAXA(E313:I314))&gt;(B313+C313)),((MINA(E313:I314))&lt;(B313-C314))),"NG","OK"))</f>
        <v/>
      </c>
      <c r="Z313" s="184" t="str">
        <f t="shared" ref="Z313" si="971">IF(X313="","",IF(OR(((MINA(X313))&lt;(1.67))),"NG","OK"))</f>
        <v/>
      </c>
    </row>
    <row r="314" spans="1:26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str">
        <f t="shared" si="884"/>
        <v/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6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/>
      <c r="F315" s="176"/>
      <c r="G315" s="176"/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/>
      </c>
      <c r="M315" s="192" t="str">
        <f t="shared" ref="M315" si="973">IF(E315="","",IF(OR(((MAXA(E315:I316))&gt;(B315+C315)),((MINA(E315:I316))&lt;(B315-C316))),2,1))</f>
        <v/>
      </c>
      <c r="N315" s="185">
        <f t="shared" ref="N315" si="974">IF(B315="","",(((B315+C315)+(B315-C316))/2))</f>
        <v>5.7</v>
      </c>
      <c r="O315" s="193" t="str">
        <f t="shared" ref="O315" si="975">IF(E315="","",((MAXA(E315,F315,G315,H315,I315))-N315)/((C315+C316)/2))</f>
        <v/>
      </c>
      <c r="P315" s="193" t="str">
        <f t="shared" ref="P315" si="976">IF(E315="","",((MINA(E315,F315,G315,H315,I315))-N315)/((C315+C316)/2))</f>
        <v/>
      </c>
      <c r="Q315" s="185" t="str">
        <f t="shared" ref="Q315" si="977">IF(E315="","",IF(OR((O315&gt;50%),(P315&lt;-50%)),"Measure More","OK"))</f>
        <v/>
      </c>
      <c r="R315" s="185" t="str">
        <f t="shared" ref="R315" si="978">IF(E315="","",MAXA(E315:I316))</f>
        <v/>
      </c>
      <c r="S315" s="185" t="str">
        <f t="shared" ref="S315" si="979">IF(E315="","",MINA(E315:I316))</f>
        <v/>
      </c>
      <c r="T315" s="185" t="str">
        <f t="shared" ref="T315" si="980">IF(E315="","",(R315-S315))</f>
        <v/>
      </c>
      <c r="U315" s="185" t="str">
        <f t="shared" ref="U315" si="981">IF(E315="","",ROUND(AVERAGEA(E315:I316),4))</f>
        <v/>
      </c>
      <c r="V315" s="185" t="str">
        <f t="shared" ref="V315" si="982">IF(E315="","",ROUND(SQRT(COUNTA(E315:I316)/(COUNTA(E315:I316)-1))*STDEVPA(E315:I316),4))</f>
        <v/>
      </c>
      <c r="W315" s="184" t="str">
        <f t="shared" ref="W315" si="983">IF(E315="","",ROUND((((B315+C315)-(B315-C316))/(6*V315)),4))</f>
        <v/>
      </c>
      <c r="X315" s="184" t="str">
        <f t="shared" ref="X315" si="984">IF(E315="","",ROUND((1-(ABS((((B315+C315)+(B315-C316))/2)-U315)/((C315+C316)/2)))*W315,4))</f>
        <v/>
      </c>
      <c r="Y315" s="184" t="str">
        <f t="shared" ref="Y315" si="985">IF(E315="","",IF(OR(((MAXA(E315:I316))&gt;(B315+C315)),((MINA(E315:I316))&lt;(B315-C316))),"NG","OK"))</f>
        <v/>
      </c>
      <c r="Z315" s="184" t="str">
        <f t="shared" ref="Z315" si="986">IF(X315="","",IF(OR(((MINA(X315))&lt;(1.67))),"NG","OK"))</f>
        <v/>
      </c>
    </row>
    <row r="316" spans="1:26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str">
        <f t="shared" si="884"/>
        <v/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6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/>
      <c r="F317" s="176"/>
      <c r="G317" s="176"/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/>
      </c>
      <c r="M317" s="192" t="str">
        <f t="shared" ref="M317" si="988">IF(E317="","",IF(OR(((MAXA(E317:I318))&gt;(B317+C317)),((MINA(E317:I318))&lt;(B317-C318))),2,1))</f>
        <v/>
      </c>
      <c r="N317" s="185">
        <f t="shared" ref="N317" si="989">IF(B317="","",(((B317+C317)+(B317-C318))/2))</f>
        <v>5.7</v>
      </c>
      <c r="O317" s="193" t="str">
        <f t="shared" ref="O317" si="990">IF(E317="","",((MAXA(E317,F317,G317,H317,I317))-N317)/((C317+C318)/2))</f>
        <v/>
      </c>
      <c r="P317" s="193" t="str">
        <f t="shared" ref="P317" si="991">IF(E317="","",((MINA(E317,F317,G317,H317,I317))-N317)/((C317+C318)/2))</f>
        <v/>
      </c>
      <c r="Q317" s="185" t="str">
        <f t="shared" ref="Q317" si="992">IF(E317="","",IF(OR((O317&gt;50%),(P317&lt;-50%)),"Measure More","OK"))</f>
        <v/>
      </c>
      <c r="R317" s="185" t="str">
        <f t="shared" ref="R317" si="993">IF(E317="","",MAXA(E317:I318))</f>
        <v/>
      </c>
      <c r="S317" s="185" t="str">
        <f t="shared" ref="S317" si="994">IF(E317="","",MINA(E317:I318))</f>
        <v/>
      </c>
      <c r="T317" s="185" t="str">
        <f t="shared" ref="T317" si="995">IF(E317="","",(R317-S317))</f>
        <v/>
      </c>
      <c r="U317" s="185" t="str">
        <f t="shared" ref="U317" si="996">IF(E317="","",ROUND(AVERAGEA(E317:I318),4))</f>
        <v/>
      </c>
      <c r="V317" s="185" t="str">
        <f t="shared" ref="V317" si="997">IF(E317="","",ROUND(SQRT(COUNTA(E317:I318)/(COUNTA(E317:I318)-1))*STDEVPA(E317:I318),4))</f>
        <v/>
      </c>
      <c r="W317" s="184" t="str">
        <f t="shared" ref="W317" si="998">IF(E317="","",ROUND((((B317+C317)-(B317-C318))/(6*V317)),4))</f>
        <v/>
      </c>
      <c r="X317" s="184" t="str">
        <f t="shared" ref="X317" si="999">IF(E317="","",ROUND((1-(ABS((((B317+C317)+(B317-C318))/2)-U317)/((C317+C318)/2)))*W317,4))</f>
        <v/>
      </c>
      <c r="Y317" s="184" t="str">
        <f t="shared" ref="Y317" si="1000">IF(E317="","",IF(OR(((MAXA(E317:I318))&gt;(B317+C317)),((MINA(E317:I318))&lt;(B317-C318))),"NG","OK"))</f>
        <v/>
      </c>
      <c r="Z317" s="184" t="str">
        <f t="shared" ref="Z317" si="1001">IF(X317="","",IF(OR(((MINA(X317))&lt;(1.67))),"NG","OK"))</f>
        <v/>
      </c>
    </row>
    <row r="318" spans="1:26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str">
        <f t="shared" si="884"/>
        <v/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6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/>
      <c r="F319" s="176"/>
      <c r="G319" s="176"/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/>
      </c>
      <c r="M319" s="192" t="str">
        <f t="shared" ref="M319" si="1003">IF(E319="","",IF(OR(((MAXA(E319:I320))&gt;(B319+C319)),((MINA(E319:I320))&lt;(B319-C320))),2,1))</f>
        <v/>
      </c>
      <c r="N319" s="185">
        <f t="shared" ref="N319" si="1004">IF(B319="","",(((B319+C319)+(B319-C320))/2))</f>
        <v>7.9</v>
      </c>
      <c r="O319" s="193" t="str">
        <f t="shared" ref="O319" si="1005">IF(E319="","",((MAXA(E319,F319,G319,H319,I319))-N319)/((C319+C320)/2))</f>
        <v/>
      </c>
      <c r="P319" s="193" t="str">
        <f t="shared" ref="P319" si="1006">IF(E319="","",((MINA(E319,F319,G319,H319,I319))-N319)/((C319+C320)/2))</f>
        <v/>
      </c>
      <c r="Q319" s="194" t="str">
        <f t="shared" ref="Q319" si="1007">IF(E319="","",IF(OR((O319&gt;50%),(P319&lt;-50%)),"Measure More","OK"))</f>
        <v/>
      </c>
      <c r="R319" s="185" t="str">
        <f t="shared" ref="R319" si="1008">IF(E319="","",MAXA(E319:I320))</f>
        <v/>
      </c>
      <c r="S319" s="185" t="str">
        <f t="shared" ref="S319" si="1009">IF(E319="","",MINA(E319:I320))</f>
        <v/>
      </c>
      <c r="T319" s="185" t="str">
        <f t="shared" ref="T319" si="1010">IF(E319="","",(R319-S319))</f>
        <v/>
      </c>
      <c r="U319" s="185" t="str">
        <f t="shared" ref="U319" si="1011">IF(E319="","",ROUND(AVERAGEA(E319:I320),4))</f>
        <v/>
      </c>
      <c r="V319" s="185" t="str">
        <f t="shared" ref="V319" si="1012">IF(E319="","",ROUND(SQRT(COUNTA(E319:I320)/(COUNTA(E319:I320)-1))*STDEVPA(E319:I320),4))</f>
        <v/>
      </c>
      <c r="W319" s="184" t="str">
        <f t="shared" ref="W319" si="1013">IF(E319="","",ROUND((((B319+C319)-(B319-C320))/(6*V319)),4))</f>
        <v/>
      </c>
      <c r="X319" s="184" t="str">
        <f t="shared" ref="X319" si="1014">IF(E319="","",ROUND((1-(ABS((((B319+C319)+(B319-C320))/2)-U319)/((C319+C320)/2)))*W319,4))</f>
        <v/>
      </c>
      <c r="Y319" s="184" t="str">
        <f t="shared" ref="Y319" si="1015">IF(E319="","",IF(OR(((MAXA(E319:I320))&gt;(B319+C319)),((MINA(E319:I320))&lt;(B319-C320))),"NG","OK"))</f>
        <v/>
      </c>
      <c r="Z319" s="184" t="str">
        <f t="shared" ref="Z319" si="1016">IF(X319="","",IF(OR(((MINA(X319))&lt;(1.67))),"NG","OK"))</f>
        <v/>
      </c>
    </row>
    <row r="320" spans="1:26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str">
        <f t="shared" si="884"/>
        <v/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6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/>
      <c r="F321" s="176"/>
      <c r="G321" s="176"/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/>
      </c>
      <c r="M321" s="192" t="str">
        <f t="shared" ref="M321" si="1018">IF(E321="","",IF(OR(((MAXA(E321:I322))&gt;(B321+C321)),((MINA(E321:I322))&lt;(B321-C322))),2,1))</f>
        <v/>
      </c>
      <c r="N321" s="185">
        <f t="shared" ref="N321" si="1019">IF(B321="","",(((B321+C321)+(B321-C322))/2))</f>
        <v>7.9</v>
      </c>
      <c r="O321" s="193" t="str">
        <f t="shared" ref="O321" si="1020">IF(E321="","",((MAXA(E321,F321,G321,H321,I321))-N321)/((C321+C322)/2))</f>
        <v/>
      </c>
      <c r="P321" s="193" t="str">
        <f t="shared" ref="P321" si="1021">IF(E321="","",((MINA(E321,F321,G321,H321,I321))-N321)/((C321+C322)/2))</f>
        <v/>
      </c>
      <c r="Q321" s="194" t="str">
        <f t="shared" ref="Q321" si="1022">IF(E321="","",IF(OR((O321&gt;50%),(P321&lt;-50%)),"Measure More","OK"))</f>
        <v/>
      </c>
      <c r="R321" s="185" t="str">
        <f t="shared" ref="R321" si="1023">IF(E321="","",MAXA(E321:I322))</f>
        <v/>
      </c>
      <c r="S321" s="185" t="str">
        <f t="shared" ref="S321" si="1024">IF(E321="","",MINA(E321:I322))</f>
        <v/>
      </c>
      <c r="T321" s="185" t="str">
        <f t="shared" ref="T321" si="1025">IF(E321="","",(R321-S321))</f>
        <v/>
      </c>
      <c r="U321" s="185" t="str">
        <f t="shared" ref="U321" si="1026">IF(E321="","",ROUND(AVERAGEA(E321:I322),4))</f>
        <v/>
      </c>
      <c r="V321" s="185" t="str">
        <f t="shared" ref="V321" si="1027">IF(E321="","",ROUND(SQRT(COUNTA(E321:I322)/(COUNTA(E321:I322)-1))*STDEVPA(E321:I322),4))</f>
        <v/>
      </c>
      <c r="W321" s="184" t="str">
        <f t="shared" ref="W321" si="1028">IF(E321="","",ROUND((((B321+C321)-(B321-C322))/(6*V321)),4))</f>
        <v/>
      </c>
      <c r="X321" s="184" t="str">
        <f t="shared" ref="X321" si="1029">IF(E321="","",ROUND((1-(ABS((((B321+C321)+(B321-C322))/2)-U321)/((C321+C322)/2)))*W321,4))</f>
        <v/>
      </c>
      <c r="Y321" s="184" t="str">
        <f t="shared" ref="Y321" si="1030">IF(E321="","",IF(OR(((MAXA(E321:I322))&gt;(B321+C321)),((MINA(E321:I322))&lt;(B321-C322))),"NG","OK"))</f>
        <v/>
      </c>
      <c r="Z321" s="184" t="str">
        <f t="shared" ref="Z321" si="1031">IF(X321="","",IF(OR(((MINA(X321))&lt;(1.67))),"NG","OK"))</f>
        <v/>
      </c>
    </row>
    <row r="322" spans="1:26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str">
        <f t="shared" si="884"/>
        <v/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6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/>
      <c r="F323" s="176"/>
      <c r="G323" s="176"/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/>
      </c>
      <c r="M323" s="192" t="str">
        <f t="shared" ref="M323" si="1033">IF(E323="","",IF(OR(((MAXA(E323:I324))&gt;(B323+C323)),((MINA(E323:I324))&lt;(B323-C324))),2,1))</f>
        <v/>
      </c>
      <c r="N323" s="185">
        <f t="shared" ref="N323" si="1034">IF(B323="","",(((B323+C323)+(B323-C324))/2))</f>
        <v>3.1</v>
      </c>
      <c r="O323" s="193" t="str">
        <f t="shared" ref="O323" si="1035">IF(E323="","",((MAXA(E323,F323,G323,H323,I323))-N323)/((C323+C324)/2))</f>
        <v/>
      </c>
      <c r="P323" s="193" t="str">
        <f t="shared" ref="P323" si="1036">IF(E323="","",((MINA(E323,F323,G323,H323,I323))-N323)/((C323+C324)/2))</f>
        <v/>
      </c>
      <c r="Q323" s="185" t="str">
        <f t="shared" ref="Q323" si="1037">IF(E323="","",IF(OR((O323&gt;50%),(P323&lt;-50%)),"Measure More","OK"))</f>
        <v/>
      </c>
      <c r="R323" s="185" t="str">
        <f t="shared" ref="R323" si="1038">IF(E323="","",MAXA(E323:I324))</f>
        <v/>
      </c>
      <c r="S323" s="185" t="str">
        <f t="shared" ref="S323" si="1039">IF(E323="","",MINA(E323:I324))</f>
        <v/>
      </c>
      <c r="T323" s="185" t="str">
        <f t="shared" ref="T323" si="1040">IF(E323="","",(R323-S323))</f>
        <v/>
      </c>
      <c r="U323" s="185" t="str">
        <f t="shared" ref="U323" si="1041">IF(E323="","",ROUND(AVERAGEA(E323:I324),4))</f>
        <v/>
      </c>
      <c r="V323" s="185" t="str">
        <f t="shared" ref="V323" si="1042">IF(E323="","",ROUND(SQRT(COUNTA(E323:I324)/(COUNTA(E323:I324)-1))*STDEVPA(E323:I324),4))</f>
        <v/>
      </c>
      <c r="W323" s="184" t="str">
        <f t="shared" ref="W323" si="1043">IF(E323="","",ROUND((((B323+C323)-(B323-C324))/(6*V323)),4))</f>
        <v/>
      </c>
      <c r="X323" s="184" t="str">
        <f t="shared" ref="X323" si="1044">IF(E323="","",ROUND((1-(ABS((((B323+C323)+(B323-C324))/2)-U323)/((C323+C324)/2)))*W323,4))</f>
        <v/>
      </c>
      <c r="Y323" s="184" t="str">
        <f t="shared" ref="Y323" si="1045">IF(E323="","",IF(OR(((MAXA(E323:I324))&gt;(B323+C323)),((MINA(E323:I324))&lt;(B323-C324))),"NG","OK"))</f>
        <v/>
      </c>
      <c r="Z323" s="184" t="str">
        <f t="shared" ref="Z323" si="1046">IF(X323="","",IF(OR(((MINA(X323))&lt;(1.67))),"NG","OK"))</f>
        <v/>
      </c>
    </row>
    <row r="324" spans="1:26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str">
        <f t="shared" si="884"/>
        <v/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6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/>
      <c r="F325" s="176"/>
      <c r="G325" s="176"/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/>
      </c>
      <c r="M325" s="192" t="str">
        <f t="shared" ref="M325" si="1048">IF(E325="","",IF(OR(((MAXA(E325:I326))&gt;(B325+C325)),((MINA(E325:I326))&lt;(B325-C326))),2,1))</f>
        <v/>
      </c>
      <c r="N325" s="185">
        <f t="shared" ref="N325" si="1049">IF(B325="","",(((B325+C325)+(B325-C326))/2))</f>
        <v>3.1</v>
      </c>
      <c r="O325" s="193" t="str">
        <f t="shared" ref="O325" si="1050">IF(E325="","",((MAXA(E325,F325,G325,H325,I325))-N325)/((C325+C326)/2))</f>
        <v/>
      </c>
      <c r="P325" s="193" t="str">
        <f t="shared" ref="P325" si="1051">IF(E325="","",((MINA(E325,F325,G325,H325,I325))-N325)/((C325+C326)/2))</f>
        <v/>
      </c>
      <c r="Q325" s="185" t="str">
        <f t="shared" ref="Q325" si="1052">IF(E325="","",IF(OR((O325&gt;50%),(P325&lt;-50%)),"Measure More","OK"))</f>
        <v/>
      </c>
      <c r="R325" s="185" t="str">
        <f t="shared" ref="R325" si="1053">IF(E325="","",MAXA(E325:I326))</f>
        <v/>
      </c>
      <c r="S325" s="185" t="str">
        <f t="shared" ref="S325" si="1054">IF(E325="","",MINA(E325:I326))</f>
        <v/>
      </c>
      <c r="T325" s="185" t="str">
        <f t="shared" ref="T325" si="1055">IF(E325="","",(R325-S325))</f>
        <v/>
      </c>
      <c r="U325" s="185" t="str">
        <f t="shared" ref="U325" si="1056">IF(E325="","",ROUND(AVERAGEA(E325:I326),4))</f>
        <v/>
      </c>
      <c r="V325" s="185" t="str">
        <f t="shared" ref="V325" si="1057">IF(E325="","",ROUND(SQRT(COUNTA(E325:I326)/(COUNTA(E325:I326)-1))*STDEVPA(E325:I326),4))</f>
        <v/>
      </c>
      <c r="W325" s="184" t="str">
        <f t="shared" ref="W325" si="1058">IF(E325="","",ROUND((((B325+C325)-(B325-C326))/(6*V325)),4))</f>
        <v/>
      </c>
      <c r="X325" s="184" t="str">
        <f t="shared" ref="X325" si="1059">IF(E325="","",ROUND((1-(ABS((((B325+C325)+(B325-C326))/2)-U325)/((C325+C326)/2)))*W325,4))</f>
        <v/>
      </c>
      <c r="Y325" s="184" t="str">
        <f t="shared" ref="Y325" si="1060">IF(E325="","",IF(OR(((MAXA(E325:I326))&gt;(B325+C325)),((MINA(E325:I326))&lt;(B325-C326))),"NG","OK"))</f>
        <v/>
      </c>
      <c r="Z325" s="184" t="str">
        <f t="shared" ref="Z325" si="1061">IF(X325="","",IF(OR(((MINA(X325))&lt;(1.67))),"NG","OK"))</f>
        <v/>
      </c>
    </row>
    <row r="326" spans="1:26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str">
        <f t="shared" si="884"/>
        <v/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6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/>
      <c r="F327" s="176"/>
      <c r="G327" s="176"/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/>
      </c>
      <c r="M327" s="192" t="str">
        <f t="shared" ref="M327" si="1063">IF(E327="","",IF(OR(((MAXA(E327:I328))&gt;(B327+C327)),((MINA(E327:I328))&lt;(B327-C328))),2,1))</f>
        <v/>
      </c>
      <c r="N327" s="185">
        <f t="shared" ref="N327" si="1064">IF(B327="","",(((B327+C327)+(B327-C328))/2))</f>
        <v>7.7</v>
      </c>
      <c r="O327" s="193" t="str">
        <f t="shared" ref="O327" si="1065">IF(E327="","",((MAXA(E327,F327,G327,H327,I327))-N327)/((C327+C328)/2))</f>
        <v/>
      </c>
      <c r="P327" s="193" t="str">
        <f t="shared" ref="P327" si="1066">IF(E327="","",((MINA(E327,F327,G327,H327,I327))-N327)/((C327+C328)/2))</f>
        <v/>
      </c>
      <c r="Q327" s="185" t="str">
        <f t="shared" ref="Q327" si="1067">IF(E327="","",IF(OR((O327&gt;50%),(P327&lt;-50%)),"Measure More","OK"))</f>
        <v/>
      </c>
      <c r="R327" s="185" t="str">
        <f t="shared" ref="R327" si="1068">IF(E327="","",MAXA(E327:I328))</f>
        <v/>
      </c>
      <c r="S327" s="185" t="str">
        <f t="shared" ref="S327" si="1069">IF(E327="","",MINA(E327:I328))</f>
        <v/>
      </c>
      <c r="T327" s="185" t="str">
        <f t="shared" ref="T327" si="1070">IF(E327="","",(R327-S327))</f>
        <v/>
      </c>
      <c r="U327" s="185" t="str">
        <f t="shared" ref="U327" si="1071">IF(E327="","",ROUND(AVERAGEA(E327:I328),4))</f>
        <v/>
      </c>
      <c r="V327" s="185" t="str">
        <f t="shared" ref="V327" si="1072">IF(E327="","",ROUND(SQRT(COUNTA(E327:I328)/(COUNTA(E327:I328)-1))*STDEVPA(E327:I328),4))</f>
        <v/>
      </c>
      <c r="W327" s="184" t="str">
        <f t="shared" ref="W327" si="1073">IF(E327="","",ROUND((((B327+C327)-(B327-C328))/(6*V327)),4))</f>
        <v/>
      </c>
      <c r="X327" s="184" t="str">
        <f t="shared" ref="X327" si="1074">IF(E327="","",ROUND((1-(ABS((((B327+C327)+(B327-C328))/2)-U327)/((C327+C328)/2)))*W327,4))</f>
        <v/>
      </c>
      <c r="Y327" s="184" t="str">
        <f t="shared" ref="Y327" si="1075">IF(E327="","",IF(OR(((MAXA(E327:I328))&gt;(B327+C327)),((MINA(E327:I328))&lt;(B327-C328))),"NG","OK"))</f>
        <v/>
      </c>
      <c r="Z327" s="184" t="str">
        <f t="shared" ref="Z327" si="1076">IF(X327="","",IF(OR(((MINA(X327))&lt;(1.67))),"NG","OK"))</f>
        <v/>
      </c>
    </row>
    <row r="328" spans="1:26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str">
        <f t="shared" si="884"/>
        <v/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6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/>
      <c r="F329" s="176"/>
      <c r="G329" s="176"/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/>
      </c>
      <c r="M329" s="192" t="str">
        <f t="shared" ref="M329" si="1078">IF(E329="","",IF(OR(((MAXA(E329:I330))&gt;(B329+C329)),((MINA(E329:I330))&lt;(B329-C330))),2,1))</f>
        <v/>
      </c>
      <c r="N329" s="185">
        <f t="shared" ref="N329" si="1079">IF(B329="","",(((B329+C329)+(B329-C330))/2))</f>
        <v>7.7</v>
      </c>
      <c r="O329" s="193" t="str">
        <f t="shared" ref="O329" si="1080">IF(E329="","",((MAXA(E329,F329,G329,H329,I329))-N329)/((C329+C330)/2))</f>
        <v/>
      </c>
      <c r="P329" s="193" t="str">
        <f t="shared" ref="P329" si="1081">IF(E329="","",((MINA(E329,F329,G329,H329,I329))-N329)/((C329+C330)/2))</f>
        <v/>
      </c>
      <c r="Q329" s="185" t="str">
        <f t="shared" ref="Q329" si="1082">IF(E329="","",IF(OR((O329&gt;50%),(P329&lt;-50%)),"Measure More","OK"))</f>
        <v/>
      </c>
      <c r="R329" s="185" t="str">
        <f t="shared" ref="R329" si="1083">IF(E329="","",MAXA(E329:I330))</f>
        <v/>
      </c>
      <c r="S329" s="185" t="str">
        <f t="shared" ref="S329" si="1084">IF(E329="","",MINA(E329:I330))</f>
        <v/>
      </c>
      <c r="T329" s="185" t="str">
        <f t="shared" ref="T329" si="1085">IF(E329="","",(R329-S329))</f>
        <v/>
      </c>
      <c r="U329" s="185" t="str">
        <f t="shared" ref="U329" si="1086">IF(E329="","",ROUND(AVERAGEA(E329:I330),4))</f>
        <v/>
      </c>
      <c r="V329" s="185" t="str">
        <f t="shared" ref="V329" si="1087">IF(E329="","",ROUND(SQRT(COUNTA(E329:I330)/(COUNTA(E329:I330)-1))*STDEVPA(E329:I330),4))</f>
        <v/>
      </c>
      <c r="W329" s="184" t="str">
        <f t="shared" ref="W329" si="1088">IF(E329="","",ROUND((((B329+C329)-(B329-C330))/(6*V329)),4))</f>
        <v/>
      </c>
      <c r="X329" s="184" t="str">
        <f t="shared" ref="X329" si="1089">IF(E329="","",ROUND((1-(ABS((((B329+C329)+(B329-C330))/2)-U329)/((C329+C330)/2)))*W329,4))</f>
        <v/>
      </c>
      <c r="Y329" s="184" t="str">
        <f t="shared" ref="Y329" si="1090">IF(E329="","",IF(OR(((MAXA(E329:I330))&gt;(B329+C329)),((MINA(E329:I330))&lt;(B329-C330))),"NG","OK"))</f>
        <v/>
      </c>
      <c r="Z329" s="184" t="str">
        <f t="shared" ref="Z329" si="1091">IF(X329="","",IF(OR(((MINA(X329))&lt;(1.67))),"NG","OK"))</f>
        <v/>
      </c>
    </row>
    <row r="330" spans="1:26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str">
        <f t="shared" si="884"/>
        <v/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6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/>
      <c r="F331" s="176"/>
      <c r="G331" s="176"/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/>
      </c>
      <c r="M331" s="192" t="str">
        <f t="shared" ref="M331" si="1093">IF(E331="","",IF(OR(((MAXA(E331:I332))&gt;(B331+C331)),((MINA(E331:I332))&lt;(B331-C332))),2,1))</f>
        <v/>
      </c>
      <c r="N331" s="185">
        <f t="shared" ref="N331" si="1094">IF(B331="","",(((B331+C331)+(B331-C332))/2))</f>
        <v>3.1</v>
      </c>
      <c r="O331" s="193" t="str">
        <f t="shared" ref="O331" si="1095">IF(E331="","",((MAXA(E331,F331,G331,H331,I331))-N331)/((C331+C332)/2))</f>
        <v/>
      </c>
      <c r="P331" s="193" t="str">
        <f t="shared" ref="P331" si="1096">IF(E331="","",((MINA(E331,F331,G331,H331,I331))-N331)/((C331+C332)/2))</f>
        <v/>
      </c>
      <c r="Q331" s="185" t="str">
        <f t="shared" ref="Q331" si="1097">IF(E331="","",IF(OR((O331&gt;50%),(P331&lt;-50%)),"Measure More","OK"))</f>
        <v/>
      </c>
      <c r="R331" s="185" t="str">
        <f t="shared" ref="R331" si="1098">IF(E331="","",MAXA(E331:I332))</f>
        <v/>
      </c>
      <c r="S331" s="185" t="str">
        <f t="shared" ref="S331" si="1099">IF(E331="","",MINA(E331:I332))</f>
        <v/>
      </c>
      <c r="T331" s="185" t="str">
        <f t="shared" ref="T331" si="1100">IF(E331="","",(R331-S331))</f>
        <v/>
      </c>
      <c r="U331" s="185" t="str">
        <f t="shared" ref="U331" si="1101">IF(E331="","",ROUND(AVERAGEA(E331:I332),4))</f>
        <v/>
      </c>
      <c r="V331" s="185" t="str">
        <f t="shared" ref="V331" si="1102">IF(E331="","",ROUND(SQRT(COUNTA(E331:I332)/(COUNTA(E331:I332)-1))*STDEVPA(E331:I332),4))</f>
        <v/>
      </c>
      <c r="W331" s="184" t="str">
        <f t="shared" ref="W331" si="1103">IF(E331="","",ROUND((((B331+C331)-(B331-C332))/(6*V331)),4))</f>
        <v/>
      </c>
      <c r="X331" s="184" t="str">
        <f t="shared" ref="X331" si="1104">IF(E331="","",ROUND((1-(ABS((((B331+C331)+(B331-C332))/2)-U331)/((C331+C332)/2)))*W331,4))</f>
        <v/>
      </c>
      <c r="Y331" s="184" t="str">
        <f t="shared" ref="Y331" si="1105">IF(E331="","",IF(OR(((MAXA(E331:I332))&gt;(B331+C331)),((MINA(E331:I332))&lt;(B331-C332))),"NG","OK"))</f>
        <v/>
      </c>
      <c r="Z331" s="184" t="str">
        <f t="shared" ref="Z331" si="1106">IF(X331="","",IF(OR(((MINA(X331))&lt;(1.67))),"NG","OK"))</f>
        <v/>
      </c>
    </row>
    <row r="332" spans="1:26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str">
        <f t="shared" si="884"/>
        <v/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6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/>
      <c r="F333" s="176"/>
      <c r="G333" s="176"/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/>
      </c>
      <c r="M333" s="192" t="str">
        <f t="shared" ref="M333" si="1108">IF(E333="","",IF(OR(((MAXA(E333:I334))&gt;(B333+C333)),((MINA(E333:I334))&lt;(B333-C334))),2,1))</f>
        <v/>
      </c>
      <c r="N333" s="185">
        <f t="shared" ref="N333" si="1109">IF(B333="","",(((B333+C333)+(B333-C334))/2))</f>
        <v>3.1</v>
      </c>
      <c r="O333" s="193" t="str">
        <f t="shared" ref="O333" si="1110">IF(E333="","",((MAXA(E333,F333,G333,H333,I333))-N333)/((C333+C334)/2))</f>
        <v/>
      </c>
      <c r="P333" s="193" t="str">
        <f t="shared" ref="P333" si="1111">IF(E333="","",((MINA(E333,F333,G333,H333,I333))-N333)/((C333+C334)/2))</f>
        <v/>
      </c>
      <c r="Q333" s="185" t="str">
        <f t="shared" ref="Q333" si="1112">IF(E333="","",IF(OR((O333&gt;50%),(P333&lt;-50%)),"Measure More","OK"))</f>
        <v/>
      </c>
      <c r="R333" s="185" t="str">
        <f t="shared" ref="R333" si="1113">IF(E333="","",MAXA(E333:I334))</f>
        <v/>
      </c>
      <c r="S333" s="185" t="str">
        <f t="shared" ref="S333" si="1114">IF(E333="","",MINA(E333:I334))</f>
        <v/>
      </c>
      <c r="T333" s="185" t="str">
        <f t="shared" ref="T333" si="1115">IF(E333="","",(R333-S333))</f>
        <v/>
      </c>
      <c r="U333" s="185" t="str">
        <f t="shared" ref="U333" si="1116">IF(E333="","",ROUND(AVERAGEA(E333:I334),4))</f>
        <v/>
      </c>
      <c r="V333" s="185" t="str">
        <f t="shared" ref="V333" si="1117">IF(E333="","",ROUND(SQRT(COUNTA(E333:I334)/(COUNTA(E333:I334)-1))*STDEVPA(E333:I334),4))</f>
        <v/>
      </c>
      <c r="W333" s="184" t="str">
        <f t="shared" ref="W333" si="1118">IF(E333="","",ROUND((((B333+C333)-(B333-C334))/(6*V333)),4))</f>
        <v/>
      </c>
      <c r="X333" s="184" t="str">
        <f t="shared" ref="X333" si="1119">IF(E333="","",ROUND((1-(ABS((((B333+C333)+(B333-C334))/2)-U333)/((C333+C334)/2)))*W333,4))</f>
        <v/>
      </c>
      <c r="Y333" s="184" t="str">
        <f t="shared" ref="Y333" si="1120">IF(E333="","",IF(OR(((MAXA(E333:I334))&gt;(B333+C333)),((MINA(E333:I334))&lt;(B333-C334))),"NG","OK"))</f>
        <v/>
      </c>
      <c r="Z333" s="184" t="str">
        <f t="shared" ref="Z333" si="1121">IF(X333="","",IF(OR(((MINA(X333))&lt;(1.67))),"NG","OK"))</f>
        <v/>
      </c>
    </row>
    <row r="334" spans="1:26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str">
        <f t="shared" si="884"/>
        <v/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6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/>
      <c r="F335" s="176"/>
      <c r="G335" s="176"/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/>
      </c>
      <c r="M335" s="192" t="str">
        <f t="shared" ref="M335" si="1123">IF(E335="","",IF(OR(((MAXA(E335:I336))&gt;(B335+C335)),((MINA(E335:I336))&lt;(B335-C336))),2,1))</f>
        <v/>
      </c>
      <c r="N335" s="185">
        <f t="shared" ref="N335" si="1124">IF(B335="","",(((B335+C335)+(B335-C336))/2))</f>
        <v>2.5000000000000001E-2</v>
      </c>
      <c r="O335" s="193" t="str">
        <f t="shared" ref="O335" si="1125">IF(E335="","",((MAXA(E335,F335,G335,H335,I335))-N335)/((C335+C336)/2))</f>
        <v/>
      </c>
      <c r="P335" s="193" t="str">
        <f t="shared" ref="P335" si="1126">IF(E335="","",((MINA(E335,F335,G335,H335,I335))-N335)/((C335+C336)/2))</f>
        <v/>
      </c>
      <c r="Q335" s="185" t="str">
        <f t="shared" ref="Q335" si="1127">IF(E335="","",IF(OR((O335&gt;50%),(P335&lt;-50%)),"Measure More","OK"))</f>
        <v/>
      </c>
      <c r="R335" s="185" t="str">
        <f t="shared" ref="R335" si="1128">IF(E335="","",MAXA(E335:I336))</f>
        <v/>
      </c>
      <c r="S335" s="185" t="str">
        <f t="shared" ref="S335" si="1129">IF(E335="","",MINA(E335:I336))</f>
        <v/>
      </c>
      <c r="T335" s="185" t="str">
        <f t="shared" ref="T335" si="1130">IF(E335="","",(R335-S335))</f>
        <v/>
      </c>
      <c r="U335" s="185" t="str">
        <f t="shared" ref="U335" si="1131">IF(E335="","",ROUND(AVERAGEA(E335:I336),4))</f>
        <v/>
      </c>
      <c r="V335" s="185" t="str">
        <f t="shared" ref="V335" si="1132">IF(E335="","",ROUND(SQRT(COUNTA(E335:I336)/(COUNTA(E335:I336)-1))*STDEVPA(E335:I336),4))</f>
        <v/>
      </c>
      <c r="W335" s="184" t="str">
        <f>IF(E335="","",ROUND((((B335+C335)-(U335))/(3*V335)),4))</f>
        <v/>
      </c>
      <c r="X335" s="184" t="str">
        <f>IF(E335="","",ROUND((((B335+C335)-(U335))/(3*V335)),4))</f>
        <v/>
      </c>
      <c r="Y335" s="184" t="str">
        <f t="shared" ref="Y335" si="1133">IF(E335="","",IF(OR(((MAXA(E335:I336))&gt;(B335+C335)),((MINA(E335:I336))&lt;(B335-C336))),"NG","OK"))</f>
        <v/>
      </c>
      <c r="Z335" s="184" t="str">
        <f t="shared" ref="Z335" si="1134">IF(X335="","",IF(OR(((MINA(X335))&lt;(1.67))),"NG","OK"))</f>
        <v/>
      </c>
    </row>
    <row r="336" spans="1:26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str">
        <f t="shared" si="884"/>
        <v/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/>
      <c r="F337" s="176"/>
      <c r="G337" s="176"/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/>
      </c>
      <c r="M337" s="192" t="str">
        <f t="shared" ref="M337" si="1136">IF(E337="","",IF(OR(((MAXA(E337:I338))&gt;(B337+C337)),((MINA(E337:I338))&lt;(B337-C338))),2,1))</f>
        <v/>
      </c>
      <c r="N337" s="185">
        <f t="shared" ref="N337" si="1137">IF(B337="","",(((B337+C337)+(B337-C338))/2))</f>
        <v>2.5000000000000001E-2</v>
      </c>
      <c r="O337" s="193" t="str">
        <f t="shared" ref="O337" si="1138">IF(E337="","",((MAXA(E337,F337,G337,H337,I337))-N337)/((C337+C338)/2))</f>
        <v/>
      </c>
      <c r="P337" s="193" t="str">
        <f t="shared" ref="P337" si="1139">IF(E337="","",((MINA(E337,F337,G337,H337,I337))-N337)/((C337+C338)/2))</f>
        <v/>
      </c>
      <c r="Q337" s="194" t="str">
        <f t="shared" ref="Q337" si="1140">IF(E337="","",IF(OR((O337&gt;50%),(P337&lt;-50%)),"Measure More","OK"))</f>
        <v/>
      </c>
      <c r="R337" s="185" t="str">
        <f t="shared" ref="R337" si="1141">IF(E337="","",MAXA(E337:I338))</f>
        <v/>
      </c>
      <c r="S337" s="185" t="str">
        <f t="shared" ref="S337" si="1142">IF(E337="","",MINA(E337:I338))</f>
        <v/>
      </c>
      <c r="T337" s="185" t="str">
        <f t="shared" ref="T337" si="1143">IF(E337="","",(R337-S337))</f>
        <v/>
      </c>
      <c r="U337" s="185" t="str">
        <f t="shared" ref="U337" si="1144">IF(E337="","",ROUND(AVERAGEA(E337:I338),4))</f>
        <v/>
      </c>
      <c r="V337" s="185" t="str">
        <f t="shared" ref="V337" si="1145">IF(E337="","",ROUND(SQRT(COUNTA(E337:I338)/(COUNTA(E337:I338)-1))*STDEVPA(E337:I338),4))</f>
        <v/>
      </c>
      <c r="W337" s="184" t="str">
        <f>IF(E337="","",ROUND((((B337+C337)-(U337))/(3*V337)),4))</f>
        <v/>
      </c>
      <c r="X337" s="184" t="str">
        <f>IF(E337="","",ROUND((((B337+C337)-(U337))/(3*V337)),4))</f>
        <v/>
      </c>
      <c r="Y337" s="184" t="str">
        <f t="shared" ref="Y337" si="1146">IF(E337="","",IF(OR(((MAXA(E337:I338))&gt;(B337+C337)),((MINA(E337:I338))&lt;(B337-C338))),"NG","OK"))</f>
        <v/>
      </c>
      <c r="Z337" s="184" t="str">
        <f t="shared" ref="Z337" si="1147">IF(X337="","",IF(OR(((MINA(X337))&lt;(1.67))),"NG","OK"))</f>
        <v/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str">
        <f t="shared" si="884"/>
        <v/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B339" s="29"/>
      <c r="AC339" s="29"/>
      <c r="AD339" s="29"/>
      <c r="AE339" s="29"/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24121002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98" priority="11" stopIfTrue="1" operator="equal">
      <formula>"NG"</formula>
    </cfRule>
  </conditionalFormatting>
  <conditionalFormatting sqref="Y42:Z107 L42:L107">
    <cfRule type="containsText" dxfId="97" priority="10" stopIfTrue="1" operator="containsText" text="NG">
      <formula>NOT(ISERROR(SEARCH("NG",L42)))</formula>
    </cfRule>
  </conditionalFormatting>
  <conditionalFormatting sqref="Q42:Q107">
    <cfRule type="containsText" dxfId="96" priority="9" operator="containsText" text="Measure More">
      <formula>NOT(ISERROR(SEARCH("Measure More",Q42)))</formula>
    </cfRule>
  </conditionalFormatting>
  <conditionalFormatting sqref="E127">
    <cfRule type="cellIs" dxfId="95" priority="8" stopIfTrue="1" operator="equal">
      <formula>"NG"</formula>
    </cfRule>
  </conditionalFormatting>
  <conditionalFormatting sqref="Y158:Z223 L158:L223">
    <cfRule type="containsText" dxfId="94" priority="7" stopIfTrue="1" operator="containsText" text="NG">
      <formula>NOT(ISERROR(SEARCH("NG",L158)))</formula>
    </cfRule>
  </conditionalFormatting>
  <conditionalFormatting sqref="Q158:Q223">
    <cfRule type="containsText" dxfId="93" priority="6" operator="containsText" text="Measure More">
      <formula>NOT(ISERROR(SEARCH("Measure More",Q158)))</formula>
    </cfRule>
  </conditionalFormatting>
  <conditionalFormatting sqref="E242">
    <cfRule type="cellIs" dxfId="92" priority="5" stopIfTrue="1" operator="equal">
      <formula>"NG"</formula>
    </cfRule>
  </conditionalFormatting>
  <conditionalFormatting sqref="Y273:Z338 L273:L338">
    <cfRule type="containsText" dxfId="91" priority="4" stopIfTrue="1" operator="containsText" text="NG">
      <formula>NOT(ISERROR(SEARCH("NG",L273)))</formula>
    </cfRule>
  </conditionalFormatting>
  <conditionalFormatting sqref="Q273:Q338">
    <cfRule type="containsText" dxfId="90" priority="3" operator="containsText" text="Measure More">
      <formula>NOT(ISERROR(SEARCH("Measure More",Q273)))</formula>
    </cfRule>
  </conditionalFormatting>
  <conditionalFormatting sqref="D127">
    <cfRule type="cellIs" dxfId="89" priority="2" stopIfTrue="1" operator="equal">
      <formula>"NG"</formula>
    </cfRule>
  </conditionalFormatting>
  <conditionalFormatting sqref="D242">
    <cfRule type="cellIs" dxfId="88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24121101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7" t="str">
        <f>IF(SUM(M42:M107)&lt;&gt;33,"NG","OK")</f>
        <v>OK</v>
      </c>
      <c r="F11" s="207">
        <v>122980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8" t="s">
        <v>53</v>
      </c>
      <c r="P41" s="16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3.3963999999999999</v>
      </c>
      <c r="F42" s="176">
        <v>3.3967999999999998</v>
      </c>
      <c r="G42" s="176">
        <v>3.3950999999999998</v>
      </c>
      <c r="H42" s="176">
        <v>3.3954</v>
      </c>
      <c r="I42" s="176">
        <v>3.3948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-3.2000000000000917E-2</v>
      </c>
      <c r="P42" s="193">
        <f>IF(E42="","",((MINA(E42,F42,G42,H42,I42))-N42)/((C42+C43)/2))</f>
        <v>-5.1999999999998714E-2</v>
      </c>
      <c r="Q42" s="185" t="str">
        <f>IF(E42="","",IF(OR((O42&gt;50%),(P42&lt;-50%)),"Measure More","OK"))</f>
        <v>OK</v>
      </c>
      <c r="R42" s="185">
        <f>IF(E42="","",MAXA(E42:I43))</f>
        <v>3.3967999999999998</v>
      </c>
      <c r="S42" s="185">
        <f>IF(E42="","",MINA(E42:I43))</f>
        <v>3.3948</v>
      </c>
      <c r="T42" s="185">
        <f>IF(E42="","",(R42-S42))</f>
        <v>1.9999999999997797E-3</v>
      </c>
      <c r="U42" s="185">
        <f>IF(E42="","",ROUND(AVERAGEA(E42:I43),4))</f>
        <v>3.3957000000000002</v>
      </c>
      <c r="V42" s="185">
        <f>IF(E42="","",ROUND(SQRT(COUNTA(E42:I43)/(COUNTA(E42:I43)-1))*STDEVPA(E42:I43),4))</f>
        <v>8.9999999999999998E-4</v>
      </c>
      <c r="W42" s="184">
        <f>IF(E42="","",ROUND((((B42+C42)-(B42-C43))/(6*V42)),4))</f>
        <v>37.036999999999999</v>
      </c>
      <c r="X42" s="184">
        <f>IF(E42="","",ROUND((1-(ABS((((B42+C42)+(B42-C43))/2)-U42)/((C42+C43)/2)))*W42,4))</f>
        <v>35.444400000000002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3.4003999999999999</v>
      </c>
      <c r="F44" s="176">
        <v>3.4003999999999999</v>
      </c>
      <c r="G44" s="176">
        <v>3.4072</v>
      </c>
      <c r="H44" s="176">
        <v>3.4083999999999999</v>
      </c>
      <c r="I44" s="176">
        <v>3.4077999999999999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8.3999999999999631E-2</v>
      </c>
      <c r="P44" s="193">
        <f>IF(E44="","",((MINA(E44,F44,G44,H44,I44))-N44)/((C44+C45)/2))</f>
        <v>3.9999999999995595E-3</v>
      </c>
      <c r="Q44" s="185" t="str">
        <f t="shared" ref="Q44" si="1">IF(E44="","",IF(OR((O44&gt;50%),(P44&lt;-50%)),"Measure More","OK"))</f>
        <v>OK</v>
      </c>
      <c r="R44" s="185">
        <f>IF(E44="","",MAXA(E44:I45))</f>
        <v>3.4083999999999999</v>
      </c>
      <c r="S44" s="185">
        <f>IF(E44="","",MINA(E44:I45))</f>
        <v>3.4003999999999999</v>
      </c>
      <c r="T44" s="185">
        <f t="shared" ref="T44" si="2">IF(E44="","",(R44-S44))</f>
        <v>8.0000000000000071E-3</v>
      </c>
      <c r="U44" s="185">
        <f>IF(E44="","",ROUND(AVERAGEA(E44:I45),4))</f>
        <v>3.4047999999999998</v>
      </c>
      <c r="V44" s="185">
        <f>IF(E44="","",ROUND(SQRT(COUNTA(E44:I45)/(COUNTA(E44:I45)-1))*STDEVPA(E44:I45),4))</f>
        <v>4.1000000000000003E-3</v>
      </c>
      <c r="W44" s="184">
        <f t="shared" ref="W44" si="3">IF(E44="","",ROUND((((B44+C44)-(B44-C45))/(6*V44)),4))</f>
        <v>8.1301000000000005</v>
      </c>
      <c r="X44" s="184">
        <f t="shared" ref="X44" si="4">IF(E44="","",ROUND((1-(ABS((((B44+C44)+(B44-C45))/2)-U44)/((C44+C45)/2)))*W44,4))</f>
        <v>7.7398999999999996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1.5933999999999999</v>
      </c>
      <c r="F46" s="176">
        <v>1.5939000000000001</v>
      </c>
      <c r="G46" s="176">
        <v>1.591</v>
      </c>
      <c r="H46" s="176">
        <v>1.5912999999999999</v>
      </c>
      <c r="I46" s="176">
        <v>1.5912999999999999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-6.0999999999999943E-2</v>
      </c>
      <c r="P46" s="193">
        <f>IF(E46="","",((MINA(E46,F46,G46,H46,I46))-N46)/((C46+C47)/2))</f>
        <v>-9.000000000000119E-2</v>
      </c>
      <c r="Q46" s="185" t="str">
        <f t="shared" ref="Q46" si="9">IF(E46="","",IF(OR((O46&gt;50%),(P46&lt;-50%)),"Measure More","OK"))</f>
        <v>OK</v>
      </c>
      <c r="R46" s="185">
        <f>IF(E46="","",MAXA(E46:I47))</f>
        <v>1.5939000000000001</v>
      </c>
      <c r="S46" s="185">
        <f>IF(E46="","",MINA(E46:I47))</f>
        <v>1.591</v>
      </c>
      <c r="T46" s="185">
        <f t="shared" ref="T46" si="10">IF(E46="","",(R46-S46))</f>
        <v>2.9000000000001247E-3</v>
      </c>
      <c r="U46" s="185">
        <f>IF(E46="","",ROUND(AVERAGEA(E46:I47),4))</f>
        <v>1.5922000000000001</v>
      </c>
      <c r="V46" s="185">
        <f>IF(E46="","",ROUND(SQRT(COUNTA(E46:I47)/(COUNTA(E46:I47)-1))*STDEVPA(E46:I47),4))</f>
        <v>1.4E-3</v>
      </c>
      <c r="W46" s="184">
        <f t="shared" ref="W46" si="11">IF(E46="","",ROUND((((B46+C46)-(B46-C47))/(6*V46)),4))</f>
        <v>23.8095</v>
      </c>
      <c r="X46" s="184">
        <f t="shared" ref="X46" si="12">IF(E46="","",ROUND((1-(ABS((((B46+C46)+(B46-C47))/2)-U46)/((C46+C47)/2)))*W46,4))</f>
        <v>21.952400000000001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</v>
      </c>
      <c r="F48" s="176">
        <v>1.591</v>
      </c>
      <c r="G48" s="176">
        <v>1.5905</v>
      </c>
      <c r="H48" s="176">
        <v>1.5908</v>
      </c>
      <c r="I48" s="176">
        <v>1.5906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-9.000000000000119E-2</v>
      </c>
      <c r="P48" s="193">
        <f>IF(E48="","",((MINA(E48,F48,G48,H48,I48))-N48)/((C48+C49)/2))</f>
        <v>-0.10000000000000009</v>
      </c>
      <c r="Q48" s="185" t="str">
        <f t="shared" ref="Q48" si="17">IF(E48="","",IF(OR((O48&gt;50%),(P48&lt;-50%)),"Measure More","OK"))</f>
        <v>OK</v>
      </c>
      <c r="R48" s="185">
        <f>IF(E48="","",MAXA(E48:I49))</f>
        <v>1.591</v>
      </c>
      <c r="S48" s="185">
        <f>IF(E48="","",MINA(E48:I49))</f>
        <v>1.59</v>
      </c>
      <c r="T48" s="185">
        <f t="shared" ref="T48" si="18">IF(E48="","",(R48-S48))</f>
        <v>9.9999999999988987E-4</v>
      </c>
      <c r="U48" s="185">
        <f>IF(E48="","",ROUND(AVERAGEA(E48:I49),4))</f>
        <v>1.5906</v>
      </c>
      <c r="V48" s="185">
        <f>IF(E48="","",ROUND(SQRT(COUNTA(E48:I49)/(COUNTA(E48:I49)-1))*STDEVPA(E48:I49),4))</f>
        <v>4.0000000000000002E-4</v>
      </c>
      <c r="W48" s="184">
        <f t="shared" ref="W48" si="19">IF(E48="","",ROUND((((B48+C48)-(B48-C49))/(6*V48)),4))</f>
        <v>83.333299999999994</v>
      </c>
      <c r="X48" s="184">
        <f t="shared" ref="X48" si="20">IF(E48="","",ROUND((1-(ABS((((B48+C48)+(B48-C49))/2)-U48)/((C48+C49)/2)))*W48,4))</f>
        <v>75.5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1.5971</v>
      </c>
      <c r="F50" s="176">
        <v>1.5961000000000001</v>
      </c>
      <c r="G50" s="176">
        <v>1.6012999999999999</v>
      </c>
      <c r="H50" s="176">
        <v>1.6011</v>
      </c>
      <c r="I50" s="176">
        <v>1.6013999999999999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1.3999999999998458E-2</v>
      </c>
      <c r="P50" s="193">
        <f>IF(E50="","",((MINA(E50,F50,G50,H50,I50))-N50)/((C50+C51)/2))</f>
        <v>-3.9000000000000146E-2</v>
      </c>
      <c r="Q50" s="185" t="str">
        <f t="shared" ref="Q50" si="25">IF(E50="","",IF(OR((O50&gt;50%),(P50&lt;-50%)),"Measure More","OK"))</f>
        <v>OK</v>
      </c>
      <c r="R50" s="185">
        <f>IF(E50="","",MAXA(E50:I51))</f>
        <v>1.6013999999999999</v>
      </c>
      <c r="S50" s="185">
        <f>IF(E50="","",MINA(E50:I51))</f>
        <v>1.5961000000000001</v>
      </c>
      <c r="T50" s="185">
        <f t="shared" ref="T50" si="26">IF(E50="","",(R50-S50))</f>
        <v>5.2999999999998604E-3</v>
      </c>
      <c r="U50" s="185">
        <f>IF(E50="","",ROUND(AVERAGEA(E50:I51),4))</f>
        <v>1.5993999999999999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12.743600000000001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1.5975999999999999</v>
      </c>
      <c r="F52" s="176">
        <v>1.5978000000000001</v>
      </c>
      <c r="G52" s="176">
        <v>1.6024</v>
      </c>
      <c r="H52" s="176">
        <v>1.6019000000000001</v>
      </c>
      <c r="I52" s="176">
        <v>1.6021000000000001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2.3999999999999577E-2</v>
      </c>
      <c r="P52" s="193">
        <f>IF(E52="","",((MINA(E52,F52,G52,H52,I52))-N52)/((C52+C53)/2))</f>
        <v>-2.4000000000001798E-2</v>
      </c>
      <c r="Q52" s="185" t="str">
        <f t="shared" ref="Q52" si="33">IF(E52="","",IF(OR((O52&gt;50%),(P52&lt;-50%)),"Measure More","OK"))</f>
        <v>OK</v>
      </c>
      <c r="R52" s="185">
        <f>IF(E52="","",MAXA(E52:I53))</f>
        <v>1.6024</v>
      </c>
      <c r="S52" s="185">
        <f>IF(E52="","",MINA(E52:I53))</f>
        <v>1.5975999999999999</v>
      </c>
      <c r="T52" s="185">
        <f t="shared" ref="T52" si="34">IF(E52="","",(R52-S52))</f>
        <v>4.8000000000001375E-3</v>
      </c>
      <c r="U52" s="185">
        <f>IF(E52="","",ROUND(AVERAGEA(E52:I53),4))</f>
        <v>1.6004</v>
      </c>
      <c r="V52" s="185">
        <f>IF(E52="","",ROUND(SQRT(COUNTA(E52:I53)/(COUNTA(E52:I53)-1))*STDEVPA(E52:I53),4))</f>
        <v>2.3999999999999998E-3</v>
      </c>
      <c r="W52" s="184">
        <f t="shared" ref="W52" si="35">IF(E52="","",ROUND((((B52+C52)-(B52-C53))/(6*V52)),4))</f>
        <v>13.8889</v>
      </c>
      <c r="X52" s="184">
        <f t="shared" ref="X52" si="36">IF(E52="","",ROUND((1-(ABS((((B52+C52)+(B52-C53))/2)-U52)/((C52+C53)/2)))*W52,4))</f>
        <v>13.833299999999999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24.6297</v>
      </c>
      <c r="F54" s="176">
        <v>24.613099999999999</v>
      </c>
      <c r="G54" s="176">
        <v>24.652699999999999</v>
      </c>
      <c r="H54" s="176">
        <v>24.654399999999999</v>
      </c>
      <c r="I54" s="176">
        <v>24.6508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0.27199999999998781</v>
      </c>
      <c r="P54" s="193">
        <f>IF(E54="","",((MINA(E54,F54,G54,H54,I54))-N54)/((C54+C55)/2))</f>
        <v>6.5499999999989456E-2</v>
      </c>
      <c r="Q54" s="185" t="str">
        <f t="shared" ref="Q54" si="41">IF(E54="","",IF(OR((O54&gt;50%),(P54&lt;-50%)),"Measure More","OK"))</f>
        <v>OK</v>
      </c>
      <c r="R54" s="185">
        <f>IF(E54="","",MAXA(E54:I55))</f>
        <v>24.654399999999999</v>
      </c>
      <c r="S54" s="185">
        <f>IF(E54="","",MINA(E54:I55))</f>
        <v>24.613099999999999</v>
      </c>
      <c r="T54" s="185">
        <f t="shared" ref="T54" si="42">IF(E54="","",(R54-S54))</f>
        <v>4.129999999999967E-2</v>
      </c>
      <c r="U54" s="185">
        <f>IF(E54="","",ROUND(AVERAGEA(E54:I55),4))</f>
        <v>24.6401</v>
      </c>
      <c r="V54" s="185">
        <f>IF(E54="","",ROUND(SQRT(COUNTA(E54:I55)/(COUNTA(E54:I55)-1))*STDEVPA(E54:I55),4))</f>
        <v>1.8100000000000002E-2</v>
      </c>
      <c r="W54" s="184">
        <f t="shared" ref="W54" si="43">IF(E54="","",ROUND((((B54+C54)-(B54-C55))/(6*V54)),4))</f>
        <v>3.6831999999999998</v>
      </c>
      <c r="X54" s="184">
        <f t="shared" ref="X54" si="44">IF(E54="","",ROUND((1-(ABS((((B54+C54)+(B54-C55))/2)-U54)/((C54+C55)/2)))*W54,4))</f>
        <v>2.9447000000000001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4.8380000000000001</v>
      </c>
      <c r="F56" s="176">
        <v>4.8421000000000003</v>
      </c>
      <c r="G56" s="176">
        <v>4.8341000000000003</v>
      </c>
      <c r="H56" s="176">
        <v>4.8352000000000004</v>
      </c>
      <c r="I56" s="176">
        <v>4.8356000000000003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0.4210000000000047</v>
      </c>
      <c r="P56" s="193">
        <f>IF(E56="","",((MINA(E56,F56,G56,H56,I56))-N56)/((C56+C57)/2))</f>
        <v>0.34100000000000463</v>
      </c>
      <c r="Q56" s="185" t="str">
        <f t="shared" ref="Q56" si="49">IF(E56="","",IF(OR((O56&gt;50%),(P56&lt;-50%)),"Measure More","OK"))</f>
        <v>OK</v>
      </c>
      <c r="R56" s="185">
        <f>IF(E56="","",MAXA(E56:I57))</f>
        <v>4.8421000000000003</v>
      </c>
      <c r="S56" s="185">
        <f>IF(E56="","",MINA(E56:I57))</f>
        <v>4.8341000000000003</v>
      </c>
      <c r="T56" s="185">
        <f t="shared" ref="T56" si="50">IF(E56="","",(R56-S56))</f>
        <v>8.0000000000000071E-3</v>
      </c>
      <c r="U56" s="185">
        <f>IF(E56="","",ROUND(AVERAGEA(E56:I57),4))</f>
        <v>4.8369999999999997</v>
      </c>
      <c r="V56" s="185">
        <f>IF(E56="","",ROUND(SQRT(COUNTA(E56:I57)/(COUNTA(E56:I57)-1))*STDEVPA(E56:I57),4))</f>
        <v>3.2000000000000002E-3</v>
      </c>
      <c r="W56" s="184">
        <f t="shared" ref="W56" si="51">IF(E56="","",ROUND((((B56+C56)-(B56-C57))/(6*V56)),4))</f>
        <v>10.416700000000001</v>
      </c>
      <c r="X56" s="184">
        <f t="shared" ref="X56" si="52">IF(E56="","",ROUND((1-(ABS((((B56+C56)+(B56-C57))/2)-U56)/((C56+C57)/2)))*W56,4))</f>
        <v>6.5625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4.8487</v>
      </c>
      <c r="F58" s="176">
        <v>4.8353999999999999</v>
      </c>
      <c r="G58" s="176">
        <v>4.8240999999999996</v>
      </c>
      <c r="H58" s="176">
        <v>4.8173000000000004</v>
      </c>
      <c r="I58" s="176">
        <v>4.8239999999999998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0.48700000000000188</v>
      </c>
      <c r="P58" s="193">
        <f>IF(E58="","",((MINA(E58,F58,G58,H58,I58))-N58)/((C58+C59)/2))</f>
        <v>0.17300000000000537</v>
      </c>
      <c r="Q58" s="185" t="str">
        <f t="shared" ref="Q58" si="57">IF(E58="","",IF(OR((O58&gt;50%),(P58&lt;-50%)),"Measure More","OK"))</f>
        <v>OK</v>
      </c>
      <c r="R58" s="185">
        <f>IF(E58="","",MAXA(E58:I59))</f>
        <v>4.8487</v>
      </c>
      <c r="S58" s="185">
        <f>IF(E58="","",MINA(E58:I59))</f>
        <v>4.8173000000000004</v>
      </c>
      <c r="T58" s="185">
        <f t="shared" ref="T58" si="58">IF(E58="","",(R58-S58))</f>
        <v>3.139999999999965E-2</v>
      </c>
      <c r="U58" s="185">
        <f>IF(E58="","",ROUND(AVERAGEA(E58:I59),4))</f>
        <v>4.8299000000000003</v>
      </c>
      <c r="V58" s="185">
        <f>IF(E58="","",ROUND(SQRT(COUNTA(E58:I59)/(COUNTA(E58:I59)-1))*STDEVPA(E58:I59),4))</f>
        <v>1.24E-2</v>
      </c>
      <c r="W58" s="184">
        <f t="shared" ref="W58" si="59">IF(E58="","",ROUND((((B58+C58)-(B58-C59))/(6*V58)),4))</f>
        <v>2.6882000000000001</v>
      </c>
      <c r="X58" s="184">
        <f t="shared" ref="X58" si="60">IF(E58="","",ROUND((1-(ABS((((B58+C58)+(B58-C59))/2)-U58)/((C58+C59)/2)))*W58,4))</f>
        <v>1.8844000000000001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16.116499999999998</v>
      </c>
      <c r="F60" s="176">
        <v>16.117000000000001</v>
      </c>
      <c r="G60" s="176">
        <v>16.075099999999999</v>
      </c>
      <c r="H60" s="176">
        <v>16.071300000000001</v>
      </c>
      <c r="I60" s="176">
        <v>16.074100000000001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0.1699999999999946</v>
      </c>
      <c r="P60" s="193">
        <f>IF(E60="","",((MINA(E60,F60,G60,H60,I60))-N60)/((C60+C61)/2))</f>
        <v>-0.28700000000000614</v>
      </c>
      <c r="Q60" s="194" t="str">
        <f t="shared" ref="Q60" si="65">IF(E60="","",IF(OR((O60&gt;50%),(P60&lt;-50%)),"Measure More","OK"))</f>
        <v>OK</v>
      </c>
      <c r="R60" s="185">
        <f>IF(E60="","",MAXA(E60:I61))</f>
        <v>16.117000000000001</v>
      </c>
      <c r="S60" s="185">
        <f>IF(E60="","",MINA(E60:I61))</f>
        <v>16.071300000000001</v>
      </c>
      <c r="T60" s="185">
        <f t="shared" ref="T60" si="66">IF(E60="","",(R60-S60))</f>
        <v>4.5700000000000074E-2</v>
      </c>
      <c r="U60" s="185">
        <f>IF(E60="","",ROUND(AVERAGEA(E60:I61),4))</f>
        <v>16.090800000000002</v>
      </c>
      <c r="V60" s="185">
        <f>IF(E60="","",ROUND(SQRT(COUNTA(E60:I61)/(COUNTA(E60:I61)-1))*STDEVPA(E60:I61),4))</f>
        <v>2.3699999999999999E-2</v>
      </c>
      <c r="W60" s="184">
        <f t="shared" ref="W60" si="67">IF(E60="","",ROUND((((B60+C60)-(B60-C61))/(6*V60)),4))</f>
        <v>1.4065000000000001</v>
      </c>
      <c r="X60" s="184">
        <f t="shared" ref="X60" si="68">IF(E60="","",ROUND((1-(ABS((((B60+C60)+(B60-C61))/2)-U60)/((C60+C61)/2)))*W60,4))</f>
        <v>1.2770999999999999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16.1037</v>
      </c>
      <c r="F62" s="176">
        <v>16.106000000000002</v>
      </c>
      <c r="G62" s="176">
        <v>16.0823</v>
      </c>
      <c r="H62" s="176">
        <v>16.077200000000001</v>
      </c>
      <c r="I62" s="176">
        <v>16.0808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6.0000000000002274E-2</v>
      </c>
      <c r="P62" s="193">
        <f>IF(E62="","",((MINA(E62,F62,G62,H62,I62))-N62)/((C62+C63)/2))</f>
        <v>-0.22800000000000153</v>
      </c>
      <c r="Q62" s="194" t="str">
        <f t="shared" ref="Q62" si="73">IF(E62="","",IF(OR((O62&gt;50%),(P62&lt;-50%)),"Measure More","OK"))</f>
        <v>OK</v>
      </c>
      <c r="R62" s="185">
        <f>IF(E62="","",MAXA(E62:I63))</f>
        <v>16.106000000000002</v>
      </c>
      <c r="S62" s="185">
        <f>IF(E62="","",MINA(E62:I63))</f>
        <v>16.077200000000001</v>
      </c>
      <c r="T62" s="185">
        <f t="shared" ref="T62" si="74">IF(E62="","",(R62-S62))</f>
        <v>2.8800000000000381E-2</v>
      </c>
      <c r="U62" s="185">
        <f>IF(E62="","",ROUND(AVERAGEA(E62:I63),4))</f>
        <v>16.09</v>
      </c>
      <c r="V62" s="185">
        <f>IF(E62="","",ROUND(SQRT(COUNTA(E62:I63)/(COUNTA(E62:I63)-1))*STDEVPA(E62:I63),4))</f>
        <v>1.37E-2</v>
      </c>
      <c r="W62" s="184">
        <f t="shared" ref="W62" si="75">IF(E62="","",ROUND((((B62+C62)-(B62-C63))/(6*V62)),4))</f>
        <v>2.4331</v>
      </c>
      <c r="X62" s="184">
        <f t="shared" ref="X62" si="76">IF(E62="","",ROUND((1-(ABS((((B62+C62)+(B62-C63))/2)-U62)/((C62+C63)/2)))*W62,4))</f>
        <v>2.1898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6.5335999999999999</v>
      </c>
      <c r="F64" s="176">
        <v>6.5324999999999998</v>
      </c>
      <c r="G64" s="176">
        <v>6.5232000000000001</v>
      </c>
      <c r="H64" s="176">
        <v>6.5227000000000004</v>
      </c>
      <c r="I64" s="176">
        <v>6.5221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0.33599999999999852</v>
      </c>
      <c r="P64" s="193">
        <f>IF(E64="","",((MINA(E64,F64,G64,H64,I64))-N64)/((C64+C65)/2))</f>
        <v>0.22100000000000009</v>
      </c>
      <c r="Q64" s="185" t="str">
        <f t="shared" ref="Q64" si="81">IF(E64="","",IF(OR((O64&gt;50%),(P64&lt;-50%)),"Measure More","OK"))</f>
        <v>OK</v>
      </c>
      <c r="R64" s="185">
        <f>IF(E64="","",MAXA(E64:I65))</f>
        <v>6.5335999999999999</v>
      </c>
      <c r="S64" s="185">
        <f>IF(E64="","",MINA(E64:I65))</f>
        <v>6.5221</v>
      </c>
      <c r="T64" s="185">
        <f t="shared" ref="T64" si="82">IF(E64="","",(R64-S64))</f>
        <v>1.1499999999999844E-2</v>
      </c>
      <c r="U64" s="185">
        <f>IF(E64="","",ROUND(AVERAGEA(E64:I65),4))</f>
        <v>6.5267999999999997</v>
      </c>
      <c r="V64" s="185">
        <f>IF(E64="","",ROUND(SQRT(COUNTA(E64:I65)/(COUNTA(E64:I65)-1))*STDEVPA(E64:I65),4))</f>
        <v>5.7000000000000002E-3</v>
      </c>
      <c r="W64" s="184">
        <f t="shared" ref="W64" si="83">IF(E64="","",ROUND((((B64+C64)-(B64-C65))/(6*V64)),4))</f>
        <v>5.8479999999999999</v>
      </c>
      <c r="X64" s="184">
        <f t="shared" ref="X64" si="84">IF(E64="","",ROUND((1-(ABS((((B64+C64)+(B64-C65))/2)-U64)/((C64+C65)/2)))*W64,4))</f>
        <v>4.2807000000000004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6.5099</v>
      </c>
      <c r="F66" s="176">
        <v>6.51</v>
      </c>
      <c r="G66" s="176">
        <v>6.5130999999999997</v>
      </c>
      <c r="H66" s="176">
        <v>6.5133999999999999</v>
      </c>
      <c r="I66" s="176">
        <v>6.5147000000000004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0.14700000000000379</v>
      </c>
      <c r="P66" s="193">
        <f>IF(E66="","",((MINA(E66,F66,G66,H66,I66))-N66)/((C66+C67)/2))</f>
        <v>9.9000000000000199E-2</v>
      </c>
      <c r="Q66" s="185" t="str">
        <f t="shared" ref="Q66" si="89">IF(E66="","",IF(OR((O66&gt;50%),(P66&lt;-50%)),"Measure More","OK"))</f>
        <v>OK</v>
      </c>
      <c r="R66" s="185">
        <f>IF(E66="","",MAXA(E66:I67))</f>
        <v>6.5147000000000004</v>
      </c>
      <c r="S66" s="185">
        <f>IF(E66="","",MINA(E66:I67))</f>
        <v>6.5099</v>
      </c>
      <c r="T66" s="185">
        <f t="shared" ref="T66" si="90">IF(E66="","",(R66-S66))</f>
        <v>4.8000000000003595E-3</v>
      </c>
      <c r="U66" s="185">
        <f>IF(E66="","",ROUND(AVERAGEA(E66:I67),4))</f>
        <v>6.5122</v>
      </c>
      <c r="V66" s="185">
        <f>IF(E66="","",ROUND(SQRT(COUNTA(E66:I67)/(COUNTA(E66:I67)-1))*STDEVPA(E66:I67),4))</f>
        <v>2.2000000000000001E-3</v>
      </c>
      <c r="W66" s="184">
        <f t="shared" ref="W66" si="91">IF(E66="","",ROUND((((B66+C66)-(B66-C67))/(6*V66)),4))</f>
        <v>15.1515</v>
      </c>
      <c r="X66" s="184">
        <f t="shared" ref="X66" si="92">IF(E66="","",ROUND((1-(ABS((((B66+C66)+(B66-C67))/2)-U66)/((C66+C67)/2)))*W66,4))</f>
        <v>13.303000000000001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0.80800000000000005</v>
      </c>
      <c r="G68" s="176">
        <v>0.80800000000000005</v>
      </c>
      <c r="H68" s="176">
        <v>0.80800000000000005</v>
      </c>
      <c r="I68" s="176">
        <v>0.80800000000000005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0.13333333333333347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0.80800000000000005</v>
      </c>
      <c r="T68" s="185">
        <f t="shared" ref="T68" si="98">IF(E68="","",(R68-S68))</f>
        <v>0</v>
      </c>
      <c r="U68" s="185">
        <f>IF(E68="","",ROUND(AVERAGEA(E68:I69),4))</f>
        <v>0.80800000000000005</v>
      </c>
      <c r="V68" s="185">
        <f>IF(E68="","",ROUND(SQRT(COUNTA(E68:I69)/(COUNTA(E68:I69)-1))*STDEVPA(E68:I69),4))</f>
        <v>0</v>
      </c>
      <c r="W68" s="184" t="e">
        <f t="shared" ref="W68" si="99">IF(E68="","",ROUND((((B68+C68)-(B68-C69))/(6*V68)),4))</f>
        <v>#DIV/0!</v>
      </c>
      <c r="X68" s="184" t="e">
        <f t="shared" ref="X68" si="100">IF(E68="","",ROUND((1-(ABS((((B68+C68)+(B68-C69))/2)-U68)/((C68+C69)/2)))*W68,4))</f>
        <v>#DIV/0!</v>
      </c>
      <c r="Y68" s="184" t="str">
        <f>IF(E68="","",IF(OR(((MAXA(E68:I69))&gt;(B68+C68)),((MINA(E68:I69))&lt;(B68-C69))),"NG","OK"))</f>
        <v>OK</v>
      </c>
      <c r="Z68" s="184" t="e">
        <f t="shared" ref="Z68" si="101">IF(X68="","",IF(OR(((MINA(X68))&lt;(1.67))),"NG","OK"))</f>
        <v>#DIV/0!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0.80700000000000005</v>
      </c>
      <c r="G70" s="176">
        <v>0.80800000000000005</v>
      </c>
      <c r="H70" s="176">
        <v>0.80800000000000005</v>
      </c>
      <c r="I70" s="176">
        <v>0.80800000000000005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0.80700000000000005</v>
      </c>
      <c r="T70" s="185">
        <f t="shared" ref="T70" si="106">IF(E70="","",(R70-S70))</f>
        <v>1.0000000000000009E-3</v>
      </c>
      <c r="U70" s="185">
        <f>IF(E70="","",ROUND(AVERAGEA(E70:I71),4))</f>
        <v>0.80759999999999998</v>
      </c>
      <c r="V70" s="185">
        <f>IF(E70="","",ROUND(SQRT(COUNTA(E70:I71)/(COUNTA(E70:I71)-1))*STDEVPA(E70:I71),4))</f>
        <v>5.0000000000000001E-4</v>
      </c>
      <c r="W70" s="184">
        <f t="shared" ref="W70" si="107">IF(E70="","",ROUND((((B70+C70)-(B70-C71))/(6*V70)),4))</f>
        <v>40</v>
      </c>
      <c r="X70" s="184">
        <f t="shared" ref="X70" si="108">IF(E70="","",ROUND((1-(ABS((((B70+C70)+(B70-C71))/2)-U70)/((C70+C71)/2)))*W70,4))</f>
        <v>34.933300000000003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0.58399999999999996</v>
      </c>
      <c r="F72" s="176">
        <v>0.58399999999999996</v>
      </c>
      <c r="G72" s="176">
        <v>0.58599999999999997</v>
      </c>
      <c r="H72" s="176">
        <v>0.58699999999999997</v>
      </c>
      <c r="I72" s="176">
        <v>0.58599999999999997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0.13333333333333347</v>
      </c>
      <c r="P72" s="193">
        <f>IF(E72="","",((MINA(E72,F72,G72,H72,I72))-N72)/((C72+C73)/2))</f>
        <v>-6.6666666666666735E-2</v>
      </c>
      <c r="Q72" s="194" t="str">
        <f t="shared" ref="Q72" si="113">IF(E72="","",IF(OR((O72&gt;50%),(P72&lt;-50%)),"Measure More","OK"))</f>
        <v>OK</v>
      </c>
      <c r="R72" s="185">
        <f>IF(E72="","",MAXA(E72:I73))</f>
        <v>0.58699999999999997</v>
      </c>
      <c r="S72" s="185">
        <f>IF(E72="","",MINA(E72:I73))</f>
        <v>0.58399999999999996</v>
      </c>
      <c r="T72" s="185">
        <f t="shared" ref="T72" si="114">IF(E72="","",(R72-S72))</f>
        <v>3.0000000000000027E-3</v>
      </c>
      <c r="U72" s="185">
        <f>IF(E72="","",ROUND(AVERAGEA(E72:I73),4))</f>
        <v>0.58540000000000003</v>
      </c>
      <c r="V72" s="185">
        <f>IF(E72="","",ROUND(SQRT(COUNTA(E72:I73)/(COUNTA(E72:I73)-1))*STDEVPA(E72:I73),4))</f>
        <v>1.2999999999999999E-3</v>
      </c>
      <c r="W72" s="184">
        <f>IF(E72="","",ROUND((((U72)-(B72-C73))/(3*V72)),4))</f>
        <v>3.9487000000000001</v>
      </c>
      <c r="X72" s="184">
        <f>IF(E72="","",ROUND((((U72)-(B72-C73))/(3*V72)),4))</f>
        <v>3.9487000000000001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0.58899999999999997</v>
      </c>
      <c r="F74" s="176">
        <v>0.58899999999999997</v>
      </c>
      <c r="G74" s="176">
        <v>0.59199999999999997</v>
      </c>
      <c r="H74" s="176">
        <v>0.59199999999999997</v>
      </c>
      <c r="I74" s="176">
        <v>0.59099999999999997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0.46666666666666712</v>
      </c>
      <c r="P74" s="193">
        <f>IF(E74="","",((MINA(E74,F74,G74,H74,I74))-N74)/((C74+C75)/2))</f>
        <v>0.26666666666666694</v>
      </c>
      <c r="Q74" s="194" t="str">
        <f t="shared" ref="Q74" si="117">IF(E74="","",IF(OR((O74&gt;50%),(P74&lt;-50%)),"Measure More","OK"))</f>
        <v>OK</v>
      </c>
      <c r="R74" s="185">
        <f>IF(E74="","",MAXA(E74:I75))</f>
        <v>0.59199999999999997</v>
      </c>
      <c r="S74" s="185">
        <f>IF(E74="","",MINA(E74:I75))</f>
        <v>0.58899999999999997</v>
      </c>
      <c r="T74" s="185">
        <f t="shared" ref="T74" si="118">IF(E74="","",(R74-S74))</f>
        <v>3.0000000000000027E-3</v>
      </c>
      <c r="U74" s="185">
        <f>IF(E74="","",ROUND(AVERAGEA(E74:I75),4))</f>
        <v>0.59060000000000001</v>
      </c>
      <c r="V74" s="185">
        <f>IF(E74="","",ROUND(SQRT(COUNTA(E74:I75)/(COUNTA(E74:I75)-1))*STDEVPA(E74:I75),4))</f>
        <v>1.5E-3</v>
      </c>
      <c r="W74" s="184">
        <f>IF(E74="","",ROUND((((U74)-(B74-C75))/(3*V74)),4))</f>
        <v>4.5777999999999999</v>
      </c>
      <c r="X74" s="184">
        <f>IF(E74="","",ROUND((((U74)-(B74-C75))/(3*V74)),4))</f>
        <v>4.5777999999999999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7.5667999999999997</v>
      </c>
      <c r="F76" s="176">
        <v>7.5899000000000001</v>
      </c>
      <c r="G76" s="176">
        <v>7.5728</v>
      </c>
      <c r="H76" s="176">
        <v>7.5434999999999999</v>
      </c>
      <c r="I76" s="176">
        <v>7.5518000000000001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0.44950000000000045</v>
      </c>
      <c r="P76" s="193">
        <f>IF(E76="","",((MINA(E76,F76,G76,H76,I76))-N76)/((C76+C77)/2))</f>
        <v>0.21749999999999936</v>
      </c>
      <c r="Q76" s="185" t="str">
        <f t="shared" ref="Q76" si="121">IF(E76="","",IF(OR((O76&gt;50%),(P76&lt;-50%)),"Measure More","OK"))</f>
        <v>OK</v>
      </c>
      <c r="R76" s="185">
        <f>IF(E76="","",MAXA(E76:I77))</f>
        <v>7.5899000000000001</v>
      </c>
      <c r="S76" s="185">
        <f>IF(E76="","",MINA(E76:I77))</f>
        <v>7.5434999999999999</v>
      </c>
      <c r="T76" s="185">
        <f t="shared" ref="T76" si="122">IF(E76="","",(R76-S76))</f>
        <v>4.6400000000000219E-2</v>
      </c>
      <c r="U76" s="185">
        <f>IF(E76="","",ROUND(AVERAGEA(E76:I77),4))</f>
        <v>7.5650000000000004</v>
      </c>
      <c r="V76" s="185">
        <f>IF(E76="","",ROUND(SQRT(COUNTA(E76:I77)/(COUNTA(E76:I77)-1))*STDEVPA(E76:I77),4))</f>
        <v>1.8200000000000001E-2</v>
      </c>
      <c r="W76" s="184">
        <f t="shared" ref="W76" si="123">IF(E76="","",ROUND((((B76+C76)-(B76-C77))/(6*V76)),4))</f>
        <v>3.6629999999999998</v>
      </c>
      <c r="X76" s="184">
        <f t="shared" ref="X76" si="124">IF(E76="","",ROUND((1-(ABS((((B76+C76)+(B76-C77))/2)-U76)/((C76+C77)/2)))*W76,4))</f>
        <v>2.4725000000000001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7.5529000000000002</v>
      </c>
      <c r="F78" s="176">
        <v>7.5754000000000001</v>
      </c>
      <c r="G78" s="176">
        <v>7.5711000000000004</v>
      </c>
      <c r="H78" s="176">
        <v>7.5456000000000003</v>
      </c>
      <c r="I78" s="176">
        <v>7.5449000000000002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0.37700000000000067</v>
      </c>
      <c r="P78" s="193">
        <f>IF(E78="","",((MINA(E78,F78,G78,H78,I78))-N78)/((C78+C79)/2))</f>
        <v>0.22450000000000081</v>
      </c>
      <c r="Q78" s="185" t="str">
        <f t="shared" ref="Q78" si="127">IF(E78="","",IF(OR((O78&gt;50%),(P78&lt;-50%)),"Measure More","OK"))</f>
        <v>OK</v>
      </c>
      <c r="R78" s="185">
        <f>IF(E78="","",MAXA(E78:I79))</f>
        <v>7.5754000000000001</v>
      </c>
      <c r="S78" s="185">
        <f>IF(E78="","",MINA(E78:I79))</f>
        <v>7.5449000000000002</v>
      </c>
      <c r="T78" s="185">
        <f t="shared" ref="T78" si="128">IF(E78="","",(R78-S78))</f>
        <v>3.0499999999999972E-2</v>
      </c>
      <c r="U78" s="185">
        <f>IF(E78="","",ROUND(AVERAGEA(E78:I79),4))</f>
        <v>7.5579999999999998</v>
      </c>
      <c r="V78" s="185">
        <f>IF(E78="","",ROUND(SQRT(COUNTA(E78:I79)/(COUNTA(E78:I79)-1))*STDEVPA(E78:I79),4))</f>
        <v>1.44E-2</v>
      </c>
      <c r="W78" s="184">
        <f t="shared" ref="W78" si="129">IF(E78="","",ROUND((((B78+C78)-(B78-C79))/(6*V78)),4))</f>
        <v>4.6295999999999999</v>
      </c>
      <c r="X78" s="184">
        <f t="shared" ref="X78" si="130">IF(E78="","",ROUND((1-(ABS((((B78+C78)+(B78-C79))/2)-U78)/((C78+C79)/2)))*W78,4))</f>
        <v>3.2869999999999999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6.2145999999999999</v>
      </c>
      <c r="F80" s="176">
        <v>6.2146999999999997</v>
      </c>
      <c r="G80" s="176">
        <v>6.2089999999999996</v>
      </c>
      <c r="H80" s="176">
        <v>6.2103000000000002</v>
      </c>
      <c r="I80" s="176">
        <v>6.2095000000000002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0.29399999999998983</v>
      </c>
      <c r="P80" s="193">
        <f>IF(E80="","",((MINA(E80,F80,G80,H80,I80))-N80)/((C80+C81)/2))</f>
        <v>0.17999999999998906</v>
      </c>
      <c r="Q80" s="185" t="str">
        <f t="shared" ref="Q80" si="133">IF(E80="","",IF(OR((O80&gt;50%),(P80&lt;-50%)),"Measure More","OK"))</f>
        <v>OK</v>
      </c>
      <c r="R80" s="185">
        <f>IF(E80="","",MAXA(E80:I81))</f>
        <v>6.2146999999999997</v>
      </c>
      <c r="S80" s="185">
        <f>IF(E80="","",MINA(E80:I81))</f>
        <v>6.2089999999999996</v>
      </c>
      <c r="T80" s="185">
        <f t="shared" ref="T80" si="134">IF(E80="","",(R80-S80))</f>
        <v>5.7000000000000384E-3</v>
      </c>
      <c r="U80" s="185">
        <f>IF(E80="","",ROUND(AVERAGEA(E80:I81),4))</f>
        <v>6.2115999999999998</v>
      </c>
      <c r="V80" s="185">
        <f>IF(E80="","",ROUND(SQRT(COUNTA(E80:I81)/(COUNTA(E80:I81)-1))*STDEVPA(E80:I81),4))</f>
        <v>2.8E-3</v>
      </c>
      <c r="W80" s="184">
        <f t="shared" ref="W80" si="135">IF(E80="","",ROUND((((B80+C80)-(B80-C81))/(6*V80)),4))</f>
        <v>5.9523999999999999</v>
      </c>
      <c r="X80" s="184">
        <f t="shared" ref="X80" si="136">IF(E80="","",ROUND((1-(ABS((((B80+C80)+(B80-C81))/2)-U80)/((C80+C81)/2)))*W80,4))</f>
        <v>4.5713999999999997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6.2233000000000001</v>
      </c>
      <c r="F82" s="176">
        <v>6.2229000000000001</v>
      </c>
      <c r="G82" s="176">
        <v>6.2244000000000002</v>
      </c>
      <c r="H82" s="176">
        <v>6.2253999999999996</v>
      </c>
      <c r="I82" s="176">
        <v>6.2248999999999999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0.50799999999998846</v>
      </c>
      <c r="P82" s="193">
        <f>IF(E82="","",((MINA(E82,F82,G82,H82,I82))-N82)/((C82+C83)/2))</f>
        <v>0.45799999999999841</v>
      </c>
      <c r="Q82" s="185" t="str">
        <f t="shared" ref="Q82" si="139">IF(E82="","",IF(OR((O82&gt;50%),(P82&lt;-50%)),"Measure More","OK"))</f>
        <v>Measure More</v>
      </c>
      <c r="R82" s="185">
        <f>IF(E82="","",MAXA(E82:I83))</f>
        <v>6.2253999999999996</v>
      </c>
      <c r="S82" s="185">
        <f>IF(E82="","",MINA(E82:I83))</f>
        <v>6.2229000000000001</v>
      </c>
      <c r="T82" s="185">
        <f t="shared" ref="T82" si="140">IF(E82="","",(R82-S82))</f>
        <v>2.4999999999995026E-3</v>
      </c>
      <c r="U82" s="185">
        <f>IF(E82="","",ROUND(AVERAGEA(E82:I83),4))</f>
        <v>6.2241999999999997</v>
      </c>
      <c r="V82" s="185">
        <f>IF(E82="","",ROUND(SQRT(COUNTA(E82:I83)/(COUNTA(E82:I83)-1))*STDEVPA(E82:I83),4))</f>
        <v>1.1000000000000001E-3</v>
      </c>
      <c r="W82" s="184">
        <f t="shared" ref="W82" si="141">IF(E82="","",ROUND((((B82+C82)-(B82-C83))/(6*V82)),4))</f>
        <v>15.1515</v>
      </c>
      <c r="X82" s="184">
        <f t="shared" ref="X82" si="142">IF(E82="","",ROUND((1-(ABS((((B82+C82)+(B82-C83))/2)-U82)/((C82+C83)/2)))*W82,4))</f>
        <v>7.8182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5.7534000000000001</v>
      </c>
      <c r="F84" s="176">
        <v>5.7535999999999996</v>
      </c>
      <c r="G84" s="176">
        <v>5.6989000000000001</v>
      </c>
      <c r="H84" s="176">
        <v>5.6990999999999996</v>
      </c>
      <c r="I84" s="176">
        <v>5.6974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0.53599999999999426</v>
      </c>
      <c r="P84" s="193">
        <f>IF(E84="","",((MINA(E84,F84,G84,H84,I84))-N84)/((C84+C85)/2))</f>
        <v>-2.6000000000001577E-2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5.7535999999999996</v>
      </c>
      <c r="S84" s="185">
        <f>IF(E84="","",MINA(E84:I85))</f>
        <v>5.6974</v>
      </c>
      <c r="T84" s="185">
        <f t="shared" ref="T84" si="146">IF(E84="","",(R84-S84))</f>
        <v>5.6199999999999584E-2</v>
      </c>
      <c r="U84" s="185">
        <f>IF(E84="","",ROUND(AVERAGEA(E84:I85),4))</f>
        <v>5.7205000000000004</v>
      </c>
      <c r="V84" s="185">
        <f>IF(E84="","",ROUND(SQRT(COUNTA(E84:I85)/(COUNTA(E84:I85)-1))*STDEVPA(E84:I85),4))</f>
        <v>3.0200000000000001E-2</v>
      </c>
      <c r="W84" s="184">
        <f t="shared" ref="W84" si="147">IF(E84="","",ROUND((((B84+C84)-(B84-C85))/(6*V84)),4))</f>
        <v>1.1037999999999999</v>
      </c>
      <c r="X84" s="184">
        <f t="shared" ref="X84" si="148">IF(E84="","",ROUND((1-(ABS((((B84+C84)+(B84-C85))/2)-U84)/((C84+C85)/2)))*W84,4))</f>
        <v>0.87749999999999995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5.7187999999999999</v>
      </c>
      <c r="F86" s="176">
        <v>5.7230999999999996</v>
      </c>
      <c r="G86" s="176">
        <v>5.7626999999999997</v>
      </c>
      <c r="H86" s="176">
        <v>5.7652999999999999</v>
      </c>
      <c r="I86" s="176">
        <v>5.7617000000000003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0.65299999999999692</v>
      </c>
      <c r="P86" s="193">
        <f>IF(E86="","",((MINA(E86,F86,G86,H86,I86))-N86)/((C86+C87)/2))</f>
        <v>0.18799999999999706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5.7652999999999999</v>
      </c>
      <c r="S86" s="185">
        <f>IF(E86="","",MINA(E86:I87))</f>
        <v>5.7187999999999999</v>
      </c>
      <c r="T86" s="185">
        <f t="shared" ref="T86" si="152">IF(E86="","",(R86-S86))</f>
        <v>4.6499999999999986E-2</v>
      </c>
      <c r="U86" s="185">
        <f>IF(E86="","",ROUND(AVERAGEA(E86:I87),4))</f>
        <v>5.7462999999999997</v>
      </c>
      <c r="V86" s="185">
        <f>IF(E86="","",ROUND(SQRT(COUNTA(E86:I87)/(COUNTA(E86:I87)-1))*STDEVPA(E86:I87),4))</f>
        <v>2.3199999999999998E-2</v>
      </c>
      <c r="W86" s="184">
        <f t="shared" ref="W86" si="153">IF(E86="","",ROUND((((B86+C86)-(B86-C87))/(6*V86)),4))</f>
        <v>1.4368000000000001</v>
      </c>
      <c r="X86" s="184">
        <f t="shared" ref="X86" si="154">IF(E86="","",ROUND((1-(ABS((((B86+C86)+(B86-C87))/2)-U86)/((C86+C87)/2)))*W86,4))</f>
        <v>0.77159999999999995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7.9352</v>
      </c>
      <c r="F88" s="176">
        <v>7.9372999999999996</v>
      </c>
      <c r="G88" s="176">
        <v>7.9010999999999996</v>
      </c>
      <c r="H88" s="176">
        <v>7.8987999999999996</v>
      </c>
      <c r="I88" s="176">
        <v>7.9001999999999999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0.37299999999999223</v>
      </c>
      <c r="P88" s="193">
        <f>IF(E88="","",((MINA(E88,F88,G88,H88,I88))-N88)/((C88+C89)/2))</f>
        <v>-1.200000000000756E-2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7.9372999999999996</v>
      </c>
      <c r="S88" s="185">
        <f>IF(E88="","",MINA(E88:I89))</f>
        <v>7.8987999999999996</v>
      </c>
      <c r="T88" s="185">
        <f t="shared" ref="T88" si="158">IF(E88="","",(R88-S88))</f>
        <v>3.8499999999999979E-2</v>
      </c>
      <c r="U88" s="185">
        <f>IF(E88="","",ROUND(AVERAGEA(E88:I89),4))</f>
        <v>7.9145000000000003</v>
      </c>
      <c r="V88" s="185">
        <f>IF(E88="","",ROUND(SQRT(COUNTA(E88:I89)/(COUNTA(E88:I89)-1))*STDEVPA(E88:I89),4))</f>
        <v>1.9900000000000001E-2</v>
      </c>
      <c r="W88" s="184">
        <f t="shared" ref="W88" si="159">IF(E88="","",ROUND((((B88+C88)-(B88-C89))/(6*V88)),4))</f>
        <v>1.675</v>
      </c>
      <c r="X88" s="184">
        <f t="shared" ref="X88" si="160">IF(E88="","",ROUND((1-(ABS((((B88+C88)+(B88-C89))/2)-U88)/((C88+C89)/2)))*W88,4))</f>
        <v>1.4320999999999999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7.9169</v>
      </c>
      <c r="F90" s="176">
        <v>7.9157000000000002</v>
      </c>
      <c r="G90" s="176">
        <v>7.9107000000000003</v>
      </c>
      <c r="H90" s="176">
        <v>7.9074</v>
      </c>
      <c r="I90" s="176">
        <v>7.9099000000000004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0.16899999999999693</v>
      </c>
      <c r="P90" s="193">
        <f>IF(E90="","",((MINA(E90,F90,G90,H90,I90))-N90)/((C90+C91)/2))</f>
        <v>7.3999999999996291E-2</v>
      </c>
      <c r="Q90" s="194" t="str">
        <f t="shared" ref="Q90" si="163">IF(E90="","",IF(OR((O90&gt;50%),(P90&lt;-50%)),"Measure More","OK"))</f>
        <v>OK</v>
      </c>
      <c r="R90" s="185">
        <f>IF(E90="","",MAXA(E90:I91))</f>
        <v>7.9169</v>
      </c>
      <c r="S90" s="185">
        <f>IF(E90="","",MINA(E90:I91))</f>
        <v>7.9074</v>
      </c>
      <c r="T90" s="185">
        <f t="shared" ref="T90" si="164">IF(E90="","",(R90-S90))</f>
        <v>9.5000000000000639E-3</v>
      </c>
      <c r="U90" s="185">
        <f>IF(E90="","",ROUND(AVERAGEA(E90:I91),4))</f>
        <v>7.9120999999999997</v>
      </c>
      <c r="V90" s="185">
        <f>IF(E90="","",ROUND(SQRT(COUNTA(E90:I91)/(COUNTA(E90:I91)-1))*STDEVPA(E90:I91),4))</f>
        <v>4.0000000000000001E-3</v>
      </c>
      <c r="W90" s="184">
        <f t="shared" ref="W90" si="165">IF(E90="","",ROUND((((B90+C90)-(B90-C91))/(6*V90)),4))</f>
        <v>8.3332999999999995</v>
      </c>
      <c r="X90" s="184">
        <f t="shared" ref="X90" si="166">IF(E90="","",ROUND((1-(ABS((((B90+C90)+(B90-C91))/2)-U90)/((C90+C91)/2)))*W90,4))</f>
        <v>7.3250000000000002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3.1038000000000001</v>
      </c>
      <c r="F92" s="176">
        <v>3.1149</v>
      </c>
      <c r="G92" s="176">
        <v>3.0962000000000001</v>
      </c>
      <c r="H92" s="176">
        <v>3.0872000000000002</v>
      </c>
      <c r="I92" s="176">
        <v>3.0821000000000001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0.14899999999999913</v>
      </c>
      <c r="P92" s="193">
        <f>IF(E92="","",((MINA(E92,F92,G92,H92,I92))-N92)/((C92+C93)/2))</f>
        <v>-0.17900000000000027</v>
      </c>
      <c r="Q92" s="185" t="str">
        <f t="shared" ref="Q92" si="169">IF(E92="","",IF(OR((O92&gt;50%),(P92&lt;-50%)),"Measure More","OK"))</f>
        <v>OK</v>
      </c>
      <c r="R92" s="185">
        <f>IF(E92="","",MAXA(E92:I93))</f>
        <v>3.1149</v>
      </c>
      <c r="S92" s="185">
        <f>IF(E92="","",MINA(E92:I93))</f>
        <v>3.0821000000000001</v>
      </c>
      <c r="T92" s="185">
        <f t="shared" ref="T92" si="170">IF(E92="","",(R92-S92))</f>
        <v>3.279999999999994E-2</v>
      </c>
      <c r="U92" s="185">
        <f>IF(E92="","",ROUND(AVERAGEA(E92:I93),4))</f>
        <v>3.0968</v>
      </c>
      <c r="V92" s="185">
        <f>IF(E92="","",ROUND(SQRT(COUNTA(E92:I93)/(COUNTA(E92:I93)-1))*STDEVPA(E92:I93),4))</f>
        <v>1.3100000000000001E-2</v>
      </c>
      <c r="W92" s="184">
        <f t="shared" ref="W92" si="171">IF(E92="","",ROUND((((B92+C92)-(B92-C93))/(6*V92)),4))</f>
        <v>2.5445000000000002</v>
      </c>
      <c r="X92" s="184">
        <f t="shared" ref="X92" si="172">IF(E92="","",ROUND((1-(ABS((((B92+C92)+(B92-C93))/2)-U92)/((C92+C93)/2)))*W92,4))</f>
        <v>2.4630999999999998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3.1076000000000001</v>
      </c>
      <c r="F94" s="176">
        <v>3.1076000000000001</v>
      </c>
      <c r="G94" s="176">
        <v>3.1002999999999998</v>
      </c>
      <c r="H94" s="176">
        <v>3.1011000000000002</v>
      </c>
      <c r="I94" s="176">
        <v>3.1021000000000001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7.6000000000000512E-2</v>
      </c>
      <c r="P94" s="193">
        <f>IF(E94="","",((MINA(E94,F94,G94,H94,I94))-N94)/((C94+C95)/2))</f>
        <v>2.9999999999974492E-3</v>
      </c>
      <c r="Q94" s="185" t="str">
        <f t="shared" ref="Q94" si="175">IF(E94="","",IF(OR((O94&gt;50%),(P94&lt;-50%)),"Measure More","OK"))</f>
        <v>OK</v>
      </c>
      <c r="R94" s="185">
        <f>IF(E94="","",MAXA(E94:I95))</f>
        <v>3.1076000000000001</v>
      </c>
      <c r="S94" s="185">
        <f>IF(E94="","",MINA(E94:I95))</f>
        <v>3.1002999999999998</v>
      </c>
      <c r="T94" s="185">
        <f t="shared" ref="T94" si="176">IF(E94="","",(R94-S94))</f>
        <v>7.3000000000003062E-3</v>
      </c>
      <c r="U94" s="185">
        <f>IF(E94="","",ROUND(AVERAGEA(E94:I95),4))</f>
        <v>3.1036999999999999</v>
      </c>
      <c r="V94" s="185">
        <f>IF(E94="","",ROUND(SQRT(COUNTA(E94:I95)/(COUNTA(E94:I95)-1))*STDEVPA(E94:I95),4))</f>
        <v>3.5999999999999999E-3</v>
      </c>
      <c r="W94" s="184">
        <f t="shared" ref="W94" si="177">IF(E94="","",ROUND((((B94+C94)-(B94-C95))/(6*V94)),4))</f>
        <v>9.2592999999999996</v>
      </c>
      <c r="X94" s="184">
        <f t="shared" ref="X94" si="178">IF(E94="","",ROUND((1-(ABS((((B94+C94)+(B94-C95))/2)-U94)/((C94+C95)/2)))*W94,4))</f>
        <v>8.9167000000000005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7.7106000000000003</v>
      </c>
      <c r="F96" s="176">
        <v>7.7123999999999997</v>
      </c>
      <c r="G96" s="176">
        <v>7.7215999999999996</v>
      </c>
      <c r="H96" s="176">
        <v>7.7218999999999998</v>
      </c>
      <c r="I96" s="176">
        <v>7.7230999999999996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0.23099999999999454</v>
      </c>
      <c r="P96" s="193">
        <f>IF(E96="","",((MINA(E96,F96,G96,H96,I96))-N96)/((C96+C97)/2))</f>
        <v>0.10600000000000165</v>
      </c>
      <c r="Q96" s="185" t="str">
        <f t="shared" ref="Q96" si="181">IF(E96="","",IF(OR((O96&gt;50%),(P96&lt;-50%)),"Measure More","OK"))</f>
        <v>OK</v>
      </c>
      <c r="R96" s="185">
        <f>IF(E96="","",MAXA(E96:I97))</f>
        <v>7.7230999999999996</v>
      </c>
      <c r="S96" s="185">
        <f>IF(E96="","",MINA(E96:I97))</f>
        <v>7.7106000000000003</v>
      </c>
      <c r="T96" s="185">
        <f t="shared" ref="T96" si="182">IF(E96="","",(R96-S96))</f>
        <v>1.2499999999999289E-2</v>
      </c>
      <c r="U96" s="185">
        <f>IF(E96="","",ROUND(AVERAGEA(E96:I97),4))</f>
        <v>7.7179000000000002</v>
      </c>
      <c r="V96" s="185">
        <f>IF(E96="","",ROUND(SQRT(COUNTA(E96:I97)/(COUNTA(E96:I97)-1))*STDEVPA(E96:I97),4))</f>
        <v>5.8999999999999999E-3</v>
      </c>
      <c r="W96" s="184">
        <f t="shared" ref="W96" si="183">IF(E96="","",ROUND((((B96+C96)-(B96-C97))/(6*V96)),4))</f>
        <v>5.6497000000000002</v>
      </c>
      <c r="X96" s="184">
        <f t="shared" ref="X96" si="184">IF(E96="","",ROUND((1-(ABS((((B96+C96)+(B96-C97))/2)-U96)/((C96+C97)/2)))*W96,4))</f>
        <v>4.6383999999999999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7.7055999999999996</v>
      </c>
      <c r="F98" s="176">
        <v>7.7058</v>
      </c>
      <c r="G98" s="176">
        <v>7.7099000000000002</v>
      </c>
      <c r="H98" s="176">
        <v>7.7095000000000002</v>
      </c>
      <c r="I98" s="176">
        <v>7.7103000000000002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0.10299999999999976</v>
      </c>
      <c r="P98" s="193">
        <f>IF(E98="","",((MINA(E98,F98,G98,H98,I98))-N98)/((C98+C99)/2))</f>
        <v>5.5999999999993832E-2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7.7103000000000002</v>
      </c>
      <c r="S98" s="185">
        <f>IF(E98="","",MINA(E98:I99))</f>
        <v>7.7055999999999996</v>
      </c>
      <c r="T98" s="185">
        <f t="shared" ref="T98" si="188">IF(E98="","",(R98-S98))</f>
        <v>4.7000000000005926E-3</v>
      </c>
      <c r="U98" s="185">
        <f>IF(E98="","",ROUND(AVERAGEA(E98:I99),4))</f>
        <v>7.7081999999999997</v>
      </c>
      <c r="V98" s="185">
        <f>IF(E98="","",ROUND(SQRT(COUNTA(E98:I99)/(COUNTA(E98:I99)-1))*STDEVPA(E98:I99),4))</f>
        <v>2.3E-3</v>
      </c>
      <c r="W98" s="184">
        <f t="shared" ref="W98" si="189">IF(E98="","",ROUND((((B98+C98)-(B98-C99))/(6*V98)),4))</f>
        <v>14.492800000000001</v>
      </c>
      <c r="X98" s="184">
        <f t="shared" ref="X98" si="190">IF(E98="","",ROUND((1-(ABS((((B98+C98)+(B98-C99))/2)-U98)/((C98+C99)/2)))*W98,4))</f>
        <v>13.304399999999999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3.0951</v>
      </c>
      <c r="F100" s="176">
        <v>3.0981999999999998</v>
      </c>
      <c r="G100" s="176">
        <v>3.1175999999999999</v>
      </c>
      <c r="H100" s="176">
        <v>3.1166999999999998</v>
      </c>
      <c r="I100" s="176">
        <v>3.1164000000000001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0.17599999999999838</v>
      </c>
      <c r="P100" s="193">
        <f>IF(E100="","",((MINA(E100,F100,G100,H100,I100))-N100)/((C100+C101)/2))</f>
        <v>-4.9000000000001265E-2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3.1175999999999999</v>
      </c>
      <c r="S100" s="185">
        <f>IF(E100="","",MINA(E100:I101))</f>
        <v>3.0951</v>
      </c>
      <c r="T100" s="185">
        <f t="shared" ref="T100" si="194">IF(E100="","",(R100-S100))</f>
        <v>2.2499999999999964E-2</v>
      </c>
      <c r="U100" s="185">
        <f>IF(E100="","",ROUND(AVERAGEA(E100:I101),4))</f>
        <v>3.1088</v>
      </c>
      <c r="V100" s="185">
        <f>IF(E100="","",ROUND(SQRT(COUNTA(E100:I101)/(COUNTA(E100:I101)-1))*STDEVPA(E100:I101),4))</f>
        <v>1.12E-2</v>
      </c>
      <c r="W100" s="184">
        <f t="shared" ref="W100" si="195">IF(E100="","",ROUND((((B100+C100)-(B100-C101))/(6*V100)),4))</f>
        <v>2.9762</v>
      </c>
      <c r="X100" s="184">
        <f t="shared" ref="X100" si="196">IF(E100="","",ROUND((1-(ABS((((B100+C100)+(B100-C101))/2)-U100)/((C100+C101)/2)))*W100,4))</f>
        <v>2.7143000000000002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3.1006999999999998</v>
      </c>
      <c r="F102" s="176">
        <v>3.1017000000000001</v>
      </c>
      <c r="G102" s="176">
        <v>3.1095000000000002</v>
      </c>
      <c r="H102" s="176">
        <v>3.1122999999999998</v>
      </c>
      <c r="I102" s="176">
        <v>3.1122000000000001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0.12299999999999756</v>
      </c>
      <c r="P102" s="193">
        <f>IF(E102="","",((MINA(E102,F102,G102,H102,I102))-N102)/((C102+C103)/2))</f>
        <v>6.9999999999970086E-3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3.1122999999999998</v>
      </c>
      <c r="S102" s="185">
        <f>IF(E102="","",MINA(E102:I103))</f>
        <v>3.1006999999999998</v>
      </c>
      <c r="T102" s="185">
        <f t="shared" ref="T102" si="200">IF(E102="","",(R102-S102))</f>
        <v>1.1600000000000055E-2</v>
      </c>
      <c r="U102" s="185">
        <f>IF(E102="","",ROUND(AVERAGEA(E102:I103),4))</f>
        <v>3.1073</v>
      </c>
      <c r="V102" s="185">
        <f>IF(E102="","",ROUND(SQRT(COUNTA(E102:I103)/(COUNTA(E102:I103)-1))*STDEVPA(E102:I103),4))</f>
        <v>5.7000000000000002E-3</v>
      </c>
      <c r="W102" s="184">
        <f t="shared" ref="W102" si="201">IF(E102="","",ROUND((((B102+C102)-(B102-C103))/(6*V102)),4))</f>
        <v>5.8479999999999999</v>
      </c>
      <c r="X102" s="184">
        <f t="shared" ref="X102" si="202">IF(E102="","",ROUND((1-(ABS((((B102+C102)+(B102-C103))/2)-U102)/((C102+C103)/2)))*W102,4))</f>
        <v>5.4211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1.7100000000000001E-2</v>
      </c>
      <c r="F104" s="176">
        <v>1.8700000000000001E-2</v>
      </c>
      <c r="G104" s="176">
        <v>2.0500000000000001E-2</v>
      </c>
      <c r="H104" s="176">
        <v>2.4899999999999999E-2</v>
      </c>
      <c r="I104" s="176">
        <v>1.9800000000000002E-2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-4.0000000000001146E-3</v>
      </c>
      <c r="P104" s="193">
        <f>IF(E104="","",((MINA(E104,F104,G104,H104,I104))-N104)/((C104+C105)/2))</f>
        <v>-0.316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2.4899999999999999E-2</v>
      </c>
      <c r="S104" s="185">
        <f>IF(E104="","",MINA(E104:I105))</f>
        <v>1.7100000000000001E-2</v>
      </c>
      <c r="T104" s="185">
        <f t="shared" ref="T104" si="206">IF(E104="","",(R104-S104))</f>
        <v>7.7999999999999979E-3</v>
      </c>
      <c r="U104" s="185">
        <f>IF(E104="","",ROUND(AVERAGEA(E104:I105),4))</f>
        <v>2.0199999999999999E-2</v>
      </c>
      <c r="V104" s="185">
        <f>IF(E104="","",ROUND(SQRT(COUNTA(E104:I105)/(COUNTA(E104:I105)-1))*STDEVPA(E104:I105),4))</f>
        <v>2.8999999999999998E-3</v>
      </c>
      <c r="W104" s="184">
        <f>IF(E104="","",ROUND((((B104+C104)-(U104))/(3*V104)),4))</f>
        <v>3.4253</v>
      </c>
      <c r="X104" s="184">
        <f>IF(E104="","",ROUND((((B104+C104)-(U104))/(3*V104)),4))</f>
        <v>3.4253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2.1299999999999999E-2</v>
      </c>
      <c r="F106" s="176">
        <v>1.9199999999999998E-2</v>
      </c>
      <c r="G106" s="176">
        <v>0.02</v>
      </c>
      <c r="H106" s="176">
        <v>1.7600000000000001E-2</v>
      </c>
      <c r="I106" s="176">
        <v>2.12E-2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-0.14800000000000008</v>
      </c>
      <c r="P106" s="193">
        <f>IF(E106="","",((MINA(E106,F106,G106,H106,I106))-N106)/((C106+C107)/2))</f>
        <v>-0.29599999999999999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2.1299999999999999E-2</v>
      </c>
      <c r="S106" s="185">
        <f>IF(E106="","",MINA(E106:I107))</f>
        <v>1.7600000000000001E-2</v>
      </c>
      <c r="T106" s="185">
        <f t="shared" ref="T106" si="210">IF(E106="","",(R106-S106))</f>
        <v>3.6999999999999984E-3</v>
      </c>
      <c r="U106" s="185">
        <f>IF(E106="","",ROUND(AVERAGEA(E106:I107),4))</f>
        <v>1.9900000000000001E-2</v>
      </c>
      <c r="V106" s="185">
        <f>IF(E106="","",ROUND(SQRT(COUNTA(E106:I107)/(COUNTA(E106:I107)-1))*STDEVPA(E106:I107),4))</f>
        <v>1.5E-3</v>
      </c>
      <c r="W106" s="184">
        <f>IF(E106="","",ROUND((((B106+C106)-(U106))/(3*V106)),4))</f>
        <v>6.6889000000000003</v>
      </c>
      <c r="X106" s="184">
        <f>IF(E106="","",ROUND((((B106+C106)-(U106))/(3*V106)),4))</f>
        <v>6.6889000000000003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24121101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24121101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7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6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6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8" t="s">
        <v>53</v>
      </c>
      <c r="P157" s="16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3.3963999999999999</v>
      </c>
      <c r="F158" s="176">
        <v>3.3967999999999998</v>
      </c>
      <c r="G158" s="176">
        <v>3.3971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-2.8999999999999027E-2</v>
      </c>
      <c r="P158" s="193">
        <f>IF(E158="","",((MINA(E158,F158,G158,H158,I158))-N158)/((C158+C159)/2))</f>
        <v>-3.6000000000000476E-2</v>
      </c>
      <c r="Q158" s="185" t="str">
        <f>IF(E158="","",IF(OR((O158&gt;50%),(P158&lt;-50%)),"Measure More","OK"))</f>
        <v>OK</v>
      </c>
      <c r="R158" s="185">
        <f>IF(E158="","",MAXA(E158:I159))</f>
        <v>3.3971</v>
      </c>
      <c r="S158" s="185">
        <f>IF(E158="","",MINA(E158:I159))</f>
        <v>3.3963999999999999</v>
      </c>
      <c r="T158" s="185">
        <f>IF(E158="","",(R158-S158))</f>
        <v>7.0000000000014495E-4</v>
      </c>
      <c r="U158" s="185">
        <f>IF(E158="","",ROUND(AVERAGEA(E158:I159),4))</f>
        <v>3.3967999999999998</v>
      </c>
      <c r="V158" s="185">
        <f>IF(E158="","",ROUND(SQRT(COUNTA(E158:I159)/(COUNTA(E158:I159)-1))*STDEVPA(E158:I159),4))</f>
        <v>4.0000000000000002E-4</v>
      </c>
      <c r="W158" s="184">
        <f>IF(E158="","",ROUND((((B158+C158)-(B158-C159))/(6*V158)),4))</f>
        <v>83.333299999999994</v>
      </c>
      <c r="X158" s="184">
        <f>IF(E158="","",ROUND((1-(ABS((((B158+C158)+(B158-C159))/2)-U158)/((C158+C159)/2)))*W158,4))</f>
        <v>80.666600000000003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3.3963999999999999</v>
      </c>
      <c r="AB158" s="92">
        <v>3.3967999999999998</v>
      </c>
      <c r="AC158">
        <v>3.3971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3.4003999999999999</v>
      </c>
      <c r="F160" s="176">
        <v>3.4003999999999999</v>
      </c>
      <c r="G160" s="176">
        <v>3.3967000000000001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3.9999999999995595E-3</v>
      </c>
      <c r="P160" s="193">
        <f>IF(E160="","",((MINA(E160,F160,G160,H160,I160))-N160)/((C160+C161)/2))</f>
        <v>-3.2999999999998586E-2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3.4003999999999999</v>
      </c>
      <c r="S160" s="185">
        <f t="shared" ref="S160" si="217">IF(E160="","",MINA(E160:I161))</f>
        <v>3.3967000000000001</v>
      </c>
      <c r="T160" s="185">
        <f t="shared" ref="T160" si="218">IF(E160="","",(R160-S160))</f>
        <v>3.6999999999998145E-3</v>
      </c>
      <c r="U160" s="185">
        <f t="shared" ref="U160" si="219">IF(E160="","",ROUND(AVERAGEA(E160:I161),4))</f>
        <v>3.3992</v>
      </c>
      <c r="V160" s="185">
        <f t="shared" ref="V160" si="220">IF(E160="","",ROUND(SQRT(COUNTA(E160:I161)/(COUNTA(E160:I161)-1))*STDEVPA(E160:I161),4))</f>
        <v>2.0999999999999999E-3</v>
      </c>
      <c r="W160" s="184">
        <f t="shared" ref="W160" si="221">IF(E160="","",ROUND((((B160+C160)-(B160-C161))/(6*V160)),4))</f>
        <v>15.872999999999999</v>
      </c>
      <c r="X160" s="184">
        <f t="shared" ref="X160" si="222">IF(E160="","",ROUND((1-(ABS((((B160+C160)+(B160-C161))/2)-U160)/((C160+C161)/2)))*W160,4))</f>
        <v>15.746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3.4003999999999999</v>
      </c>
      <c r="AB160" s="92">
        <v>3.4003999999999999</v>
      </c>
      <c r="AC160">
        <v>3.3967000000000001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1.5933999999999999</v>
      </c>
      <c r="F162" s="176">
        <v>1.5939000000000001</v>
      </c>
      <c r="G162" s="176">
        <v>1.5946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-5.4000000000000714E-2</v>
      </c>
      <c r="P162" s="193">
        <f>IF(E162="","",((MINA(E162,F162,G162,H162,I162))-N162)/((C162+C163)/2))</f>
        <v>-6.6000000000001613E-2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1.5946</v>
      </c>
      <c r="S162" s="185">
        <f t="shared" ref="S162" si="232">IF(E162="","",MINA(E162:I163))</f>
        <v>1.5933999999999999</v>
      </c>
      <c r="T162" s="185">
        <f t="shared" ref="T162" si="233">IF(E162="","",(R162-S162))</f>
        <v>1.2000000000000899E-3</v>
      </c>
      <c r="U162" s="185">
        <f t="shared" ref="U162" si="234">IF(E162="","",ROUND(AVERAGEA(E162:I163),4))</f>
        <v>1.5940000000000001</v>
      </c>
      <c r="V162" s="185">
        <f t="shared" ref="V162" si="235">IF(E162="","",ROUND(SQRT(COUNTA(E162:I163)/(COUNTA(E162:I163)-1))*STDEVPA(E162:I163),4))</f>
        <v>5.9999999999999995E-4</v>
      </c>
      <c r="W162" s="184">
        <f t="shared" ref="W162" si="236">IF(E162="","",ROUND((((B162+C162)-(B162-C163))/(6*V162)),4))</f>
        <v>55.555599999999998</v>
      </c>
      <c r="X162" s="184">
        <f t="shared" ref="X162" si="237">IF(E162="","",ROUND((1-(ABS((((B162+C162)+(B162-C163))/2)-U162)/((C162+C163)/2)))*W162,4))</f>
        <v>52.222299999999997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1.5933999999999999</v>
      </c>
      <c r="AB162" s="92">
        <v>1.5939000000000001</v>
      </c>
      <c r="AC162">
        <v>1.5946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</v>
      </c>
      <c r="F164" s="176">
        <v>1.591</v>
      </c>
      <c r="G164" s="176">
        <v>1.5912999999999999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-8.7000000000001521E-2</v>
      </c>
      <c r="P164" s="193">
        <f>IF(E164="","",((MINA(E164,F164,G164,H164,I164))-N164)/((C164+C165)/2))</f>
        <v>-0.10000000000000009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1.5912999999999999</v>
      </c>
      <c r="S164" s="185">
        <f t="shared" ref="S164" si="247">IF(E164="","",MINA(E164:I165))</f>
        <v>1.59</v>
      </c>
      <c r="T164" s="185">
        <f t="shared" ref="T164" si="248">IF(E164="","",(R164-S164))</f>
        <v>1.2999999999998568E-3</v>
      </c>
      <c r="U164" s="185">
        <f t="shared" ref="U164" si="249">IF(E164="","",ROUND(AVERAGEA(E164:I165),4))</f>
        <v>1.5908</v>
      </c>
      <c r="V164" s="185">
        <f t="shared" ref="V164" si="250">IF(E164="","",ROUND(SQRT(COUNTA(E164:I165)/(COUNTA(E164:I165)-1))*STDEVPA(E164:I165),4))</f>
        <v>6.9999999999999999E-4</v>
      </c>
      <c r="W164" s="184">
        <f t="shared" ref="W164" si="251">IF(E164="","",ROUND((((B164+C164)-(B164-C165))/(6*V164)),4))</f>
        <v>47.619</v>
      </c>
      <c r="X164" s="184">
        <f t="shared" ref="X164" si="252">IF(E164="","",ROUND((1-(ABS((((B164+C164)+(B164-C165))/2)-U164)/((C164+C165)/2)))*W164,4))</f>
        <v>43.238100000000003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</v>
      </c>
      <c r="AB164" s="92">
        <v>1.591</v>
      </c>
      <c r="AC164">
        <v>1.5912999999999999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1.5971</v>
      </c>
      <c r="F166" s="176">
        <v>1.5961000000000001</v>
      </c>
      <c r="G166" s="176">
        <v>1.5965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-2.9000000000001247E-2</v>
      </c>
      <c r="P166" s="193">
        <f>IF(E166="","",((MINA(E166,F166,G166,H166,I166))-N166)/((C166+C167)/2))</f>
        <v>-3.9000000000000146E-2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1.5971</v>
      </c>
      <c r="S166" s="185">
        <f t="shared" ref="S166" si="262">IF(E166="","",MINA(E166:I167))</f>
        <v>1.5961000000000001</v>
      </c>
      <c r="T166" s="185">
        <f t="shared" ref="T166" si="263">IF(E166="","",(R166-S166))</f>
        <v>9.9999999999988987E-4</v>
      </c>
      <c r="U166" s="185">
        <f t="shared" ref="U166" si="264">IF(E166="","",ROUND(AVERAGEA(E166:I167),4))</f>
        <v>1.5966</v>
      </c>
      <c r="V166" s="185">
        <f t="shared" ref="V166" si="265">IF(E166="","",ROUND(SQRT(COUNTA(E166:I167)/(COUNTA(E166:I167)-1))*STDEVPA(E166:I167),4))</f>
        <v>5.0000000000000001E-4</v>
      </c>
      <c r="W166" s="184">
        <f t="shared" ref="W166" si="266">IF(E166="","",ROUND((((B166+C166)-(B166-C167))/(6*V166)),4))</f>
        <v>66.666700000000006</v>
      </c>
      <c r="X166" s="184">
        <f t="shared" ref="X166" si="267">IF(E166="","",ROUND((1-(ABS((((B166+C166)+(B166-C167))/2)-U166)/((C166+C167)/2)))*W166,4))</f>
        <v>64.400000000000006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1.5971</v>
      </c>
      <c r="AB166" s="92">
        <v>1.5961000000000001</v>
      </c>
      <c r="AC166">
        <v>1.5965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1.5975999999999999</v>
      </c>
      <c r="F168" s="176">
        <v>1.5978000000000001</v>
      </c>
      <c r="G168" s="176">
        <v>1.5938000000000001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-2.1999999999999797E-2</v>
      </c>
      <c r="P168" s="193">
        <f>IF(E168="","",((MINA(E168,F168,G168,H168,I168))-N168)/((C168+C169)/2))</f>
        <v>-6.1999999999999833E-2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1.5978000000000001</v>
      </c>
      <c r="S168" s="185">
        <f t="shared" ref="S168" si="277">IF(E168="","",MINA(E168:I169))</f>
        <v>1.5938000000000001</v>
      </c>
      <c r="T168" s="185">
        <f t="shared" ref="T168" si="278">IF(E168="","",(R168-S168))</f>
        <v>4.0000000000000036E-3</v>
      </c>
      <c r="U168" s="185">
        <f t="shared" ref="U168" si="279">IF(E168="","",ROUND(AVERAGEA(E168:I169),4))</f>
        <v>1.5964</v>
      </c>
      <c r="V168" s="185">
        <f t="shared" ref="V168" si="280">IF(E168="","",ROUND(SQRT(COUNTA(E168:I169)/(COUNTA(E168:I169)-1))*STDEVPA(E168:I169),4))</f>
        <v>2.3E-3</v>
      </c>
      <c r="W168" s="184">
        <f t="shared" ref="W168" si="281">IF(E168="","",ROUND((((B168+C168)-(B168-C169))/(6*V168)),4))</f>
        <v>14.492800000000001</v>
      </c>
      <c r="X168" s="184">
        <f t="shared" ref="X168" si="282">IF(E168="","",ROUND((1-(ABS((((B168+C168)+(B168-C169))/2)-U168)/((C168+C169)/2)))*W168,4))</f>
        <v>13.9711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1.5975999999999999</v>
      </c>
      <c r="AB168" s="92">
        <v>1.5978000000000001</v>
      </c>
      <c r="AC168">
        <v>1.5938000000000001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24.6297</v>
      </c>
      <c r="F170" s="176">
        <v>24.613099999999999</v>
      </c>
      <c r="G170" s="176">
        <v>24.627800000000001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0.14849999999999142</v>
      </c>
      <c r="P170" s="193">
        <f>IF(E170="","",((MINA(E170,F170,G170,H170,I170))-N170)/((C170+C171)/2))</f>
        <v>6.5499999999989456E-2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24.6297</v>
      </c>
      <c r="S170" s="185">
        <f t="shared" ref="S170" si="292">IF(E170="","",MINA(E170:I171))</f>
        <v>24.613099999999999</v>
      </c>
      <c r="T170" s="185">
        <f t="shared" ref="T170" si="293">IF(E170="","",(R170-S170))</f>
        <v>1.6600000000000392E-2</v>
      </c>
      <c r="U170" s="185">
        <f t="shared" ref="U170" si="294">IF(E170="","",ROUND(AVERAGEA(E170:I171),4))</f>
        <v>24.6235</v>
      </c>
      <c r="V170" s="185">
        <f t="shared" ref="V170" si="295">IF(E170="","",ROUND(SQRT(COUNTA(E170:I171)/(COUNTA(E170:I171)-1))*STDEVPA(E170:I171),4))</f>
        <v>9.1000000000000004E-3</v>
      </c>
      <c r="W170" s="184">
        <f t="shared" ref="W170" si="296">IF(E170="","",ROUND((((B170+C170)-(B170-C171))/(6*V170)),4))</f>
        <v>7.3259999999999996</v>
      </c>
      <c r="X170" s="184">
        <f t="shared" ref="X170" si="297">IF(E170="","",ROUND((1-(ABS((((B170+C170)+(B170-C171))/2)-U170)/((C170+C171)/2)))*W170,4))</f>
        <v>6.4652000000000003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24.6297</v>
      </c>
      <c r="AB170" s="92">
        <v>24.613099999999999</v>
      </c>
      <c r="AC170">
        <v>24.627800000000001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4.8380000000000001</v>
      </c>
      <c r="F172" s="176">
        <v>4.8421000000000003</v>
      </c>
      <c r="G172" s="176">
        <v>4.8384999999999998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0.4210000000000047</v>
      </c>
      <c r="P172" s="193">
        <f>IF(E172="","",((MINA(E172,F172,G172,H172,I172))-N172)/((C172+C173)/2))</f>
        <v>0.38000000000000256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4.8421000000000003</v>
      </c>
      <c r="S172" s="185">
        <f t="shared" ref="S172" si="307">IF(E172="","",MINA(E172:I173))</f>
        <v>4.8380000000000001</v>
      </c>
      <c r="T172" s="185">
        <f t="shared" ref="T172" si="308">IF(E172="","",(R172-S172))</f>
        <v>4.1000000000002146E-3</v>
      </c>
      <c r="U172" s="185">
        <f t="shared" ref="U172" si="309">IF(E172="","",ROUND(AVERAGEA(E172:I173),4))</f>
        <v>4.8395000000000001</v>
      </c>
      <c r="V172" s="185">
        <f t="shared" ref="V172" si="310">IF(E172="","",ROUND(SQRT(COUNTA(E172:I173)/(COUNTA(E172:I173)-1))*STDEVPA(E172:I173),4))</f>
        <v>2.2000000000000001E-3</v>
      </c>
      <c r="W172" s="184">
        <f t="shared" ref="W172" si="311">IF(E172="","",ROUND((((B172+C172)-(B172-C173))/(6*V172)),4))</f>
        <v>15.1515</v>
      </c>
      <c r="X172" s="184">
        <f t="shared" ref="X172" si="312">IF(E172="","",ROUND((1-(ABS((((B172+C172)+(B172-C173))/2)-U172)/((C172+C173)/2)))*W172,4))</f>
        <v>9.1667000000000005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4.8380000000000001</v>
      </c>
      <c r="AB172" s="92">
        <v>4.8421000000000003</v>
      </c>
      <c r="AC172">
        <v>4.8384999999999998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4.8487</v>
      </c>
      <c r="F174" s="176">
        <v>4.8353999999999999</v>
      </c>
      <c r="G174" s="176">
        <v>4.8419999999999996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0.48700000000000188</v>
      </c>
      <c r="P174" s="193">
        <f>IF(E174="","",((MINA(E174,F174,G174,H174,I174))-N174)/((C174+C175)/2))</f>
        <v>0.35400000000000098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4.8487</v>
      </c>
      <c r="S174" s="185">
        <f t="shared" ref="S174" si="322">IF(E174="","",MINA(E174:I175))</f>
        <v>4.8353999999999999</v>
      </c>
      <c r="T174" s="185">
        <f t="shared" ref="T174" si="323">IF(E174="","",(R174-S174))</f>
        <v>1.330000000000009E-2</v>
      </c>
      <c r="U174" s="185">
        <f t="shared" ref="U174" si="324">IF(E174="","",ROUND(AVERAGEA(E174:I175),4))</f>
        <v>4.8419999999999996</v>
      </c>
      <c r="V174" s="185">
        <f t="shared" ref="V174" si="325">IF(E174="","",ROUND(SQRT(COUNTA(E174:I175)/(COUNTA(E174:I175)-1))*STDEVPA(E174:I175),4))</f>
        <v>6.7000000000000002E-3</v>
      </c>
      <c r="W174" s="184">
        <f t="shared" ref="W174" si="326">IF(E174="","",ROUND((((B174+C174)-(B174-C175))/(6*V174)),4))</f>
        <v>4.9751000000000003</v>
      </c>
      <c r="X174" s="184">
        <f t="shared" ref="X174" si="327">IF(E174="","",ROUND((1-(ABS((((B174+C174)+(B174-C175))/2)-U174)/((C174+C175)/2)))*W174,4))</f>
        <v>2.8856000000000002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4.8487</v>
      </c>
      <c r="AB174" s="92">
        <v>4.8353999999999999</v>
      </c>
      <c r="AC174">
        <v>4.8419999999999996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16.116499999999998</v>
      </c>
      <c r="F176" s="176">
        <v>16.117000000000001</v>
      </c>
      <c r="G176" s="176">
        <v>16.1191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0.19099999999998118</v>
      </c>
      <c r="P176" s="193">
        <f>IF(E176="","",((MINA(E176,F176,G176,H176,I176))-N176)/((C176+C177)/2))</f>
        <v>0.16499999999997073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16.1191</v>
      </c>
      <c r="S176" s="185">
        <f t="shared" ref="S176" si="337">IF(E176="","",MINA(E176:I177))</f>
        <v>16.116499999999998</v>
      </c>
      <c r="T176" s="185">
        <f t="shared" ref="T176" si="338">IF(E176="","",(R176-S176))</f>
        <v>2.6000000000010459E-3</v>
      </c>
      <c r="U176" s="185">
        <f t="shared" ref="U176" si="339">IF(E176="","",ROUND(AVERAGEA(E176:I177),4))</f>
        <v>16.1175</v>
      </c>
      <c r="V176" s="185">
        <f t="shared" ref="V176" si="340">IF(E176="","",ROUND(SQRT(COUNTA(E176:I177)/(COUNTA(E176:I177)-1))*STDEVPA(E176:I177),4))</f>
        <v>1.4E-3</v>
      </c>
      <c r="W176" s="184">
        <f t="shared" ref="W176" si="341">IF(E176="","",ROUND((((B176+C176)-(B176-C177))/(6*V176)),4))</f>
        <v>23.8095</v>
      </c>
      <c r="X176" s="184">
        <f t="shared" ref="X176" si="342">IF(E176="","",ROUND((1-(ABS((((B176+C176)+(B176-C177))/2)-U176)/((C176+C177)/2)))*W176,4))</f>
        <v>19.642800000000001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16.116499999999998</v>
      </c>
      <c r="AB176" s="92">
        <v>16.117000000000001</v>
      </c>
      <c r="AC176">
        <v>16.1191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16.1037</v>
      </c>
      <c r="F178" s="176">
        <v>16.106000000000002</v>
      </c>
      <c r="G178" s="176">
        <v>16.106400000000001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6.3999999999992951E-2</v>
      </c>
      <c r="P178" s="193">
        <f>IF(E178="","",((MINA(E178,F178,G178,H178,I178))-N178)/((C178+C179)/2))</f>
        <v>3.6999999999984823E-2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16.106400000000001</v>
      </c>
      <c r="S178" s="185">
        <f t="shared" ref="S178" si="352">IF(E178="","",MINA(E178:I179))</f>
        <v>16.1037</v>
      </c>
      <c r="T178" s="185">
        <f t="shared" ref="T178" si="353">IF(E178="","",(R178-S178))</f>
        <v>2.7000000000008129E-3</v>
      </c>
      <c r="U178" s="185">
        <f t="shared" ref="U178" si="354">IF(E178="","",ROUND(AVERAGEA(E178:I179),4))</f>
        <v>16.105399999999999</v>
      </c>
      <c r="V178" s="185">
        <f t="shared" ref="V178" si="355">IF(E178="","",ROUND(SQRT(COUNTA(E178:I179)/(COUNTA(E178:I179)-1))*STDEVPA(E178:I179),4))</f>
        <v>1.5E-3</v>
      </c>
      <c r="W178" s="184">
        <f t="shared" ref="W178" si="356">IF(E178="","",ROUND((((B178+C178)-(B178-C179))/(6*V178)),4))</f>
        <v>22.222200000000001</v>
      </c>
      <c r="X178" s="184">
        <f t="shared" ref="X178" si="357">IF(E178="","",ROUND((1-(ABS((((B178+C178)+(B178-C179))/2)-U178)/((C178+C179)/2)))*W178,4))</f>
        <v>21.022200000000002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16.1037</v>
      </c>
      <c r="AB178" s="92">
        <v>16.106000000000002</v>
      </c>
      <c r="AC178">
        <v>16.106400000000001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6.5335999999999999</v>
      </c>
      <c r="F180" s="176">
        <v>6.5324999999999998</v>
      </c>
      <c r="G180" s="176">
        <v>6.5315000000000003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0.33599999999999852</v>
      </c>
      <c r="P180" s="193">
        <f>IF(E180="","",((MINA(E180,F180,G180,H180,I180))-N180)/((C180+C181)/2))</f>
        <v>0.31500000000000306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6.5335999999999999</v>
      </c>
      <c r="S180" s="185">
        <f t="shared" ref="S180" si="367">IF(E180="","",MINA(E180:I181))</f>
        <v>6.5315000000000003</v>
      </c>
      <c r="T180" s="185">
        <f t="shared" ref="T180" si="368">IF(E180="","",(R180-S180))</f>
        <v>2.0999999999995467E-3</v>
      </c>
      <c r="U180" s="185">
        <f t="shared" ref="U180" si="369">IF(E180="","",ROUND(AVERAGEA(E180:I181),4))</f>
        <v>6.5324999999999998</v>
      </c>
      <c r="V180" s="185">
        <f t="shared" ref="V180" si="370">IF(E180="","",ROUND(SQRT(COUNTA(E180:I181)/(COUNTA(E180:I181)-1))*STDEVPA(E180:I181),4))</f>
        <v>1.1000000000000001E-3</v>
      </c>
      <c r="W180" s="184">
        <f t="shared" ref="W180" si="371">IF(E180="","",ROUND((((B180+C180)-(B180-C181))/(6*V180)),4))</f>
        <v>30.303000000000001</v>
      </c>
      <c r="X180" s="184">
        <f t="shared" ref="X180" si="372">IF(E180="","",ROUND((1-(ABS((((B180+C180)+(B180-C181))/2)-U180)/((C180+C181)/2)))*W180,4))</f>
        <v>20.454499999999999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6.5335999999999999</v>
      </c>
      <c r="AB180" s="92">
        <v>6.5324999999999998</v>
      </c>
      <c r="AC180">
        <v>6.5315000000000003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6.5099</v>
      </c>
      <c r="F182" s="176">
        <v>6.51</v>
      </c>
      <c r="G182" s="176">
        <v>6.5086000000000004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9.9999999999997868E-2</v>
      </c>
      <c r="P182" s="193">
        <f>IF(E182="","",((MINA(E182,F182,G182,H182,I182))-N182)/((C182+C183)/2))</f>
        <v>8.6000000000003851E-2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</v>
      </c>
      <c r="S182" s="185">
        <f t="shared" ref="S182" si="382">IF(E182="","",MINA(E182:I183))</f>
        <v>6.5086000000000004</v>
      </c>
      <c r="T182" s="185">
        <f t="shared" ref="T182" si="383">IF(E182="","",(R182-S182))</f>
        <v>1.3999999999994017E-3</v>
      </c>
      <c r="U182" s="185">
        <f t="shared" ref="U182" si="384">IF(E182="","",ROUND(AVERAGEA(E182:I183),4))</f>
        <v>6.5095000000000001</v>
      </c>
      <c r="V182" s="185">
        <f t="shared" ref="V182" si="385">IF(E182="","",ROUND(SQRT(COUNTA(E182:I183)/(COUNTA(E182:I183)-1))*STDEVPA(E182:I183),4))</f>
        <v>8.0000000000000004E-4</v>
      </c>
      <c r="W182" s="184">
        <f t="shared" ref="W182" si="386">IF(E182="","",ROUND((((B182+C182)-(B182-C183))/(6*V182)),4))</f>
        <v>41.666699999999999</v>
      </c>
      <c r="X182" s="184">
        <f t="shared" ref="X182" si="387">IF(E182="","",ROUND((1-(ABS((((B182+C182)+(B182-C183))/2)-U182)/((C182+C183)/2)))*W182,4))</f>
        <v>37.708399999999997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6.5099</v>
      </c>
      <c r="AB182" s="92">
        <v>6.51</v>
      </c>
      <c r="AC182">
        <v>6.5086000000000004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0.80800000000000005</v>
      </c>
      <c r="G184" s="176">
        <v>0.80800000000000005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0.13333333333333347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0.80800000000000005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0.80800000000000005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0.80800000000000005</v>
      </c>
      <c r="AB184" s="92">
        <v>0.80800000000000005</v>
      </c>
      <c r="AC184">
        <v>0.80800000000000005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0.80700000000000005</v>
      </c>
      <c r="G186" s="176">
        <v>0.80700000000000005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0.80700000000000005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0.80700000000000005</v>
      </c>
      <c r="AB186" s="92">
        <v>0.80700000000000005</v>
      </c>
      <c r="AC186">
        <v>0.80700000000000005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0.58399999999999996</v>
      </c>
      <c r="F188" s="176">
        <v>0.58399999999999996</v>
      </c>
      <c r="G188" s="176">
        <v>0.58499999999999996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</v>
      </c>
      <c r="P188" s="193">
        <f>IF(E188="","",((MINA(E188,F188,G188,H188,I188))-N188)/((C188+C189)/2))</f>
        <v>-6.6666666666666735E-2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0.58499999999999996</v>
      </c>
      <c r="S188" s="185">
        <f t="shared" ref="S188" si="427">IF(E188="","",MINA(E188:I189))</f>
        <v>0.58399999999999996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0.58430000000000004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7.9443999999999999</v>
      </c>
      <c r="X188" s="184">
        <f>IF(E188="","",ROUND((((U188)-(B188-C189))/(3*V188)),4))</f>
        <v>7.9443999999999999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0.58399999999999996</v>
      </c>
      <c r="AB188" s="92">
        <v>0.58399999999999996</v>
      </c>
      <c r="AC188">
        <v>0.58499999999999996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0.58899999999999997</v>
      </c>
      <c r="F190" s="176">
        <v>0.58899999999999997</v>
      </c>
      <c r="G190" s="176">
        <v>0.59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0.33333333333333365</v>
      </c>
      <c r="P190" s="193">
        <f>IF(E190="","",((MINA(E190,F190,G190,H190,I190))-N190)/((C190+C191)/2))</f>
        <v>0.26666666666666694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0.59</v>
      </c>
      <c r="S190" s="185">
        <f t="shared" ref="S190" si="438">IF(E190="","",MINA(E190:I191))</f>
        <v>0.58899999999999997</v>
      </c>
      <c r="T190" s="185">
        <f t="shared" ref="T190" si="439">IF(E190="","",(R190-S190))</f>
        <v>1.0000000000000009E-3</v>
      </c>
      <c r="U190" s="185">
        <f t="shared" ref="U190" si="440">IF(E190="","",ROUND(AVERAGEA(E190:I191),4))</f>
        <v>0.58930000000000005</v>
      </c>
      <c r="V190" s="185">
        <f t="shared" ref="V190" si="441">IF(E190="","",ROUND(SQRT(COUNTA(E190:I191)/(COUNTA(E190:I191)-1))*STDEVPA(E190:I191),4))</f>
        <v>5.9999999999999995E-4</v>
      </c>
      <c r="W190" s="184">
        <f>IF(E190="","",ROUND((((U190)-(B190-C191))/(3*V190)),4))</f>
        <v>10.722200000000001</v>
      </c>
      <c r="X190" s="184">
        <f>IF(E190="","",ROUND((((U190)-(B190-C191))/(3*V190)),4))</f>
        <v>10.722200000000001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0.58899999999999997</v>
      </c>
      <c r="AB190" s="92">
        <v>0.58899999999999997</v>
      </c>
      <c r="AC190">
        <v>0.59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7.5667999999999997</v>
      </c>
      <c r="F192" s="176">
        <v>7.5899000000000001</v>
      </c>
      <c r="G192" s="176">
        <v>7.5823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0.44950000000000045</v>
      </c>
      <c r="P192" s="193">
        <f>IF(E192="","",((MINA(E192,F192,G192,H192,I192))-N192)/((C192+C193)/2))</f>
        <v>0.33399999999999874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7.5899000000000001</v>
      </c>
      <c r="S192" s="185">
        <f t="shared" ref="S192" si="449">IF(E192="","",MINA(E192:I193))</f>
        <v>7.5667999999999997</v>
      </c>
      <c r="T192" s="185">
        <f t="shared" ref="T192" si="450">IF(E192="","",(R192-S192))</f>
        <v>2.3100000000000342E-2</v>
      </c>
      <c r="U192" s="185">
        <f t="shared" ref="U192" si="451">IF(E192="","",ROUND(AVERAGEA(E192:I193),4))</f>
        <v>7.5796999999999999</v>
      </c>
      <c r="V192" s="185">
        <f t="shared" ref="V192" si="452">IF(E192="","",ROUND(SQRT(COUNTA(E192:I193)/(COUNTA(E192:I193)-1))*STDEVPA(E192:I193),4))</f>
        <v>1.18E-2</v>
      </c>
      <c r="W192" s="184">
        <f t="shared" ref="W192" si="453">IF(E192="","",ROUND((((B192+C192)-(B192-C193))/(6*V192)),4))</f>
        <v>5.6497000000000002</v>
      </c>
      <c r="X192" s="184">
        <f t="shared" ref="X192" si="454">IF(E192="","",ROUND((1-(ABS((((B192+C192)+(B192-C193))/2)-U192)/((C192+C193)/2)))*W192,4))</f>
        <v>3.3982999999999999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7.5667999999999997</v>
      </c>
      <c r="AB192" s="92">
        <v>7.5899000000000001</v>
      </c>
      <c r="AC192">
        <v>7.5823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7.5529000000000002</v>
      </c>
      <c r="F194" s="176">
        <v>7.5754000000000001</v>
      </c>
      <c r="G194" s="176">
        <v>7.5574000000000003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0.37700000000000067</v>
      </c>
      <c r="P194" s="193">
        <f>IF(E194="","",((MINA(E194,F194,G194,H194,I194))-N194)/((C194+C195)/2))</f>
        <v>0.26450000000000085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7.5754000000000001</v>
      </c>
      <c r="S194" s="185">
        <f t="shared" ref="S194" si="462">IF(E194="","",MINA(E194:I195))</f>
        <v>7.5529000000000002</v>
      </c>
      <c r="T194" s="185">
        <f t="shared" ref="T194" si="463">IF(E194="","",(R194-S194))</f>
        <v>2.2499999999999964E-2</v>
      </c>
      <c r="U194" s="185">
        <f t="shared" ref="U194" si="464">IF(E194="","",ROUND(AVERAGEA(E194:I195),4))</f>
        <v>7.5618999999999996</v>
      </c>
      <c r="V194" s="185">
        <f t="shared" ref="V194" si="465">IF(E194="","",ROUND(SQRT(COUNTA(E194:I195)/(COUNTA(E194:I195)-1))*STDEVPA(E194:I195),4))</f>
        <v>1.1900000000000001E-2</v>
      </c>
      <c r="W194" s="184">
        <f t="shared" ref="W194" si="466">IF(E194="","",ROUND((((B194+C194)-(B194-C195))/(6*V194)),4))</f>
        <v>5.6021999999999998</v>
      </c>
      <c r="X194" s="184">
        <f t="shared" ref="X194" si="467">IF(E194="","",ROUND((1-(ABS((((B194+C194)+(B194-C195))/2)-U194)/((C194+C195)/2)))*W194,4))</f>
        <v>3.8683000000000001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7.5529000000000002</v>
      </c>
      <c r="AB194" s="92">
        <v>7.5754000000000001</v>
      </c>
      <c r="AC194">
        <v>7.5574000000000003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6.2145999999999999</v>
      </c>
      <c r="F196" s="176">
        <v>6.2146999999999997</v>
      </c>
      <c r="G196" s="176">
        <v>6.2149999999999999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0.29999999999999361</v>
      </c>
      <c r="P196" s="193">
        <f>IF(E196="","",((MINA(E196,F196,G196,H196,I196))-N196)/((C196+C197)/2))</f>
        <v>0.29199999999999449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6.2149999999999999</v>
      </c>
      <c r="S196" s="185">
        <f t="shared" ref="S196" si="475">IF(E196="","",MINA(E196:I197))</f>
        <v>6.2145999999999999</v>
      </c>
      <c r="T196" s="185">
        <f t="shared" ref="T196" si="476">IF(E196="","",(R196-S196))</f>
        <v>3.9999999999995595E-4</v>
      </c>
      <c r="U196" s="185">
        <f t="shared" ref="U196" si="477">IF(E196="","",ROUND(AVERAGEA(E196:I197),4))</f>
        <v>6.2148000000000003</v>
      </c>
      <c r="V196" s="185">
        <f t="shared" ref="V196" si="478">IF(E196="","",ROUND(SQRT(COUNTA(E196:I197)/(COUNTA(E196:I197)-1))*STDEVPA(E196:I197),4))</f>
        <v>2.0000000000000001E-4</v>
      </c>
      <c r="W196" s="184">
        <f t="shared" ref="W196" si="479">IF(E196="","",ROUND((((B196+C196)-(B196-C197))/(6*V196)),4))</f>
        <v>83.333299999999994</v>
      </c>
      <c r="X196" s="184">
        <f t="shared" ref="X196" si="480">IF(E196="","",ROUND((1-(ABS((((B196+C196)+(B196-C197))/2)-U196)/((C196+C197)/2)))*W196,4))</f>
        <v>58.666600000000003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6.2145999999999999</v>
      </c>
      <c r="AB196" s="92">
        <v>6.2146999999999997</v>
      </c>
      <c r="AC196">
        <v>6.2149999999999999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6.2233000000000001</v>
      </c>
      <c r="F198" s="176">
        <v>6.2229000000000001</v>
      </c>
      <c r="G198" s="176">
        <v>6.2241999999999997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0.4839999999999911</v>
      </c>
      <c r="P198" s="193">
        <f>IF(E198="","",((MINA(E198,F198,G198,H198,I198))-N198)/((C198+C199)/2))</f>
        <v>0.45799999999999841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6.2241999999999997</v>
      </c>
      <c r="S198" s="185">
        <f t="shared" ref="S198" si="488">IF(E198="","",MINA(E198:I199))</f>
        <v>6.2229000000000001</v>
      </c>
      <c r="T198" s="185">
        <f t="shared" ref="T198" si="489">IF(E198="","",(R198-S198))</f>
        <v>1.2999999999996348E-3</v>
      </c>
      <c r="U198" s="185">
        <f t="shared" ref="U198" si="490">IF(E198="","",ROUND(AVERAGEA(E198:I199),4))</f>
        <v>6.2234999999999996</v>
      </c>
      <c r="V198" s="185">
        <f t="shared" ref="V198" si="491">IF(E198="","",ROUND(SQRT(COUNTA(E198:I199)/(COUNTA(E198:I199)-1))*STDEVPA(E198:I199),4))</f>
        <v>6.9999999999999999E-4</v>
      </c>
      <c r="W198" s="184">
        <f t="shared" ref="W198" si="492">IF(E198="","",ROUND((((B198+C198)-(B198-C199))/(6*V198)),4))</f>
        <v>23.8095</v>
      </c>
      <c r="X198" s="184">
        <f t="shared" ref="X198" si="493">IF(E198="","",ROUND((1-(ABS((((B198+C198)+(B198-C199))/2)-U198)/((C198+C199)/2)))*W198,4))</f>
        <v>12.619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6.2233000000000001</v>
      </c>
      <c r="AB198" s="92">
        <v>6.2229000000000001</v>
      </c>
      <c r="AC198">
        <v>6.2241999999999997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5.7534000000000001</v>
      </c>
      <c r="F200" s="176">
        <v>5.7535999999999996</v>
      </c>
      <c r="G200" s="176">
        <v>5.7519999999999998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0.53599999999999426</v>
      </c>
      <c r="P200" s="193">
        <f>IF(E200="","",((MINA(E200,F200,G200,H200,I200))-N200)/((C200+C201)/2))</f>
        <v>0.51999999999999602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5.7535999999999996</v>
      </c>
      <c r="S200" s="185">
        <f t="shared" ref="S200" si="501">IF(E200="","",MINA(E200:I201))</f>
        <v>5.7519999999999998</v>
      </c>
      <c r="T200" s="185">
        <f t="shared" ref="T200" si="502">IF(E200="","",(R200-S200))</f>
        <v>1.5999999999998238E-3</v>
      </c>
      <c r="U200" s="185">
        <f t="shared" ref="U200" si="503">IF(E200="","",ROUND(AVERAGEA(E200:I201),4))</f>
        <v>5.7530000000000001</v>
      </c>
      <c r="V200" s="185">
        <f t="shared" ref="V200" si="504">IF(E200="","",ROUND(SQRT(COUNTA(E200:I201)/(COUNTA(E200:I201)-1))*STDEVPA(E200:I201),4))</f>
        <v>8.9999999999999998E-4</v>
      </c>
      <c r="W200" s="184">
        <f t="shared" ref="W200" si="505">IF(E200="","",ROUND((((B200+C200)-(B200-C201))/(6*V200)),4))</f>
        <v>37.036999999999999</v>
      </c>
      <c r="X200" s="184">
        <f t="shared" ref="X200" si="506">IF(E200="","",ROUND((1-(ABS((((B200+C200)+(B200-C201))/2)-U200)/((C200+C201)/2)))*W200,4))</f>
        <v>17.407399999999999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5.7534000000000001</v>
      </c>
      <c r="AB200" s="92">
        <v>5.7535999999999996</v>
      </c>
      <c r="AC200">
        <v>5.7519999999999998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5.7187999999999999</v>
      </c>
      <c r="F202" s="176">
        <v>5.7230999999999996</v>
      </c>
      <c r="G202" s="176">
        <v>5.7196999999999996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0.23099999999999454</v>
      </c>
      <c r="P202" s="193">
        <f>IF(E202="","",((MINA(E202,F202,G202,H202,I202))-N202)/((C202+C203)/2))</f>
        <v>0.18799999999999706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5.7230999999999996</v>
      </c>
      <c r="S202" s="185">
        <f t="shared" ref="S202" si="514">IF(E202="","",MINA(E202:I203))</f>
        <v>5.7187999999999999</v>
      </c>
      <c r="T202" s="185">
        <f t="shared" ref="T202" si="515">IF(E202="","",(R202-S202))</f>
        <v>4.2999999999997485E-3</v>
      </c>
      <c r="U202" s="185">
        <f t="shared" ref="U202" si="516">IF(E202="","",ROUND(AVERAGEA(E202:I203),4))</f>
        <v>5.7205000000000004</v>
      </c>
      <c r="V202" s="185">
        <f t="shared" ref="V202" si="517">IF(E202="","",ROUND(SQRT(COUNTA(E202:I203)/(COUNTA(E202:I203)-1))*STDEVPA(E202:I203),4))</f>
        <v>2.3E-3</v>
      </c>
      <c r="W202" s="184">
        <f t="shared" ref="W202" si="518">IF(E202="","",ROUND((((B202+C202)-(B202-C203))/(6*V202)),4))</f>
        <v>14.492800000000001</v>
      </c>
      <c r="X202" s="184">
        <f t="shared" ref="X202" si="519">IF(E202="","",ROUND((1-(ABS((((B202+C202)+(B202-C203))/2)-U202)/((C202+C203)/2)))*W202,4))</f>
        <v>11.521800000000001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5.7187999999999999</v>
      </c>
      <c r="AB202" s="92">
        <v>5.7230999999999996</v>
      </c>
      <c r="AC202">
        <v>5.7196999999999996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7.9352</v>
      </c>
      <c r="F204" s="176">
        <v>7.9372999999999996</v>
      </c>
      <c r="G204" s="176">
        <v>7.9374000000000002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0.37399999999999878</v>
      </c>
      <c r="P204" s="193">
        <f>IF(E204="","",((MINA(E204,F204,G204,H204,I204))-N204)/((C204+C205)/2))</f>
        <v>0.35199999999999676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7.9374000000000002</v>
      </c>
      <c r="S204" s="185">
        <f t="shared" ref="S204" si="527">IF(E204="","",MINA(E204:I205))</f>
        <v>7.9352</v>
      </c>
      <c r="T204" s="185">
        <f t="shared" ref="T204" si="528">IF(E204="","",(R204-S204))</f>
        <v>2.2000000000002018E-3</v>
      </c>
      <c r="U204" s="185">
        <f t="shared" ref="U204" si="529">IF(E204="","",ROUND(AVERAGEA(E204:I205),4))</f>
        <v>7.9366000000000003</v>
      </c>
      <c r="V204" s="185">
        <f t="shared" ref="V204" si="530">IF(E204="","",ROUND(SQRT(COUNTA(E204:I205)/(COUNTA(E204:I205)-1))*STDEVPA(E204:I205),4))</f>
        <v>1.1999999999999999E-3</v>
      </c>
      <c r="W204" s="184">
        <f t="shared" ref="W204" si="531">IF(E204="","",ROUND((((B204+C204)-(B204-C205))/(6*V204)),4))</f>
        <v>27.777799999999999</v>
      </c>
      <c r="X204" s="184">
        <f t="shared" ref="X204" si="532">IF(E204="","",ROUND((1-(ABS((((B204+C204)+(B204-C205))/2)-U204)/((C204+C205)/2)))*W204,4))</f>
        <v>17.6111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7.9352</v>
      </c>
      <c r="AB204" s="92">
        <v>7.9372999999999996</v>
      </c>
      <c r="AC204">
        <v>7.9374000000000002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7.9169</v>
      </c>
      <c r="F206" s="176">
        <v>7.9157000000000002</v>
      </c>
      <c r="G206" s="176">
        <v>7.9151999999999996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0.16899999999999693</v>
      </c>
      <c r="P206" s="193">
        <f>IF(E206="","",((MINA(E206,F206,G206,H206,I206))-N206)/((C206+C207)/2))</f>
        <v>0.15199999999999214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7.9169</v>
      </c>
      <c r="S206" s="185">
        <f t="shared" ref="S206" si="540">IF(E206="","",MINA(E206:I207))</f>
        <v>7.9151999999999996</v>
      </c>
      <c r="T206" s="185">
        <f t="shared" ref="T206" si="541">IF(E206="","",(R206-S206))</f>
        <v>1.7000000000004789E-3</v>
      </c>
      <c r="U206" s="185">
        <f t="shared" ref="U206" si="542">IF(E206="","",ROUND(AVERAGEA(E206:I207),4))</f>
        <v>7.9158999999999997</v>
      </c>
      <c r="V206" s="185">
        <f t="shared" ref="V206" si="543">IF(E206="","",ROUND(SQRT(COUNTA(E206:I207)/(COUNTA(E206:I207)-1))*STDEVPA(E206:I207),4))</f>
        <v>8.9999999999999998E-4</v>
      </c>
      <c r="W206" s="184">
        <f t="shared" ref="W206" si="544">IF(E206="","",ROUND((((B206+C206)-(B206-C207))/(6*V206)),4))</f>
        <v>37.036999999999999</v>
      </c>
      <c r="X206" s="184">
        <f t="shared" ref="X206" si="545">IF(E206="","",ROUND((1-(ABS((((B206+C206)+(B206-C207))/2)-U206)/((C206+C207)/2)))*W206,4))</f>
        <v>31.148099999999999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7.9169</v>
      </c>
      <c r="AB206" s="92">
        <v>7.9157000000000002</v>
      </c>
      <c r="AC206">
        <v>7.9151999999999996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3.1038000000000001</v>
      </c>
      <c r="F208" s="176">
        <v>3.1149</v>
      </c>
      <c r="G208" s="176">
        <v>3.1128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0.14899999999999913</v>
      </c>
      <c r="P208" s="193">
        <f>IF(E208="","",((MINA(E208,F208,G208,H208,I208))-N208)/((C208+C209)/2))</f>
        <v>3.8000000000000256E-2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3.1149</v>
      </c>
      <c r="S208" s="185">
        <f t="shared" ref="S208" si="553">IF(E208="","",MINA(E208:I209))</f>
        <v>3.1038000000000001</v>
      </c>
      <c r="T208" s="185">
        <f t="shared" ref="T208" si="554">IF(E208="","",(R208-S208))</f>
        <v>1.1099999999999888E-2</v>
      </c>
      <c r="U208" s="185">
        <f t="shared" ref="U208" si="555">IF(E208="","",ROUND(AVERAGEA(E208:I209),4))</f>
        <v>3.1105</v>
      </c>
      <c r="V208" s="185">
        <f t="shared" ref="V208" si="556">IF(E208="","",ROUND(SQRT(COUNTA(E208:I209)/(COUNTA(E208:I209)-1))*STDEVPA(E208:I209),4))</f>
        <v>5.8999999999999999E-3</v>
      </c>
      <c r="W208" s="184">
        <f t="shared" ref="W208" si="557">IF(E208="","",ROUND((((B208+C208)-(B208-C209))/(6*V208)),4))</f>
        <v>5.6497000000000002</v>
      </c>
      <c r="X208" s="184">
        <f t="shared" ref="X208" si="558">IF(E208="","",ROUND((1-(ABS((((B208+C208)+(B208-C209))/2)-U208)/((C208+C209)/2)))*W208,4))</f>
        <v>5.0564999999999998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3.1038000000000001</v>
      </c>
      <c r="AB208" s="92">
        <v>3.1149</v>
      </c>
      <c r="AC208">
        <v>3.1128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3.1076000000000001</v>
      </c>
      <c r="F210" s="176">
        <v>3.1076000000000001</v>
      </c>
      <c r="G210" s="176">
        <v>3.1109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0.1089999999999991</v>
      </c>
      <c r="P210" s="193">
        <f>IF(E210="","",((MINA(E210,F210,G210,H210,I210))-N210)/((C210+C211)/2))</f>
        <v>7.6000000000000512E-2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3.1109</v>
      </c>
      <c r="S210" s="185">
        <f t="shared" ref="S210" si="566">IF(E210="","",MINA(E210:I211))</f>
        <v>3.1076000000000001</v>
      </c>
      <c r="T210" s="185">
        <f t="shared" ref="T210" si="567">IF(E210="","",(R210-S210))</f>
        <v>3.2999999999998586E-3</v>
      </c>
      <c r="U210" s="185">
        <f t="shared" ref="U210" si="568">IF(E210="","",ROUND(AVERAGEA(E210:I211),4))</f>
        <v>3.1086999999999998</v>
      </c>
      <c r="V210" s="185">
        <f t="shared" ref="V210" si="569">IF(E210="","",ROUND(SQRT(COUNTA(E210:I211)/(COUNTA(E210:I211)-1))*STDEVPA(E210:I211),4))</f>
        <v>1.9E-3</v>
      </c>
      <c r="W210" s="184">
        <f t="shared" ref="W210" si="570">IF(E210="","",ROUND((((B210+C210)-(B210-C211))/(6*V210)),4))</f>
        <v>17.543900000000001</v>
      </c>
      <c r="X210" s="184">
        <f t="shared" ref="X210" si="571">IF(E210="","",ROUND((1-(ABS((((B210+C210)+(B210-C211))/2)-U210)/((C210+C211)/2)))*W210,4))</f>
        <v>16.017600000000002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3.1076000000000001</v>
      </c>
      <c r="AB210" s="92">
        <v>3.1076000000000001</v>
      </c>
      <c r="AC210">
        <v>3.1109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7.7106000000000003</v>
      </c>
      <c r="F212" s="176">
        <v>7.7123999999999997</v>
      </c>
      <c r="G212" s="176">
        <v>7.7117000000000004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0.12399999999999523</v>
      </c>
      <c r="P212" s="193">
        <f>IF(E212="","",((MINA(E212,F212,G212,H212,I212))-N212)/((C212+C213)/2))</f>
        <v>0.10600000000000165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7.7123999999999997</v>
      </c>
      <c r="S212" s="185">
        <f t="shared" ref="S212" si="579">IF(E212="","",MINA(E212:I213))</f>
        <v>7.7106000000000003</v>
      </c>
      <c r="T212" s="185">
        <f t="shared" ref="T212" si="580">IF(E212="","",(R212-S212))</f>
        <v>1.7999999999993577E-3</v>
      </c>
      <c r="U212" s="185">
        <f t="shared" ref="U212" si="581">IF(E212="","",ROUND(AVERAGEA(E212:I213),4))</f>
        <v>7.7115999999999998</v>
      </c>
      <c r="V212" s="185">
        <f t="shared" ref="V212" si="582">IF(E212="","",ROUND(SQRT(COUNTA(E212:I213)/(COUNTA(E212:I213)-1))*STDEVPA(E212:I213),4))</f>
        <v>8.9999999999999998E-4</v>
      </c>
      <c r="W212" s="184">
        <f t="shared" ref="W212" si="583">IF(E212="","",ROUND((((B212+C212)-(B212-C213))/(6*V212)),4))</f>
        <v>37.036999999999999</v>
      </c>
      <c r="X212" s="184">
        <f t="shared" ref="X212" si="584">IF(E212="","",ROUND((1-(ABS((((B212+C212)+(B212-C213))/2)-U212)/((C212+C213)/2)))*W212,4))</f>
        <v>32.740699999999997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7.7106000000000003</v>
      </c>
      <c r="AB212" s="92">
        <v>7.7123999999999997</v>
      </c>
      <c r="AC212">
        <v>7.7117000000000004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7.7055999999999996</v>
      </c>
      <c r="F214" s="176">
        <v>7.7058</v>
      </c>
      <c r="G214" s="176">
        <v>7.7065000000000001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6.4999999999999503E-2</v>
      </c>
      <c r="P214" s="193">
        <f>IF(E214="","",((MINA(E214,F214,G214,H214,I214))-N214)/((C214+C215)/2))</f>
        <v>5.5999999999993832E-2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7.7065000000000001</v>
      </c>
      <c r="S214" s="185">
        <f t="shared" ref="S214" si="592">IF(E214="","",MINA(E214:I215))</f>
        <v>7.7055999999999996</v>
      </c>
      <c r="T214" s="185">
        <f t="shared" ref="T214" si="593">IF(E214="","",(R214-S214))</f>
        <v>9.0000000000056701E-4</v>
      </c>
      <c r="U214" s="185">
        <f t="shared" ref="U214" si="594">IF(E214="","",ROUND(AVERAGEA(E214:I215),4))</f>
        <v>7.7060000000000004</v>
      </c>
      <c r="V214" s="185">
        <f t="shared" ref="V214" si="595">IF(E214="","",ROUND(SQRT(COUNTA(E214:I215)/(COUNTA(E214:I215)-1))*STDEVPA(E214:I215),4))</f>
        <v>5.0000000000000001E-4</v>
      </c>
      <c r="W214" s="184">
        <f t="shared" ref="W214" si="596">IF(E214="","",ROUND((((B214+C214)-(B214-C215))/(6*V214)),4))</f>
        <v>66.666700000000006</v>
      </c>
      <c r="X214" s="184">
        <f t="shared" ref="X214" si="597">IF(E214="","",ROUND((1-(ABS((((B214+C214)+(B214-C215))/2)-U214)/((C214+C215)/2)))*W214,4))</f>
        <v>62.666699999999999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7.7055999999999996</v>
      </c>
      <c r="AB214" s="92">
        <v>7.7058</v>
      </c>
      <c r="AC214">
        <v>7.7065000000000001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3.0951</v>
      </c>
      <c r="F216" s="176">
        <v>3.0981999999999998</v>
      </c>
      <c r="G216" s="176">
        <v>3.0989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-1.1000000000001009E-2</v>
      </c>
      <c r="P216" s="193">
        <f>IF(E216="","",((MINA(E216,F216,G216,H216,I216))-N216)/((C216+C217)/2))</f>
        <v>-4.9000000000001265E-2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3.0989</v>
      </c>
      <c r="S216" s="185">
        <f t="shared" ref="S216" si="605">IF(E216="","",MINA(E216:I217))</f>
        <v>3.0951</v>
      </c>
      <c r="T216" s="185">
        <f t="shared" ref="T216" si="606">IF(E216="","",(R216-S216))</f>
        <v>3.8000000000000256E-3</v>
      </c>
      <c r="U216" s="185">
        <f t="shared" ref="U216" si="607">IF(E216="","",ROUND(AVERAGEA(E216:I217),4))</f>
        <v>3.0973999999999999</v>
      </c>
      <c r="V216" s="185">
        <f t="shared" ref="V216" si="608">IF(E216="","",ROUND(SQRT(COUNTA(E216:I217)/(COUNTA(E216:I217)-1))*STDEVPA(E216:I217),4))</f>
        <v>2E-3</v>
      </c>
      <c r="W216" s="184">
        <f t="shared" ref="W216" si="609">IF(E216="","",ROUND((((B216+C216)-(B216-C217))/(6*V216)),4))</f>
        <v>16.666699999999999</v>
      </c>
      <c r="X216" s="184">
        <f t="shared" ref="X216" si="610">IF(E216="","",ROUND((1-(ABS((((B216+C216)+(B216-C217))/2)-U216)/((C216+C217)/2)))*W216,4))</f>
        <v>16.2334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3.0951</v>
      </c>
      <c r="AB216" s="92">
        <v>3.0981999999999998</v>
      </c>
      <c r="AC216">
        <v>3.0989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3.1006999999999998</v>
      </c>
      <c r="F218" s="176">
        <v>3.1017000000000001</v>
      </c>
      <c r="G218" s="176">
        <v>3.1021999999999998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2.1999999999997577E-2</v>
      </c>
      <c r="P218" s="193">
        <f>IF(E218="","",((MINA(E218,F218,G218,H218,I218))-N218)/((C218+C219)/2))</f>
        <v>6.9999999999970086E-3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3.1021999999999998</v>
      </c>
      <c r="S218" s="185">
        <f t="shared" ref="S218" si="618">IF(E218="","",MINA(E218:I219))</f>
        <v>3.1006999999999998</v>
      </c>
      <c r="T218" s="185">
        <f t="shared" ref="T218" si="619">IF(E218="","",(R218-S218))</f>
        <v>1.5000000000000568E-3</v>
      </c>
      <c r="U218" s="185">
        <f t="shared" ref="U218" si="620">IF(E218="","",ROUND(AVERAGEA(E218:I219),4))</f>
        <v>3.1015000000000001</v>
      </c>
      <c r="V218" s="185">
        <f t="shared" ref="V218" si="621">IF(E218="","",ROUND(SQRT(COUNTA(E218:I219)/(COUNTA(E218:I219)-1))*STDEVPA(E218:I219),4))</f>
        <v>8.0000000000000004E-4</v>
      </c>
      <c r="W218" s="184">
        <f t="shared" ref="W218" si="622">IF(E218="","",ROUND((((B218+C218)-(B218-C219))/(6*V218)),4))</f>
        <v>41.666699999999999</v>
      </c>
      <c r="X218" s="184">
        <f t="shared" ref="X218" si="623">IF(E218="","",ROUND((1-(ABS((((B218+C218)+(B218-C219))/2)-U218)/((C218+C219)/2)))*W218,4))</f>
        <v>41.041699999999999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3.1006999999999998</v>
      </c>
      <c r="AB218" s="92">
        <v>3.1017000000000001</v>
      </c>
      <c r="AC218">
        <v>3.1021999999999998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1.7100000000000001E-2</v>
      </c>
      <c r="F220" s="176">
        <v>1.8700000000000001E-2</v>
      </c>
      <c r="G220" s="176">
        <v>1.7899999999999999E-2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-0.252</v>
      </c>
      <c r="P220" s="193">
        <f>IF(E220="","",((MINA(E220,F220,G220,H220,I220))-N220)/((C220+C221)/2))</f>
        <v>-0.316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1.8700000000000001E-2</v>
      </c>
      <c r="S220" s="185">
        <f t="shared" ref="S220" si="631">IF(E220="","",MINA(E220:I221))</f>
        <v>1.7100000000000001E-2</v>
      </c>
      <c r="T220" s="185">
        <f t="shared" ref="T220" si="632">IF(E220="","",(R220-S220))</f>
        <v>1.6000000000000007E-3</v>
      </c>
      <c r="U220" s="185">
        <f t="shared" ref="U220" si="633">IF(E220="","",ROUND(AVERAGEA(E220:I221),4))</f>
        <v>1.7899999999999999E-2</v>
      </c>
      <c r="V220" s="185">
        <f t="shared" ref="V220" si="634">IF(E220="","",ROUND(SQRT(COUNTA(E220:I221)/(COUNTA(E220:I221)-1))*STDEVPA(E220:I221),4))</f>
        <v>8.0000000000000004E-4</v>
      </c>
      <c r="W220" s="184">
        <f>IF(E220="","",ROUND((((B220+C220)-(U220))/(3*V220)),4))</f>
        <v>13.375</v>
      </c>
      <c r="X220" s="184">
        <f>IF(E220="","",ROUND((((B220+C220)-(U220))/(3*V220)),4))</f>
        <v>13.375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1.7100000000000001E-2</v>
      </c>
      <c r="AB220" s="92">
        <v>1.8700000000000001E-2</v>
      </c>
      <c r="AC220">
        <v>1.7899999999999999E-2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2.1299999999999999E-2</v>
      </c>
      <c r="F222" s="176">
        <v>1.9199999999999998E-2</v>
      </c>
      <c r="G222" s="176">
        <v>1.9400000000000001E-2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-0.14800000000000008</v>
      </c>
      <c r="P222" s="193">
        <f>IF(E222="","",((MINA(E222,F222,G222,H222,I222))-N222)/((C222+C223)/2))</f>
        <v>-0.23200000000000012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2.1299999999999999E-2</v>
      </c>
      <c r="S222" s="185">
        <f t="shared" ref="S222" si="642">IF(E222="","",MINA(E222:I223))</f>
        <v>1.9199999999999998E-2</v>
      </c>
      <c r="T222" s="185">
        <f t="shared" ref="T222" si="643">IF(E222="","",(R222-S222))</f>
        <v>2.1000000000000012E-3</v>
      </c>
      <c r="U222" s="185">
        <f t="shared" ref="U222" si="644">IF(E222="","",ROUND(AVERAGEA(E222:I223),4))</f>
        <v>0.02</v>
      </c>
      <c r="V222" s="185">
        <f t="shared" ref="V222" si="645">IF(E222="","",ROUND(SQRT(COUNTA(E222:I223)/(COUNTA(E222:I223)-1))*STDEVPA(E222:I223),4))</f>
        <v>1.1999999999999999E-3</v>
      </c>
      <c r="W222" s="184">
        <f>IF(E222="","",ROUND((((B222+C222)-(U222))/(3*V222)),4))</f>
        <v>8.3332999999999995</v>
      </c>
      <c r="X222" s="184">
        <f>IF(E222="","",ROUND((((B222+C222)-(U222))/(3*V222)),4))</f>
        <v>8.3332999999999995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2.1299999999999999E-2</v>
      </c>
      <c r="AB222" s="92">
        <v>1.9199999999999998E-2</v>
      </c>
      <c r="AC222">
        <v>1.9400000000000001E-2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0.15140000000000001</v>
      </c>
      <c r="AB224" s="92">
        <v>0.1489</v>
      </c>
      <c r="AC224" s="29">
        <v>0.14249999999999999</v>
      </c>
      <c r="AD224" s="29">
        <v>0.15</v>
      </c>
      <c r="AE224" s="29">
        <v>0.14299999999999999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9.8599999999999993E-2</v>
      </c>
      <c r="AB226">
        <v>9.3700000000000006E-2</v>
      </c>
      <c r="AC226">
        <v>9.4299999999999995E-2</v>
      </c>
      <c r="AD226">
        <v>9.4E-2</v>
      </c>
      <c r="AE226">
        <v>8.8999999999999996E-2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24121101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24121101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7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8" t="s">
        <v>53</v>
      </c>
      <c r="P272" s="16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3.3950999999999998</v>
      </c>
      <c r="F273" s="176">
        <v>3.3954</v>
      </c>
      <c r="G273" s="176">
        <v>3.3948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-4.5999999999999375E-2</v>
      </c>
      <c r="P273" s="193">
        <f>IF(E273="","",((MINA(E273,F273,G273,H273,I273))-N273)/((C273+C274)/2))</f>
        <v>-5.1999999999998714E-2</v>
      </c>
      <c r="Q273" s="185" t="str">
        <f>IF(E273="","",IF(OR((O273&gt;50%),(P273&lt;-50%)),"Measure More","OK"))</f>
        <v>OK</v>
      </c>
      <c r="R273" s="185">
        <f>IF(E273="","",MAXA(E273:I274))</f>
        <v>3.3954</v>
      </c>
      <c r="S273" s="185">
        <f>IF(E273="","",MINA(E273:I274))</f>
        <v>3.3948</v>
      </c>
      <c r="T273" s="185">
        <f>IF(E273="","",(R273-S273))</f>
        <v>5.9999999999993392E-4</v>
      </c>
      <c r="U273" s="185">
        <f>IF(E273="","",ROUND(AVERAGEA(E273:I274),4))</f>
        <v>3.3950999999999998</v>
      </c>
      <c r="V273" s="185">
        <f>IF(E273="","",ROUND(SQRT(COUNTA(E273:I274)/(COUNTA(E273:I274)-1))*STDEVPA(E273:I274),4))</f>
        <v>2.9999999999999997E-4</v>
      </c>
      <c r="W273" s="184">
        <f>IF(E273="","",ROUND((((B273+C273)-(B273-C274))/(6*V273)),4))</f>
        <v>111.11109999999999</v>
      </c>
      <c r="X273" s="184">
        <f>IF(E273="","",ROUND((1-(ABS((((B273+C273)+(B273-C274))/2)-U273)/((C273+C274)/2)))*W273,4))</f>
        <v>105.66670000000001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3.3950999999999998</v>
      </c>
      <c r="AB273">
        <v>3.3954</v>
      </c>
      <c r="AC273">
        <v>3.3948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3.4072</v>
      </c>
      <c r="F275" s="176">
        <v>3.4083999999999999</v>
      </c>
      <c r="G275" s="176">
        <v>3.4077999999999999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8.3999999999999631E-2</v>
      </c>
      <c r="P275" s="193">
        <f t="shared" ref="P275" si="652">IF(E275="","",((MINA(E275,F275,G275,H275,I275))-N275)/((C275+C276)/2))</f>
        <v>7.2000000000000952E-2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3.4083999999999999</v>
      </c>
      <c r="S275" s="185">
        <f t="shared" ref="S275" si="655">IF(E275="","",MINA(E275:I276))</f>
        <v>3.4072</v>
      </c>
      <c r="T275" s="185">
        <f t="shared" ref="T275" si="656">IF(E275="","",(R275-S275))</f>
        <v>1.1999999999998678E-3</v>
      </c>
      <c r="U275" s="185">
        <f t="shared" ref="U275" si="657">IF(E275="","",ROUND(AVERAGEA(E275:I276),4))</f>
        <v>3.4077999999999999</v>
      </c>
      <c r="V275" s="185">
        <f t="shared" ref="V275" si="658">IF(E275="","",ROUND(SQRT(COUNTA(E275:I276)/(COUNTA(E275:I276)-1))*STDEVPA(E275:I276),4))</f>
        <v>5.9999999999999995E-4</v>
      </c>
      <c r="W275" s="184">
        <f t="shared" ref="W275" si="659">IF(E275="","",ROUND((((B275+C275)-(B275-C276))/(6*V275)),4))</f>
        <v>55.555599999999998</v>
      </c>
      <c r="X275" s="184">
        <f t="shared" ref="X275" si="660">IF(E275="","",ROUND((1-(ABS((((B275+C275)+(B275-C276))/2)-U275)/((C275+C276)/2)))*W275,4))</f>
        <v>51.222299999999997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3.4072</v>
      </c>
      <c r="AB275">
        <v>3.4083999999999999</v>
      </c>
      <c r="AC275">
        <v>3.4077999999999999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1.591</v>
      </c>
      <c r="F277" s="176">
        <v>1.5912999999999999</v>
      </c>
      <c r="G277" s="176">
        <v>1.5912999999999999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-8.7000000000001521E-2</v>
      </c>
      <c r="P277" s="193">
        <f t="shared" ref="P277" si="669">IF(E277="","",((MINA(E277,F277,G277,H277,I277))-N277)/((C277+C278)/2))</f>
        <v>-9.000000000000119E-2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1.5912999999999999</v>
      </c>
      <c r="S277" s="185">
        <f t="shared" ref="S277" si="672">IF(E277="","",MINA(E277:I278))</f>
        <v>1.591</v>
      </c>
      <c r="T277" s="185">
        <f t="shared" ref="T277" si="673">IF(E277="","",(R277-S277))</f>
        <v>2.9999999999996696E-4</v>
      </c>
      <c r="U277" s="185">
        <f t="shared" ref="U277" si="674">IF(E277="","",ROUND(AVERAGEA(E277:I278),4))</f>
        <v>1.5911999999999999</v>
      </c>
      <c r="V277" s="185">
        <f t="shared" ref="V277" si="675">IF(E277="","",ROUND(SQRT(COUNTA(E277:I278)/(COUNTA(E277:I278)-1))*STDEVPA(E277:I278),4))</f>
        <v>2.0000000000000001E-4</v>
      </c>
      <c r="W277" s="184">
        <f t="shared" ref="W277" si="676">IF(E277="","",ROUND((((B277+C277)-(B277-C278))/(6*V277)),4))</f>
        <v>166.66669999999999</v>
      </c>
      <c r="X277" s="184">
        <f t="shared" ref="X277" si="677">IF(E277="","",ROUND((1-(ABS((((B277+C277)+(B277-C278))/2)-U277)/((C277+C278)/2)))*W277,4))</f>
        <v>152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1.591</v>
      </c>
      <c r="AB277">
        <v>1.5912999999999999</v>
      </c>
      <c r="AC277">
        <v>1.5912999999999999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1.5905</v>
      </c>
      <c r="F279" s="176">
        <v>1.5908</v>
      </c>
      <c r="G279" s="176">
        <v>1.5906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-9.200000000000097E-2</v>
      </c>
      <c r="P279" s="193">
        <f t="shared" ref="P279" si="686">IF(E279="","",((MINA(E279,F279,G279,H279,I279))-N279)/((C279+C280)/2))</f>
        <v>-9.5000000000000639E-2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1.5908</v>
      </c>
      <c r="S279" s="185">
        <f t="shared" ref="S279" si="689">IF(E279="","",MINA(E279:I280))</f>
        <v>1.5905</v>
      </c>
      <c r="T279" s="185">
        <f t="shared" ref="T279" si="690">IF(E279="","",(R279-S279))</f>
        <v>2.9999999999996696E-4</v>
      </c>
      <c r="U279" s="185">
        <f t="shared" ref="U279" si="691">IF(E279="","",ROUND(AVERAGEA(E279:I280),4))</f>
        <v>1.5906</v>
      </c>
      <c r="V279" s="185">
        <f t="shared" ref="V279" si="692">IF(E279="","",ROUND(SQRT(COUNTA(E279:I280)/(COUNTA(E279:I280)-1))*STDEVPA(E279:I280),4))</f>
        <v>2.0000000000000001E-4</v>
      </c>
      <c r="W279" s="184">
        <f t="shared" ref="W279" si="693">IF(E279="","",ROUND((((B279+C279)-(B279-C280))/(6*V279)),4))</f>
        <v>166.66669999999999</v>
      </c>
      <c r="X279" s="184">
        <f t="shared" ref="X279" si="694">IF(E279="","",ROUND((1-(ABS((((B279+C279)+(B279-C280))/2)-U279)/((C279+C280)/2)))*W279,4))</f>
        <v>151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1.5905</v>
      </c>
      <c r="AB279">
        <v>1.5908</v>
      </c>
      <c r="AC279">
        <v>1.5906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1.6012999999999999</v>
      </c>
      <c r="F281" s="176">
        <v>1.6011</v>
      </c>
      <c r="G281" s="176">
        <v>1.6013999999999999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1.3999999999998458E-2</v>
      </c>
      <c r="P281" s="193">
        <f t="shared" ref="P281" si="703">IF(E281="","",((MINA(E281,F281,G281,H281,I281))-N281)/((C281+C282)/2))</f>
        <v>1.0999999999998789E-2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1.6013999999999999</v>
      </c>
      <c r="S281" s="185">
        <f t="shared" ref="S281" si="706">IF(E281="","",MINA(E281:I282))</f>
        <v>1.6011</v>
      </c>
      <c r="T281" s="185">
        <f t="shared" ref="T281" si="707">IF(E281="","",(R281-S281))</f>
        <v>2.9999999999996696E-4</v>
      </c>
      <c r="U281" s="185">
        <f t="shared" ref="U281" si="708">IF(E281="","",ROUND(AVERAGEA(E281:I282),4))</f>
        <v>1.6012999999999999</v>
      </c>
      <c r="V281" s="185">
        <f t="shared" ref="V281" si="709">IF(E281="","",ROUND(SQRT(COUNTA(E281:I282)/(COUNTA(E281:I282)-1))*STDEVPA(E281:I282),4))</f>
        <v>2.0000000000000001E-4</v>
      </c>
      <c r="W281" s="184">
        <f t="shared" ref="W281" si="710">IF(E281="","",ROUND((((B281+C281)-(B281-C282))/(6*V281)),4))</f>
        <v>166.66669999999999</v>
      </c>
      <c r="X281" s="184">
        <f t="shared" ref="X281" si="711">IF(E281="","",ROUND((1-(ABS((((B281+C281)+(B281-C282))/2)-U281)/((C281+C282)/2)))*W281,4))</f>
        <v>164.5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1.6012999999999999</v>
      </c>
      <c r="AB281">
        <v>1.6011</v>
      </c>
      <c r="AC281">
        <v>1.6013999999999999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1.6024</v>
      </c>
      <c r="F283" s="176">
        <v>1.6019000000000001</v>
      </c>
      <c r="G283" s="176">
        <v>1.6021000000000001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2.3999999999999577E-2</v>
      </c>
      <c r="P283" s="193">
        <f t="shared" ref="P283" si="720">IF(E283="","",((MINA(E283,F283,G283,H283,I283))-N283)/((C283+C284)/2))</f>
        <v>1.9000000000000128E-2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1.6024</v>
      </c>
      <c r="S283" s="185">
        <f t="shared" ref="S283" si="723">IF(E283="","",MINA(E283:I284))</f>
        <v>1.6019000000000001</v>
      </c>
      <c r="T283" s="185">
        <f t="shared" ref="T283" si="724">IF(E283="","",(R283-S283))</f>
        <v>4.9999999999994493E-4</v>
      </c>
      <c r="U283" s="185">
        <f t="shared" ref="U283" si="725">IF(E283="","",ROUND(AVERAGEA(E283:I284),4))</f>
        <v>1.6021000000000001</v>
      </c>
      <c r="V283" s="185">
        <f t="shared" ref="V283" si="726">IF(E283="","",ROUND(SQRT(COUNTA(E283:I284)/(COUNTA(E283:I284)-1))*STDEVPA(E283:I284),4))</f>
        <v>2.9999999999999997E-4</v>
      </c>
      <c r="W283" s="184">
        <f t="shared" ref="W283" si="727">IF(E283="","",ROUND((((B283+C283)-(B283-C284))/(6*V283)),4))</f>
        <v>111.11109999999999</v>
      </c>
      <c r="X283" s="184">
        <f t="shared" ref="X283" si="728">IF(E283="","",ROUND((1-(ABS((((B283+C283)+(B283-C284))/2)-U283)/((C283+C284)/2)))*W283,4))</f>
        <v>108.7778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1.6024</v>
      </c>
      <c r="AB283">
        <v>1.6019000000000001</v>
      </c>
      <c r="AC283">
        <v>1.6021000000000001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24.652699999999999</v>
      </c>
      <c r="F285" s="176">
        <v>24.654399999999999</v>
      </c>
      <c r="G285" s="176">
        <v>24.6508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0.27199999999998781</v>
      </c>
      <c r="P285" s="193">
        <f t="shared" ref="P285" si="737">IF(E285="","",((MINA(E285,F285,G285,H285,I285))-N285)/((C285+C286)/2))</f>
        <v>0.25399999999999423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24.654399999999999</v>
      </c>
      <c r="S285" s="185">
        <f t="shared" ref="S285" si="740">IF(E285="","",MINA(E285:I286))</f>
        <v>24.6508</v>
      </c>
      <c r="T285" s="185">
        <f t="shared" ref="T285" si="741">IF(E285="","",(R285-S285))</f>
        <v>3.5999999999987153E-3</v>
      </c>
      <c r="U285" s="185">
        <f t="shared" ref="U285" si="742">IF(E285="","",ROUND(AVERAGEA(E285:I286),4))</f>
        <v>24.6526</v>
      </c>
      <c r="V285" s="185">
        <f t="shared" ref="V285" si="743">IF(E285="","",ROUND(SQRT(COUNTA(E285:I286)/(COUNTA(E285:I286)-1))*STDEVPA(E285:I286),4))</f>
        <v>1.8E-3</v>
      </c>
      <c r="W285" s="184">
        <f t="shared" ref="W285" si="744">IF(E285="","",ROUND((((B285+C285)-(B285-C286))/(6*V285)),4))</f>
        <v>37.036999999999999</v>
      </c>
      <c r="X285" s="184">
        <f t="shared" ref="X285" si="745">IF(E285="","",ROUND((1-(ABS((((B285+C285)+(B285-C286))/2)-U285)/((C285+C286)/2)))*W285,4))</f>
        <v>27.296299999999999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24.652699999999999</v>
      </c>
      <c r="AB285">
        <v>24.654399999999999</v>
      </c>
      <c r="AC285">
        <v>24.6508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4.8341000000000003</v>
      </c>
      <c r="F287" s="176">
        <v>4.8352000000000004</v>
      </c>
      <c r="G287" s="176">
        <v>4.8356000000000003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0.3560000000000052</v>
      </c>
      <c r="P287" s="193">
        <f t="shared" ref="P287" si="754">IF(E287="","",((MINA(E287,F287,G287,H287,I287))-N287)/((C287+C288)/2))</f>
        <v>0.34100000000000463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4.8356000000000003</v>
      </c>
      <c r="S287" s="185">
        <f t="shared" ref="S287" si="757">IF(E287="","",MINA(E287:I288))</f>
        <v>4.8341000000000003</v>
      </c>
      <c r="T287" s="185">
        <f t="shared" ref="T287" si="758">IF(E287="","",(R287-S287))</f>
        <v>1.5000000000000568E-3</v>
      </c>
      <c r="U287" s="185">
        <f t="shared" ref="U287" si="759">IF(E287="","",ROUND(AVERAGEA(E287:I288),4))</f>
        <v>4.835</v>
      </c>
      <c r="V287" s="185">
        <f t="shared" ref="V287" si="760">IF(E287="","",ROUND(SQRT(COUNTA(E287:I288)/(COUNTA(E287:I288)-1))*STDEVPA(E287:I288),4))</f>
        <v>8.0000000000000004E-4</v>
      </c>
      <c r="W287" s="184">
        <f t="shared" ref="W287" si="761">IF(E287="","",ROUND((((B287+C287)-(B287-C288))/(6*V287)),4))</f>
        <v>41.666699999999999</v>
      </c>
      <c r="X287" s="184">
        <f t="shared" ref="X287" si="762">IF(E287="","",ROUND((1-(ABS((((B287+C287)+(B287-C288))/2)-U287)/((C287+C288)/2)))*W287,4))</f>
        <v>27.083400000000001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4.8341000000000003</v>
      </c>
      <c r="AB287">
        <v>4.8352000000000004</v>
      </c>
      <c r="AC287">
        <v>4.8356000000000003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4.8240999999999996</v>
      </c>
      <c r="F289" s="176">
        <v>4.8173000000000004</v>
      </c>
      <c r="G289" s="176">
        <v>4.8239999999999998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0.24099999999999788</v>
      </c>
      <c r="P289" s="193">
        <f t="shared" ref="P289" si="771">IF(E289="","",((MINA(E289,F289,G289,H289,I289))-N289)/((C289+C290)/2))</f>
        <v>0.17300000000000537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4.8240999999999996</v>
      </c>
      <c r="S289" s="185">
        <f t="shared" ref="S289" si="774">IF(E289="","",MINA(E289:I290))</f>
        <v>4.8173000000000004</v>
      </c>
      <c r="T289" s="185">
        <f t="shared" ref="T289" si="775">IF(E289="","",(R289-S289))</f>
        <v>6.7999999999992511E-3</v>
      </c>
      <c r="U289" s="185">
        <f t="shared" ref="U289" si="776">IF(E289="","",ROUND(AVERAGEA(E289:I290),4))</f>
        <v>4.8217999999999996</v>
      </c>
      <c r="V289" s="185">
        <f t="shared" ref="V289" si="777">IF(E289="","",ROUND(SQRT(COUNTA(E289:I290)/(COUNTA(E289:I290)-1))*STDEVPA(E289:I290),4))</f>
        <v>3.8999999999999998E-3</v>
      </c>
      <c r="W289" s="184">
        <f t="shared" ref="W289" si="778">IF(E289="","",ROUND((((B289+C289)-(B289-C290))/(6*V289)),4))</f>
        <v>8.5470000000000006</v>
      </c>
      <c r="X289" s="184">
        <f t="shared" ref="X289" si="779">IF(E289="","",ROUND((1-(ABS((((B289+C289)+(B289-C290))/2)-U289)/((C289+C290)/2)))*W289,4))</f>
        <v>6.6837999999999997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4.8240999999999996</v>
      </c>
      <c r="AB289">
        <v>4.8173000000000004</v>
      </c>
      <c r="AC289">
        <v>4.8239999999999998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16.075099999999999</v>
      </c>
      <c r="F291" s="176">
        <v>16.071300000000001</v>
      </c>
      <c r="G291" s="176">
        <v>16.074100000000001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-0.24900000000002365</v>
      </c>
      <c r="P291" s="193">
        <f t="shared" ref="P291" si="788">IF(E291="","",((MINA(E291,F291,G291,H291,I291))-N291)/((C291+C292)/2))</f>
        <v>-0.28700000000000614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16.075099999999999</v>
      </c>
      <c r="S291" s="185">
        <f t="shared" ref="S291" si="791">IF(E291="","",MINA(E291:I292))</f>
        <v>16.071300000000001</v>
      </c>
      <c r="T291" s="185">
        <f t="shared" ref="T291" si="792">IF(E291="","",(R291-S291))</f>
        <v>3.7999999999982492E-3</v>
      </c>
      <c r="U291" s="185">
        <f t="shared" ref="U291" si="793">IF(E291="","",ROUND(AVERAGEA(E291:I292),4))</f>
        <v>16.073499999999999</v>
      </c>
      <c r="V291" s="185">
        <f t="shared" ref="V291" si="794">IF(E291="","",ROUND(SQRT(COUNTA(E291:I292)/(COUNTA(E291:I292)-1))*STDEVPA(E291:I292),4))</f>
        <v>2E-3</v>
      </c>
      <c r="W291" s="184">
        <f t="shared" ref="W291" si="795">IF(E291="","",ROUND((((B291+C291)-(B291-C292))/(6*V291)),4))</f>
        <v>16.666699999999999</v>
      </c>
      <c r="X291" s="184">
        <f t="shared" ref="X291" si="796">IF(E291="","",ROUND((1-(ABS((((B291+C291)+(B291-C292))/2)-U291)/((C291+C292)/2)))*W291,4))</f>
        <v>12.25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16.075099999999999</v>
      </c>
      <c r="AB291">
        <v>16.071300000000001</v>
      </c>
      <c r="AC291">
        <v>16.074100000000001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16.0823</v>
      </c>
      <c r="F293" s="176">
        <v>16.077200000000001</v>
      </c>
      <c r="G293" s="176">
        <v>16.0808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-0.17700000000001381</v>
      </c>
      <c r="P293" s="193">
        <f t="shared" ref="P293" si="805">IF(E293="","",((MINA(E293,F293,G293,H293,I293))-N293)/((C293+C294)/2))</f>
        <v>-0.22800000000000153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16.0823</v>
      </c>
      <c r="S293" s="185">
        <f t="shared" ref="S293" si="808">IF(E293="","",MINA(E293:I294))</f>
        <v>16.077200000000001</v>
      </c>
      <c r="T293" s="185">
        <f t="shared" ref="T293" si="809">IF(E293="","",(R293-S293))</f>
        <v>5.0999999999987722E-3</v>
      </c>
      <c r="U293" s="185">
        <f t="shared" ref="U293" si="810">IF(E293="","",ROUND(AVERAGEA(E293:I294),4))</f>
        <v>16.080100000000002</v>
      </c>
      <c r="V293" s="185">
        <f t="shared" ref="V293" si="811">IF(E293="","",ROUND(SQRT(COUNTA(E293:I294)/(COUNTA(E293:I294)-1))*STDEVPA(E293:I294),4))</f>
        <v>2.5999999999999999E-3</v>
      </c>
      <c r="W293" s="184">
        <f t="shared" ref="W293" si="812">IF(E293="","",ROUND((((B293+C293)-(B293-C294))/(6*V293)),4))</f>
        <v>12.820499999999999</v>
      </c>
      <c r="X293" s="184">
        <f t="shared" ref="X293" si="813">IF(E293="","",ROUND((1-(ABS((((B293+C293)+(B293-C294))/2)-U293)/((C293+C294)/2)))*W293,4))</f>
        <v>10.2692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16.0823</v>
      </c>
      <c r="AB293">
        <v>16.077200000000001</v>
      </c>
      <c r="AC293">
        <v>16.0808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6.5232000000000001</v>
      </c>
      <c r="F295" s="176">
        <v>6.5227000000000004</v>
      </c>
      <c r="G295" s="176">
        <v>6.5221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0.23200000000000109</v>
      </c>
      <c r="P295" s="193">
        <f t="shared" ref="P295" si="822">IF(E295="","",((MINA(E295,F295,G295,H295,I295))-N295)/((C295+C296)/2))</f>
        <v>0.22100000000000009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6.5232000000000001</v>
      </c>
      <c r="S295" s="185">
        <f t="shared" ref="S295" si="825">IF(E295="","",MINA(E295:I296))</f>
        <v>6.5221</v>
      </c>
      <c r="T295" s="185">
        <f t="shared" ref="T295" si="826">IF(E295="","",(R295-S295))</f>
        <v>1.1000000000001009E-3</v>
      </c>
      <c r="U295" s="185">
        <f t="shared" ref="U295" si="827">IF(E295="","",ROUND(AVERAGEA(E295:I296),4))</f>
        <v>6.5227000000000004</v>
      </c>
      <c r="V295" s="185">
        <f t="shared" ref="V295" si="828">IF(E295="","",ROUND(SQRT(COUNTA(E295:I296)/(COUNTA(E295:I296)-1))*STDEVPA(E295:I296),4))</f>
        <v>5.9999999999999995E-4</v>
      </c>
      <c r="W295" s="184">
        <f t="shared" ref="W295" si="829">IF(E295="","",ROUND((((B295+C295)-(B295-C296))/(6*V295)),4))</f>
        <v>55.555599999999998</v>
      </c>
      <c r="X295" s="184">
        <f t="shared" ref="X295" si="830">IF(E295="","",ROUND((1-(ABS((((B295+C295)+(B295-C296))/2)-U295)/((C295+C296)/2)))*W295,4))</f>
        <v>42.944499999999998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6.5232000000000001</v>
      </c>
      <c r="AB295">
        <v>6.5227000000000004</v>
      </c>
      <c r="AC295">
        <v>6.5221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6.5130999999999997</v>
      </c>
      <c r="F297" s="176">
        <v>6.5133999999999999</v>
      </c>
      <c r="G297" s="176">
        <v>6.5147000000000004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0.14700000000000379</v>
      </c>
      <c r="P297" s="193">
        <f t="shared" ref="P297" si="839">IF(E297="","",((MINA(E297,F297,G297,H297,I297))-N297)/((C297+C298)/2))</f>
        <v>0.13099999999999667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6.5147000000000004</v>
      </c>
      <c r="S297" s="185">
        <f t="shared" ref="S297" si="842">IF(E297="","",MINA(E297:I298))</f>
        <v>6.5130999999999997</v>
      </c>
      <c r="T297" s="185">
        <f t="shared" ref="T297" si="843">IF(E297="","",(R297-S297))</f>
        <v>1.600000000000712E-3</v>
      </c>
      <c r="U297" s="185">
        <f t="shared" ref="U297" si="844">IF(E297="","",ROUND(AVERAGEA(E297:I298),4))</f>
        <v>6.5137</v>
      </c>
      <c r="V297" s="185">
        <f t="shared" ref="V297" si="845">IF(E297="","",ROUND(SQRT(COUNTA(E297:I298)/(COUNTA(E297:I298)-1))*STDEVPA(E297:I298),4))</f>
        <v>8.9999999999999998E-4</v>
      </c>
      <c r="W297" s="184">
        <f t="shared" ref="W297" si="846">IF(E297="","",ROUND((((B297+C297)-(B297-C298))/(6*V297)),4))</f>
        <v>37.036999999999999</v>
      </c>
      <c r="X297" s="184">
        <f t="shared" ref="X297" si="847">IF(E297="","",ROUND((1-(ABS((((B297+C297)+(B297-C298))/2)-U297)/((C297+C298)/2)))*W297,4))</f>
        <v>31.962900000000001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6.5130999999999997</v>
      </c>
      <c r="AB297">
        <v>6.5133999999999999</v>
      </c>
      <c r="AC297">
        <v>6.5147000000000004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0.80800000000000005</v>
      </c>
      <c r="F299" s="176">
        <v>0.80800000000000005</v>
      </c>
      <c r="G299" s="176">
        <v>0.80800000000000005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0.13333333333333347</v>
      </c>
      <c r="P299" s="193">
        <f t="shared" ref="P299" si="856">IF(E299="","",((MINA(E299,F299,G299,H299,I299))-N299)/((C299+C300)/2))</f>
        <v>0.13333333333333347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0.80800000000000005</v>
      </c>
      <c r="S299" s="185">
        <f t="shared" ref="S299" si="859">IF(E299="","",MINA(E299:I300))</f>
        <v>0.80800000000000005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0.80800000000000005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0.80800000000000005</v>
      </c>
      <c r="AB299">
        <v>0.80800000000000005</v>
      </c>
      <c r="AC299">
        <v>0.80800000000000005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0.80800000000000005</v>
      </c>
      <c r="F301" s="176">
        <v>0.80800000000000005</v>
      </c>
      <c r="G301" s="176">
        <v>0.80800000000000005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0.13333333333333347</v>
      </c>
      <c r="P301" s="193">
        <f t="shared" ref="P301" si="873">IF(E301="","",((MINA(E301,F301,G301,H301,I301))-N301)/((C301+C302)/2))</f>
        <v>0.13333333333333347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0.80800000000000005</v>
      </c>
      <c r="S301" s="185">
        <f t="shared" ref="S301" si="876">IF(E301="","",MINA(E301:I302))</f>
        <v>0.80800000000000005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0.80800000000000005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0.80800000000000005</v>
      </c>
      <c r="AB301">
        <v>0.80800000000000005</v>
      </c>
      <c r="AC301">
        <v>0.80800000000000005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0.58599999999999997</v>
      </c>
      <c r="F303" s="176">
        <v>0.58699999999999997</v>
      </c>
      <c r="G303" s="176">
        <v>0.58599999999999997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0.13333333333333347</v>
      </c>
      <c r="P303" s="193">
        <f t="shared" ref="P303" si="890">IF(E303="","",((MINA(E303,F303,G303,H303,I303))-N303)/((C303+C304)/2))</f>
        <v>6.6666666666666735E-2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0.58699999999999997</v>
      </c>
      <c r="S303" s="185">
        <f t="shared" ref="S303" si="893">IF(E303="","",MINA(E303:I304))</f>
        <v>0.58599999999999997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0.58630000000000004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9.0556000000000001</v>
      </c>
      <c r="X303" s="184">
        <f>IF(E303="","",ROUND((((U303)-(B303-C304))/(3*V303)),4))</f>
        <v>9.0556000000000001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0.58599999999999997</v>
      </c>
      <c r="AB303">
        <v>0.58699999999999997</v>
      </c>
      <c r="AC303">
        <v>0.58599999999999997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0.59199999999999997</v>
      </c>
      <c r="F305" s="176">
        <v>0.59199999999999997</v>
      </c>
      <c r="G305" s="176">
        <v>0.59099999999999997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0.46666666666666712</v>
      </c>
      <c r="P305" s="193">
        <f t="shared" ref="P305" si="903">IF(E305="","",((MINA(E305,F305,G305,H305,I305))-N305)/((C305+C306)/2))</f>
        <v>0.40000000000000036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0.59199999999999997</v>
      </c>
      <c r="S305" s="185">
        <f t="shared" ref="S305" si="906">IF(E305="","",MINA(E305:I306))</f>
        <v>0.59099999999999997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0.5917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12.0556</v>
      </c>
      <c r="X305" s="184">
        <f>IF(E305="","",ROUND((((U305)-(B305-C306))/(3*V305)),4))</f>
        <v>12.0556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0.59199999999999997</v>
      </c>
      <c r="AB305">
        <v>0.59199999999999997</v>
      </c>
      <c r="AC305">
        <v>0.59099999999999997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7.5728</v>
      </c>
      <c r="F307" s="176">
        <v>7.5434999999999999</v>
      </c>
      <c r="G307" s="176">
        <v>7.5518000000000001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0.36399999999999988</v>
      </c>
      <c r="P307" s="193">
        <f t="shared" ref="P307" si="916">IF(E307="","",((MINA(E307,F307,G307,H307,I307))-N307)/((C307+C308)/2))</f>
        <v>0.21749999999999936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7.5728</v>
      </c>
      <c r="S307" s="185">
        <f t="shared" ref="S307" si="919">IF(E307="","",MINA(E307:I308))</f>
        <v>7.5434999999999999</v>
      </c>
      <c r="T307" s="185">
        <f t="shared" ref="T307" si="920">IF(E307="","",(R307-S307))</f>
        <v>2.9300000000000104E-2</v>
      </c>
      <c r="U307" s="185">
        <f t="shared" ref="U307" si="921">IF(E307="","",ROUND(AVERAGEA(E307:I308),4))</f>
        <v>7.556</v>
      </c>
      <c r="V307" s="185">
        <f t="shared" ref="V307" si="922">IF(E307="","",ROUND(SQRT(COUNTA(E307:I308)/(COUNTA(E307:I308)-1))*STDEVPA(E307:I308),4))</f>
        <v>1.5100000000000001E-2</v>
      </c>
      <c r="W307" s="184">
        <f t="shared" ref="W307" si="923">IF(E307="","",ROUND((((B307+C307)-(B307-C308))/(6*V307)),4))</f>
        <v>4.415</v>
      </c>
      <c r="X307" s="184">
        <f t="shared" ref="X307" si="924">IF(E307="","",ROUND((1-(ABS((((B307+C307)+(B307-C308))/2)-U307)/((C307+C308)/2)))*W307,4))</f>
        <v>3.1787999999999998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7.5728</v>
      </c>
      <c r="AB307">
        <v>7.5434999999999999</v>
      </c>
      <c r="AC307">
        <v>7.5518000000000001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7.5711000000000004</v>
      </c>
      <c r="F309" s="176">
        <v>7.5456000000000003</v>
      </c>
      <c r="G309" s="176">
        <v>7.5449000000000002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0.35550000000000193</v>
      </c>
      <c r="P309" s="193">
        <f t="shared" ref="P309" si="931">IF(E309="","",((MINA(E309,F309,G309,H309,I309))-N309)/((C309+C310)/2))</f>
        <v>0.22450000000000081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7.5711000000000004</v>
      </c>
      <c r="S309" s="185">
        <f t="shared" ref="S309" si="934">IF(E309="","",MINA(E309:I310))</f>
        <v>7.5449000000000002</v>
      </c>
      <c r="T309" s="185">
        <f t="shared" ref="T309" si="935">IF(E309="","",(R309-S309))</f>
        <v>2.6200000000000223E-2</v>
      </c>
      <c r="U309" s="185">
        <f t="shared" ref="U309" si="936">IF(E309="","",ROUND(AVERAGEA(E309:I310),4))</f>
        <v>7.5538999999999996</v>
      </c>
      <c r="V309" s="185">
        <f t="shared" ref="V309" si="937">IF(E309="","",ROUND(SQRT(COUNTA(E309:I310)/(COUNTA(E309:I310)-1))*STDEVPA(E309:I310),4))</f>
        <v>1.49E-2</v>
      </c>
      <c r="W309" s="184">
        <f t="shared" ref="W309" si="938">IF(E309="","",ROUND((((B309+C309)-(B309-C310))/(6*V309)),4))</f>
        <v>4.4743000000000004</v>
      </c>
      <c r="X309" s="184">
        <f t="shared" ref="X309" si="939">IF(E309="","",ROUND((1-(ABS((((B309+C309)+(B309-C310))/2)-U309)/((C309+C310)/2)))*W309,4))</f>
        <v>3.2685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7.5711000000000004</v>
      </c>
      <c r="AB309">
        <v>7.5456000000000003</v>
      </c>
      <c r="AC309">
        <v>7.5449000000000002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6.2089999999999996</v>
      </c>
      <c r="F311" s="176">
        <v>6.2103000000000002</v>
      </c>
      <c r="G311" s="176">
        <v>6.2095000000000002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0.20599999999999952</v>
      </c>
      <c r="P311" s="193">
        <f t="shared" ref="P311" si="946">IF(E311="","",((MINA(E311,F311,G311,H311,I311))-N311)/((C311+C312)/2))</f>
        <v>0.17999999999998906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6.2103000000000002</v>
      </c>
      <c r="S311" s="185">
        <f t="shared" ref="S311" si="949">IF(E311="","",MINA(E311:I312))</f>
        <v>6.2089999999999996</v>
      </c>
      <c r="T311" s="185">
        <f t="shared" ref="T311" si="950">IF(E311="","",(R311-S311))</f>
        <v>1.300000000000523E-3</v>
      </c>
      <c r="U311" s="185">
        <f t="shared" ref="U311" si="951">IF(E311="","",ROUND(AVERAGEA(E311:I312),4))</f>
        <v>6.2096</v>
      </c>
      <c r="V311" s="185">
        <f t="shared" ref="V311" si="952">IF(E311="","",ROUND(SQRT(COUNTA(E311:I312)/(COUNTA(E311:I312)-1))*STDEVPA(E311:I312),4))</f>
        <v>6.9999999999999999E-4</v>
      </c>
      <c r="W311" s="184">
        <f t="shared" ref="W311" si="953">IF(E311="","",ROUND((((B311+C311)-(B311-C312))/(6*V311)),4))</f>
        <v>23.8095</v>
      </c>
      <c r="X311" s="184">
        <f t="shared" ref="X311" si="954">IF(E311="","",ROUND((1-(ABS((((B311+C311)+(B311-C312))/2)-U311)/((C311+C312)/2)))*W311,4))</f>
        <v>19.238099999999999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6.2089999999999996</v>
      </c>
      <c r="AB311">
        <v>6.2103000000000002</v>
      </c>
      <c r="AC311">
        <v>6.2095000000000002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6.2244000000000002</v>
      </c>
      <c r="F313" s="176">
        <v>6.2253999999999996</v>
      </c>
      <c r="G313" s="176">
        <v>6.2248999999999999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0.50799999999998846</v>
      </c>
      <c r="P313" s="193">
        <f t="shared" ref="P313" si="961">IF(E313="","",((MINA(E313,F313,G313,H313,I313))-N313)/((C313+C314)/2))</f>
        <v>0.48799999999999955</v>
      </c>
      <c r="Q313" s="185" t="str">
        <f t="shared" ref="Q313" si="962">IF(E313="","",IF(OR((O313&gt;50%),(P313&lt;-50%)),"Measure More","OK"))</f>
        <v>Measure More</v>
      </c>
      <c r="R313" s="185">
        <f t="shared" ref="R313" si="963">IF(E313="","",MAXA(E313:I314))</f>
        <v>6.2253999999999996</v>
      </c>
      <c r="S313" s="185">
        <f t="shared" ref="S313" si="964">IF(E313="","",MINA(E313:I314))</f>
        <v>6.2244000000000002</v>
      </c>
      <c r="T313" s="185">
        <f t="shared" ref="T313" si="965">IF(E313="","",(R313-S313))</f>
        <v>9.9999999999944578E-4</v>
      </c>
      <c r="U313" s="185">
        <f t="shared" ref="U313" si="966">IF(E313="","",ROUND(AVERAGEA(E313:I314),4))</f>
        <v>6.2248999999999999</v>
      </c>
      <c r="V313" s="185">
        <f t="shared" ref="V313" si="967">IF(E313="","",ROUND(SQRT(COUNTA(E313:I314)/(COUNTA(E313:I314)-1))*STDEVPA(E313:I314),4))</f>
        <v>5.0000000000000001E-4</v>
      </c>
      <c r="W313" s="184">
        <f t="shared" ref="W313" si="968">IF(E313="","",ROUND((((B313+C313)-(B313-C314))/(6*V313)),4))</f>
        <v>33.333300000000001</v>
      </c>
      <c r="X313" s="184">
        <f t="shared" ref="X313" si="969">IF(E313="","",ROUND((1-(ABS((((B313+C313)+(B313-C314))/2)-U313)/((C313+C314)/2)))*W313,4))</f>
        <v>16.7333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6.2244000000000002</v>
      </c>
      <c r="AB313">
        <v>6.2253999999999996</v>
      </c>
      <c r="AC313">
        <v>6.2248999999999999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5.6989000000000001</v>
      </c>
      <c r="F315" s="176">
        <v>5.6990999999999996</v>
      </c>
      <c r="G315" s="176">
        <v>5.6974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-9.0000000000056701E-3</v>
      </c>
      <c r="P315" s="193">
        <f t="shared" ref="P315" si="976">IF(E315="","",((MINA(E315,F315,G315,H315,I315))-N315)/((C315+C316)/2))</f>
        <v>-2.6000000000001577E-2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5.6990999999999996</v>
      </c>
      <c r="S315" s="185">
        <f t="shared" ref="S315" si="979">IF(E315="","",MINA(E315:I316))</f>
        <v>5.6974</v>
      </c>
      <c r="T315" s="185">
        <f t="shared" ref="T315" si="980">IF(E315="","",(R315-S315))</f>
        <v>1.6999999999995907E-3</v>
      </c>
      <c r="U315" s="185">
        <f t="shared" ref="U315" si="981">IF(E315="","",ROUND(AVERAGEA(E315:I316),4))</f>
        <v>5.6985000000000001</v>
      </c>
      <c r="V315" s="185">
        <f t="shared" ref="V315" si="982">IF(E315="","",ROUND(SQRT(COUNTA(E315:I316)/(COUNTA(E315:I316)-1))*STDEVPA(E315:I316),4))</f>
        <v>8.9999999999999998E-4</v>
      </c>
      <c r="W315" s="184">
        <f t="shared" ref="W315" si="983">IF(E315="","",ROUND((((B315+C315)-(B315-C316))/(6*V315)),4))</f>
        <v>37.036999999999999</v>
      </c>
      <c r="X315" s="184">
        <f t="shared" ref="X315" si="984">IF(E315="","",ROUND((1-(ABS((((B315+C315)+(B315-C316))/2)-U315)/((C315+C316)/2)))*W315,4))</f>
        <v>36.481400000000001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5.6989000000000001</v>
      </c>
      <c r="AB315">
        <v>5.6990999999999996</v>
      </c>
      <c r="AC315">
        <v>5.6974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5.7626999999999997</v>
      </c>
      <c r="F317" s="176">
        <v>5.7652999999999999</v>
      </c>
      <c r="G317" s="176">
        <v>5.7617000000000003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0.65299999999999692</v>
      </c>
      <c r="P317" s="193">
        <f t="shared" ref="P317" si="991">IF(E317="","",((MINA(E317,F317,G317,H317,I317))-N317)/((C317+C318)/2))</f>
        <v>0.61700000000000088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5.7652999999999999</v>
      </c>
      <c r="S317" s="185">
        <f t="shared" ref="S317" si="994">IF(E317="","",MINA(E317:I318))</f>
        <v>5.7617000000000003</v>
      </c>
      <c r="T317" s="185">
        <f t="shared" ref="T317" si="995">IF(E317="","",(R317-S317))</f>
        <v>3.5999999999996035E-3</v>
      </c>
      <c r="U317" s="185">
        <f t="shared" ref="U317" si="996">IF(E317="","",ROUND(AVERAGEA(E317:I318),4))</f>
        <v>5.7632000000000003</v>
      </c>
      <c r="V317" s="185">
        <f t="shared" ref="V317" si="997">IF(E317="","",ROUND(SQRT(COUNTA(E317:I318)/(COUNTA(E317:I318)-1))*STDEVPA(E317:I318),4))</f>
        <v>1.9E-3</v>
      </c>
      <c r="W317" s="184">
        <f t="shared" ref="W317" si="998">IF(E317="","",ROUND((((B317+C317)-(B317-C318))/(6*V317)),4))</f>
        <v>17.543900000000001</v>
      </c>
      <c r="X317" s="184">
        <f t="shared" ref="X317" si="999">IF(E317="","",ROUND((1-(ABS((((B317+C317)+(B317-C318))/2)-U317)/((C317+C318)/2)))*W317,4))</f>
        <v>6.4561999999999999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5.7626999999999997</v>
      </c>
      <c r="AB317">
        <v>5.7652999999999999</v>
      </c>
      <c r="AC317">
        <v>5.7617000000000003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7.9010999999999996</v>
      </c>
      <c r="F319" s="176">
        <v>7.8987999999999996</v>
      </c>
      <c r="G319" s="176">
        <v>7.9001999999999999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1.0999999999992127E-2</v>
      </c>
      <c r="P319" s="193">
        <f t="shared" ref="P319" si="1006">IF(E319="","",((MINA(E319,F319,G319,H319,I319))-N319)/((C319+C320)/2))</f>
        <v>-1.200000000000756E-2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7.9010999999999996</v>
      </c>
      <c r="S319" s="185">
        <f t="shared" ref="S319" si="1009">IF(E319="","",MINA(E319:I320))</f>
        <v>7.8987999999999996</v>
      </c>
      <c r="T319" s="185">
        <f t="shared" ref="T319" si="1010">IF(E319="","",(R319-S319))</f>
        <v>2.2999999999999687E-3</v>
      </c>
      <c r="U319" s="185">
        <f t="shared" ref="U319" si="1011">IF(E319="","",ROUND(AVERAGEA(E319:I320),4))</f>
        <v>7.9</v>
      </c>
      <c r="V319" s="185">
        <f t="shared" ref="V319" si="1012">IF(E319="","",ROUND(SQRT(COUNTA(E319:I320)/(COUNTA(E319:I320)-1))*STDEVPA(E319:I320),4))</f>
        <v>1.1999999999999999E-3</v>
      </c>
      <c r="W319" s="184">
        <f t="shared" ref="W319" si="1013">IF(E319="","",ROUND((((B319+C319)-(B319-C320))/(6*V319)),4))</f>
        <v>27.777799999999999</v>
      </c>
      <c r="X319" s="184">
        <f t="shared" ref="X319" si="1014">IF(E319="","",ROUND((1-(ABS((((B319+C319)+(B319-C320))/2)-U319)/((C319+C320)/2)))*W319,4))</f>
        <v>27.777799999999999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7.9010999999999996</v>
      </c>
      <c r="AB319">
        <v>7.8987999999999996</v>
      </c>
      <c r="AC319">
        <v>7.9001999999999999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7.9107000000000003</v>
      </c>
      <c r="F321" s="176">
        <v>7.9074</v>
      </c>
      <c r="G321" s="176">
        <v>7.9099000000000004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0.10699999999999932</v>
      </c>
      <c r="P321" s="193">
        <f t="shared" ref="P321" si="1021">IF(E321="","",((MINA(E321,F321,G321,H321,I321))-N321)/((C321+C322)/2))</f>
        <v>7.3999999999996291E-2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7.9107000000000003</v>
      </c>
      <c r="S321" s="185">
        <f t="shared" ref="S321" si="1024">IF(E321="","",MINA(E321:I322))</f>
        <v>7.9074</v>
      </c>
      <c r="T321" s="185">
        <f t="shared" ref="T321" si="1025">IF(E321="","",(R321-S321))</f>
        <v>3.3000000000003027E-3</v>
      </c>
      <c r="U321" s="185">
        <f t="shared" ref="U321" si="1026">IF(E321="","",ROUND(AVERAGEA(E321:I322),4))</f>
        <v>7.9093</v>
      </c>
      <c r="V321" s="185">
        <f t="shared" ref="V321" si="1027">IF(E321="","",ROUND(SQRT(COUNTA(E321:I322)/(COUNTA(E321:I322)-1))*STDEVPA(E321:I322),4))</f>
        <v>1.6999999999999999E-3</v>
      </c>
      <c r="W321" s="184">
        <f t="shared" ref="W321" si="1028">IF(E321="","",ROUND((((B321+C321)-(B321-C322))/(6*V321)),4))</f>
        <v>19.607800000000001</v>
      </c>
      <c r="X321" s="184">
        <f t="shared" ref="X321" si="1029">IF(E321="","",ROUND((1-(ABS((((B321+C321)+(B321-C322))/2)-U321)/((C321+C322)/2)))*W321,4))</f>
        <v>17.784300000000002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7.9107000000000003</v>
      </c>
      <c r="AB321">
        <v>7.9074</v>
      </c>
      <c r="AC321">
        <v>7.9099000000000004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3.0962000000000001</v>
      </c>
      <c r="F323" s="176">
        <v>3.0872000000000002</v>
      </c>
      <c r="G323" s="176">
        <v>3.0821000000000001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-3.8000000000000256E-2</v>
      </c>
      <c r="P323" s="193">
        <f t="shared" ref="P323" si="1036">IF(E323="","",((MINA(E323,F323,G323,H323,I323))-N323)/((C323+C324)/2))</f>
        <v>-0.17900000000000027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3.0962000000000001</v>
      </c>
      <c r="S323" s="185">
        <f t="shared" ref="S323" si="1039">IF(E323="","",MINA(E323:I324))</f>
        <v>3.0821000000000001</v>
      </c>
      <c r="T323" s="185">
        <f t="shared" ref="T323" si="1040">IF(E323="","",(R323-S323))</f>
        <v>1.4100000000000001E-2</v>
      </c>
      <c r="U323" s="185">
        <f t="shared" ref="U323" si="1041">IF(E323="","",ROUND(AVERAGEA(E323:I324),4))</f>
        <v>3.0884999999999998</v>
      </c>
      <c r="V323" s="185">
        <f t="shared" ref="V323" si="1042">IF(E323="","",ROUND(SQRT(COUNTA(E323:I324)/(COUNTA(E323:I324)-1))*STDEVPA(E323:I324),4))</f>
        <v>7.1000000000000004E-3</v>
      </c>
      <c r="W323" s="184">
        <f t="shared" ref="W323" si="1043">IF(E323="","",ROUND((((B323+C323)-(B323-C324))/(6*V323)),4))</f>
        <v>4.6947999999999999</v>
      </c>
      <c r="X323" s="184">
        <f t="shared" ref="X323" si="1044">IF(E323="","",ROUND((1-(ABS((((B323+C323)+(B323-C324))/2)-U323)/((C323+C324)/2)))*W323,4))</f>
        <v>4.1548999999999996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3.0962000000000001</v>
      </c>
      <c r="AB323">
        <v>3.0872000000000002</v>
      </c>
      <c r="AC323">
        <v>3.0821000000000001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3.1002999999999998</v>
      </c>
      <c r="F325" s="176">
        <v>3.1011000000000002</v>
      </c>
      <c r="G325" s="176">
        <v>3.1021000000000001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2.0999999999999908E-2</v>
      </c>
      <c r="P325" s="193">
        <f t="shared" ref="P325" si="1051">IF(E325="","",((MINA(E325,F325,G325,H325,I325))-N325)/((C325+C326)/2))</f>
        <v>2.9999999999974492E-3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3.1021000000000001</v>
      </c>
      <c r="S325" s="185">
        <f t="shared" ref="S325" si="1054">IF(E325="","",MINA(E325:I326))</f>
        <v>3.1002999999999998</v>
      </c>
      <c r="T325" s="185">
        <f t="shared" ref="T325" si="1055">IF(E325="","",(R325-S325))</f>
        <v>1.8000000000002458E-3</v>
      </c>
      <c r="U325" s="185">
        <f t="shared" ref="U325" si="1056">IF(E325="","",ROUND(AVERAGEA(E325:I326),4))</f>
        <v>3.1012</v>
      </c>
      <c r="V325" s="185">
        <f t="shared" ref="V325" si="1057">IF(E325="","",ROUND(SQRT(COUNTA(E325:I326)/(COUNTA(E325:I326)-1))*STDEVPA(E325:I326),4))</f>
        <v>8.9999999999999998E-4</v>
      </c>
      <c r="W325" s="184">
        <f t="shared" ref="W325" si="1058">IF(E325="","",ROUND((((B325+C325)-(B325-C326))/(6*V325)),4))</f>
        <v>37.036999999999999</v>
      </c>
      <c r="X325" s="184">
        <f t="shared" ref="X325" si="1059">IF(E325="","",ROUND((1-(ABS((((B325+C325)+(B325-C326))/2)-U325)/((C325+C326)/2)))*W325,4))</f>
        <v>36.592599999999997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3.1002999999999998</v>
      </c>
      <c r="AB325">
        <v>3.1011000000000002</v>
      </c>
      <c r="AC325">
        <v>3.1021000000000001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7.7215999999999996</v>
      </c>
      <c r="F327" s="176">
        <v>7.7218999999999998</v>
      </c>
      <c r="G327" s="176">
        <v>7.7230999999999996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0.23099999999999454</v>
      </c>
      <c r="P327" s="193">
        <f t="shared" ref="P327" si="1066">IF(E327="","",((MINA(E327,F327,G327,H327,I327))-N327)/((C327+C328)/2))</f>
        <v>0.21599999999999397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7.7230999999999996</v>
      </c>
      <c r="S327" s="185">
        <f t="shared" ref="S327" si="1069">IF(E327="","",MINA(E327:I328))</f>
        <v>7.7215999999999996</v>
      </c>
      <c r="T327" s="185">
        <f t="shared" ref="T327" si="1070">IF(E327="","",(R327-S327))</f>
        <v>1.5000000000000568E-3</v>
      </c>
      <c r="U327" s="185">
        <f t="shared" ref="U327" si="1071">IF(E327="","",ROUND(AVERAGEA(E327:I328),4))</f>
        <v>7.7222</v>
      </c>
      <c r="V327" s="185">
        <f t="shared" ref="V327" si="1072">IF(E327="","",ROUND(SQRT(COUNTA(E327:I328)/(COUNTA(E327:I328)-1))*STDEVPA(E327:I328),4))</f>
        <v>8.0000000000000004E-4</v>
      </c>
      <c r="W327" s="184">
        <f t="shared" ref="W327" si="1073">IF(E327="","",ROUND((((B327+C327)-(B327-C328))/(6*V327)),4))</f>
        <v>41.666699999999999</v>
      </c>
      <c r="X327" s="184">
        <f t="shared" ref="X327" si="1074">IF(E327="","",ROUND((1-(ABS((((B327+C327)+(B327-C328))/2)-U327)/((C327+C328)/2)))*W327,4))</f>
        <v>32.416699999999999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7.7215999999999996</v>
      </c>
      <c r="AB327">
        <v>7.7218999999999998</v>
      </c>
      <c r="AC327">
        <v>7.7230999999999996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7.7099000000000002</v>
      </c>
      <c r="F329" s="176">
        <v>7.7095000000000002</v>
      </c>
      <c r="G329" s="176">
        <v>7.7103000000000002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0.10299999999999976</v>
      </c>
      <c r="P329" s="193">
        <f t="shared" ref="P329" si="1081">IF(E329="","",((MINA(E329,F329,G329,H329,I329))-N329)/((C329+C330)/2))</f>
        <v>9.5000000000000639E-2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7.7103000000000002</v>
      </c>
      <c r="S329" s="185">
        <f t="shared" ref="S329" si="1084">IF(E329="","",MINA(E329:I330))</f>
        <v>7.7095000000000002</v>
      </c>
      <c r="T329" s="185">
        <f t="shared" ref="T329" si="1085">IF(E329="","",(R329-S329))</f>
        <v>7.9999999999991189E-4</v>
      </c>
      <c r="U329" s="185">
        <f t="shared" ref="U329" si="1086">IF(E329="","",ROUND(AVERAGEA(E329:I330),4))</f>
        <v>7.7099000000000002</v>
      </c>
      <c r="V329" s="185">
        <f t="shared" ref="V329" si="1087">IF(E329="","",ROUND(SQRT(COUNTA(E329:I330)/(COUNTA(E329:I330)-1))*STDEVPA(E329:I330),4))</f>
        <v>4.0000000000000002E-4</v>
      </c>
      <c r="W329" s="184">
        <f t="shared" ref="W329" si="1088">IF(E329="","",ROUND((((B329+C329)-(B329-C330))/(6*V329)),4))</f>
        <v>83.333299999999994</v>
      </c>
      <c r="X329" s="184">
        <f t="shared" ref="X329" si="1089">IF(E329="","",ROUND((1-(ABS((((B329+C329)+(B329-C330))/2)-U329)/((C329+C330)/2)))*W329,4))</f>
        <v>75.083299999999994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7.7099000000000002</v>
      </c>
      <c r="AB329">
        <v>7.7095000000000002</v>
      </c>
      <c r="AC329">
        <v>7.7103000000000002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3.1175999999999999</v>
      </c>
      <c r="F331" s="176">
        <v>3.1166999999999998</v>
      </c>
      <c r="G331" s="176">
        <v>3.1164000000000001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0.17599999999999838</v>
      </c>
      <c r="P331" s="193">
        <f t="shared" ref="P331" si="1096">IF(E331="","",((MINA(E331,F331,G331,H331,I331))-N331)/((C331+C332)/2))</f>
        <v>0.1639999999999997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3.1175999999999999</v>
      </c>
      <c r="S331" s="185">
        <f t="shared" ref="S331" si="1099">IF(E331="","",MINA(E331:I332))</f>
        <v>3.1164000000000001</v>
      </c>
      <c r="T331" s="185">
        <f t="shared" ref="T331" si="1100">IF(E331="","",(R331-S331))</f>
        <v>1.1999999999998678E-3</v>
      </c>
      <c r="U331" s="185">
        <f t="shared" ref="U331" si="1101">IF(E331="","",ROUND(AVERAGEA(E331:I332),4))</f>
        <v>3.1168999999999998</v>
      </c>
      <c r="V331" s="185">
        <f t="shared" ref="V331" si="1102">IF(E331="","",ROUND(SQRT(COUNTA(E331:I332)/(COUNTA(E331:I332)-1))*STDEVPA(E331:I332),4))</f>
        <v>5.9999999999999995E-4</v>
      </c>
      <c r="W331" s="184">
        <f t="shared" ref="W331" si="1103">IF(E331="","",ROUND((((B331+C331)-(B331-C332))/(6*V331)),4))</f>
        <v>55.555599999999998</v>
      </c>
      <c r="X331" s="184">
        <f t="shared" ref="X331" si="1104">IF(E331="","",ROUND((1-(ABS((((B331+C331)+(B331-C332))/2)-U331)/((C331+C332)/2)))*W331,4))</f>
        <v>46.166699999999999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3.1175999999999999</v>
      </c>
      <c r="AB331">
        <v>3.1166999999999998</v>
      </c>
      <c r="AC331">
        <v>3.1164000000000001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3.1095000000000002</v>
      </c>
      <c r="F333" s="176">
        <v>3.1122999999999998</v>
      </c>
      <c r="G333" s="176">
        <v>3.1122000000000001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0.12299999999999756</v>
      </c>
      <c r="P333" s="193">
        <f t="shared" ref="P333" si="1111">IF(E333="","",((MINA(E333,F333,G333,H333,I333))-N333)/((C333+C334)/2))</f>
        <v>9.5000000000000639E-2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3.1122999999999998</v>
      </c>
      <c r="S333" s="185">
        <f t="shared" ref="S333" si="1114">IF(E333="","",MINA(E333:I334))</f>
        <v>3.1095000000000002</v>
      </c>
      <c r="T333" s="185">
        <f t="shared" ref="T333" si="1115">IF(E333="","",(R333-S333))</f>
        <v>2.7999999999996916E-3</v>
      </c>
      <c r="U333" s="185">
        <f t="shared" ref="U333" si="1116">IF(E333="","",ROUND(AVERAGEA(E333:I334),4))</f>
        <v>3.1113</v>
      </c>
      <c r="V333" s="185">
        <f t="shared" ref="V333" si="1117">IF(E333="","",ROUND(SQRT(COUNTA(E333:I334)/(COUNTA(E333:I334)-1))*STDEVPA(E333:I334),4))</f>
        <v>1.6000000000000001E-3</v>
      </c>
      <c r="W333" s="184">
        <f t="shared" ref="W333" si="1118">IF(E333="","",ROUND((((B333+C333)-(B333-C334))/(6*V333)),4))</f>
        <v>20.833300000000001</v>
      </c>
      <c r="X333" s="184">
        <f t="shared" ref="X333" si="1119">IF(E333="","",ROUND((1-(ABS((((B333+C333)+(B333-C334))/2)-U333)/((C333+C334)/2)))*W333,4))</f>
        <v>18.479099999999999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3.1095000000000002</v>
      </c>
      <c r="AB333">
        <v>3.1122999999999998</v>
      </c>
      <c r="AC333">
        <v>3.1122000000000001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2.0500000000000001E-2</v>
      </c>
      <c r="F335" s="176">
        <v>2.4899999999999999E-2</v>
      </c>
      <c r="G335" s="176">
        <v>1.9800000000000002E-2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-4.0000000000001146E-3</v>
      </c>
      <c r="P335" s="193">
        <f t="shared" ref="P335" si="1126">IF(E335="","",((MINA(E335,F335,G335,H335,I335))-N335)/((C335+C336)/2))</f>
        <v>-0.20799999999999999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2.4899999999999999E-2</v>
      </c>
      <c r="S335" s="185">
        <f t="shared" ref="S335" si="1129">IF(E335="","",MINA(E335:I336))</f>
        <v>1.9800000000000002E-2</v>
      </c>
      <c r="T335" s="185">
        <f t="shared" ref="T335" si="1130">IF(E335="","",(R335-S335))</f>
        <v>5.0999999999999969E-3</v>
      </c>
      <c r="U335" s="185">
        <f t="shared" ref="U335" si="1131">IF(E335="","",ROUND(AVERAGEA(E335:I336),4))</f>
        <v>2.1700000000000001E-2</v>
      </c>
      <c r="V335" s="185">
        <f t="shared" ref="V335" si="1132">IF(E335="","",ROUND(SQRT(COUNTA(E335:I336)/(COUNTA(E335:I336)-1))*STDEVPA(E335:I336),4))</f>
        <v>2.8E-3</v>
      </c>
      <c r="W335" s="184">
        <f>IF(E335="","",ROUND((((B335+C335)-(U335))/(3*V335)),4))</f>
        <v>3.3690000000000002</v>
      </c>
      <c r="X335" s="184">
        <f>IF(E335="","",ROUND((((B335+C335)-(U335))/(3*V335)),4))</f>
        <v>3.3690000000000002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2.0500000000000001E-2</v>
      </c>
      <c r="AB335">
        <v>2.4899999999999999E-2</v>
      </c>
      <c r="AC335">
        <v>1.9800000000000002E-2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0.02</v>
      </c>
      <c r="F337" s="176">
        <v>1.7600000000000001E-2</v>
      </c>
      <c r="G337" s="176">
        <v>2.12E-2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-0.15200000000000005</v>
      </c>
      <c r="P337" s="193">
        <f t="shared" ref="P337" si="1139">IF(E337="","",((MINA(E337,F337,G337,H337,I337))-N337)/((C337+C338)/2))</f>
        <v>-0.29599999999999999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2.12E-2</v>
      </c>
      <c r="S337" s="185">
        <f t="shared" ref="S337" si="1142">IF(E337="","",MINA(E337:I338))</f>
        <v>1.7600000000000001E-2</v>
      </c>
      <c r="T337" s="185">
        <f t="shared" ref="T337" si="1143">IF(E337="","",(R337-S337))</f>
        <v>3.599999999999999E-3</v>
      </c>
      <c r="U337" s="185">
        <f t="shared" ref="U337" si="1144">IF(E337="","",ROUND(AVERAGEA(E337:I338),4))</f>
        <v>1.9599999999999999E-2</v>
      </c>
      <c r="V337" s="185">
        <f t="shared" ref="V337" si="1145">IF(E337="","",ROUND(SQRT(COUNTA(E337:I338)/(COUNTA(E337:I338)-1))*STDEVPA(E337:I338),4))</f>
        <v>1.8E-3</v>
      </c>
      <c r="W337" s="184">
        <f>IF(E337="","",ROUND((((B337+C337)-(U337))/(3*V337)),4))</f>
        <v>5.6295999999999999</v>
      </c>
      <c r="X337" s="184">
        <f>IF(E337="","",ROUND((((B337+C337)-(U337))/(3*V337)),4))</f>
        <v>5.6295999999999999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0.02</v>
      </c>
      <c r="AB337">
        <v>1.7600000000000001E-2</v>
      </c>
      <c r="AC337">
        <v>2.12E-2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9.0499999999999997E-2</v>
      </c>
      <c r="AB339" s="29">
        <v>0.1048</v>
      </c>
      <c r="AC339" s="29">
        <v>8.3500000000000005E-2</v>
      </c>
      <c r="AD339" s="29">
        <v>7.9000000000000001E-2</v>
      </c>
      <c r="AE339" s="29">
        <v>8.5999999999999993E-2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9.5600000000000004E-2</v>
      </c>
      <c r="AB341">
        <v>0.1065</v>
      </c>
      <c r="AC341">
        <v>9.2799999999999994E-2</v>
      </c>
      <c r="AD341">
        <v>8.6999999999999994E-2</v>
      </c>
      <c r="AE341">
        <v>9.4E-2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24121101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87" priority="11" stopIfTrue="1" operator="equal">
      <formula>"NG"</formula>
    </cfRule>
  </conditionalFormatting>
  <conditionalFormatting sqref="Y42:Z107 L42:L107">
    <cfRule type="containsText" dxfId="86" priority="10" stopIfTrue="1" operator="containsText" text="NG">
      <formula>NOT(ISERROR(SEARCH("NG",L42)))</formula>
    </cfRule>
  </conditionalFormatting>
  <conditionalFormatting sqref="Q42:Q107">
    <cfRule type="containsText" dxfId="85" priority="9" operator="containsText" text="Measure More">
      <formula>NOT(ISERROR(SEARCH("Measure More",Q42)))</formula>
    </cfRule>
  </conditionalFormatting>
  <conditionalFormatting sqref="E127">
    <cfRule type="cellIs" dxfId="84" priority="8" stopIfTrue="1" operator="equal">
      <formula>"NG"</formula>
    </cfRule>
  </conditionalFormatting>
  <conditionalFormatting sqref="Y158:Z223 L158:L223">
    <cfRule type="containsText" dxfId="83" priority="7" stopIfTrue="1" operator="containsText" text="NG">
      <formula>NOT(ISERROR(SEARCH("NG",L158)))</formula>
    </cfRule>
  </conditionalFormatting>
  <conditionalFormatting sqref="Q158:Q223">
    <cfRule type="containsText" dxfId="82" priority="6" operator="containsText" text="Measure More">
      <formula>NOT(ISERROR(SEARCH("Measure More",Q158)))</formula>
    </cfRule>
  </conditionalFormatting>
  <conditionalFormatting sqref="E242">
    <cfRule type="cellIs" dxfId="81" priority="5" stopIfTrue="1" operator="equal">
      <formula>"NG"</formula>
    </cfRule>
  </conditionalFormatting>
  <conditionalFormatting sqref="Y273:Z338 L273:L338">
    <cfRule type="containsText" dxfId="80" priority="4" stopIfTrue="1" operator="containsText" text="NG">
      <formula>NOT(ISERROR(SEARCH("NG",L273)))</formula>
    </cfRule>
  </conditionalFormatting>
  <conditionalFormatting sqref="Q273:Q338">
    <cfRule type="containsText" dxfId="79" priority="3" operator="containsText" text="Measure More">
      <formula>NOT(ISERROR(SEARCH("Measure More",Q273)))</formula>
    </cfRule>
  </conditionalFormatting>
  <conditionalFormatting sqref="D127">
    <cfRule type="cellIs" dxfId="78" priority="2" stopIfTrue="1" operator="equal">
      <formula>"NG"</formula>
    </cfRule>
  </conditionalFormatting>
  <conditionalFormatting sqref="D242">
    <cfRule type="cellIs" dxfId="77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24121201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7" t="str">
        <f>IF(SUM(M42:M107)&lt;&gt;33,"NG","OK")</f>
        <v>OK</v>
      </c>
      <c r="F11" s="207">
        <v>122980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8" t="s">
        <v>53</v>
      </c>
      <c r="P41" s="16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3.3963000000000001</v>
      </c>
      <c r="F42" s="176">
        <v>3.3950999999999998</v>
      </c>
      <c r="G42" s="176">
        <v>3.3961000000000001</v>
      </c>
      <c r="H42" s="176">
        <v>3.3957999999999999</v>
      </c>
      <c r="I42" s="176">
        <v>3.3957000000000002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-3.6999999999998145E-2</v>
      </c>
      <c r="P42" s="193">
        <f>IF(E42="","",((MINA(E42,F42,G42,H42,I42))-N42)/((C42+C43)/2))</f>
        <v>-4.9000000000001265E-2</v>
      </c>
      <c r="Q42" s="185" t="str">
        <f>IF(E42="","",IF(OR((O42&gt;50%),(P42&lt;-50%)),"Measure More","OK"))</f>
        <v>OK</v>
      </c>
      <c r="R42" s="185">
        <f>IF(E42="","",MAXA(E42:I43))</f>
        <v>3.3963000000000001</v>
      </c>
      <c r="S42" s="185">
        <f>IF(E42="","",MINA(E42:I43))</f>
        <v>3.3950999999999998</v>
      </c>
      <c r="T42" s="185">
        <f>IF(E42="","",(R42-S42))</f>
        <v>1.2000000000003119E-3</v>
      </c>
      <c r="U42" s="185">
        <f>IF(E42="","",ROUND(AVERAGEA(E42:I43),4))</f>
        <v>3.3957999999999999</v>
      </c>
      <c r="V42" s="185">
        <f>IF(E42="","",ROUND(SQRT(COUNTA(E42:I43)/(COUNTA(E42:I43)-1))*STDEVPA(E42:I43),4))</f>
        <v>5.0000000000000001E-4</v>
      </c>
      <c r="W42" s="184">
        <f>IF(E42="","",ROUND((((B42+C42)-(B42-C43))/(6*V42)),4))</f>
        <v>66.666700000000006</v>
      </c>
      <c r="X42" s="184">
        <f>IF(E42="","",ROUND((1-(ABS((((B42+C42)+(B42-C43))/2)-U42)/((C42+C43)/2)))*W42,4))</f>
        <v>63.866700000000002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3.4001999999999999</v>
      </c>
      <c r="F44" s="176">
        <v>3.3990999999999998</v>
      </c>
      <c r="G44" s="176">
        <v>3.4053</v>
      </c>
      <c r="H44" s="176">
        <v>3.4041999999999999</v>
      </c>
      <c r="I44" s="176">
        <v>3.4058999999999999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5.9000000000000163E-2</v>
      </c>
      <c r="P44" s="193">
        <f>IF(E44="","",((MINA(E44,F44,G44,H44,I44))-N44)/((C44+C45)/2))</f>
        <v>-9.0000000000012292E-3</v>
      </c>
      <c r="Q44" s="185" t="str">
        <f t="shared" ref="Q44" si="1">IF(E44="","",IF(OR((O44&gt;50%),(P44&lt;-50%)),"Measure More","OK"))</f>
        <v>OK</v>
      </c>
      <c r="R44" s="185">
        <f>IF(E44="","",MAXA(E44:I45))</f>
        <v>3.4058999999999999</v>
      </c>
      <c r="S44" s="185">
        <f>IF(E44="","",MINA(E44:I45))</f>
        <v>3.3990999999999998</v>
      </c>
      <c r="T44" s="185">
        <f t="shared" ref="T44" si="2">IF(E44="","",(R44-S44))</f>
        <v>6.8000000000001393E-3</v>
      </c>
      <c r="U44" s="185">
        <f>IF(E44="","",ROUND(AVERAGEA(E44:I45),4))</f>
        <v>3.4028999999999998</v>
      </c>
      <c r="V44" s="185">
        <f>IF(E44="","",ROUND(SQRT(COUNTA(E44:I45)/(COUNTA(E44:I45)-1))*STDEVPA(E44:I45),4))</f>
        <v>3.0999999999999999E-3</v>
      </c>
      <c r="W44" s="184">
        <f t="shared" ref="W44" si="3">IF(E44="","",ROUND((((B44+C44)-(B44-C45))/(6*V44)),4))</f>
        <v>10.752700000000001</v>
      </c>
      <c r="X44" s="184">
        <f t="shared" ref="X44" si="4">IF(E44="","",ROUND((1-(ABS((((B44+C44)+(B44-C45))/2)-U44)/((C44+C45)/2)))*W44,4))</f>
        <v>10.440899999999999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1.5931999999999999</v>
      </c>
      <c r="F46" s="176">
        <v>1.5931999999999999</v>
      </c>
      <c r="G46" s="176">
        <v>1.5908</v>
      </c>
      <c r="H46" s="176">
        <v>1.5895999999999999</v>
      </c>
      <c r="I46" s="176">
        <v>1.5908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-6.8000000000001393E-2</v>
      </c>
      <c r="P46" s="193">
        <f>IF(E46="","",((MINA(E46,F46,G46,H46,I46))-N46)/((C46+C47)/2))</f>
        <v>-0.10400000000000187</v>
      </c>
      <c r="Q46" s="185" t="str">
        <f t="shared" ref="Q46" si="9">IF(E46="","",IF(OR((O46&gt;50%),(P46&lt;-50%)),"Measure More","OK"))</f>
        <v>OK</v>
      </c>
      <c r="R46" s="185">
        <f>IF(E46="","",MAXA(E46:I47))</f>
        <v>1.5931999999999999</v>
      </c>
      <c r="S46" s="185">
        <f>IF(E46="","",MINA(E46:I47))</f>
        <v>1.5895999999999999</v>
      </c>
      <c r="T46" s="185">
        <f t="shared" ref="T46" si="10">IF(E46="","",(R46-S46))</f>
        <v>3.6000000000000476E-3</v>
      </c>
      <c r="U46" s="185">
        <f>IF(E46="","",ROUND(AVERAGEA(E46:I47),4))</f>
        <v>1.5914999999999999</v>
      </c>
      <c r="V46" s="185">
        <f>IF(E46="","",ROUND(SQRT(COUNTA(E46:I47)/(COUNTA(E46:I47)-1))*STDEVPA(E46:I47),4))</f>
        <v>1.6000000000000001E-3</v>
      </c>
      <c r="W46" s="184">
        <f t="shared" ref="W46" si="11">IF(E46="","",ROUND((((B46+C46)-(B46-C47))/(6*V46)),4))</f>
        <v>20.833300000000001</v>
      </c>
      <c r="X46" s="184">
        <f t="shared" ref="X46" si="12">IF(E46="","",ROUND((1-(ABS((((B46+C46)+(B46-C47))/2)-U46)/((C46+C47)/2)))*W46,4))</f>
        <v>19.0625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1.5893999999999999</v>
      </c>
      <c r="F48" s="176">
        <v>1.5893999999999999</v>
      </c>
      <c r="G48" s="176">
        <v>1.5894999999999999</v>
      </c>
      <c r="H48" s="176">
        <v>1.5896999999999999</v>
      </c>
      <c r="I48" s="176">
        <v>1.5899000000000001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-0.10099999999999998</v>
      </c>
      <c r="P48" s="193">
        <f>IF(E48="","",((MINA(E48,F48,G48,H48,I48))-N48)/((C48+C49)/2))</f>
        <v>-0.10600000000000165</v>
      </c>
      <c r="Q48" s="185" t="str">
        <f t="shared" ref="Q48" si="17">IF(E48="","",IF(OR((O48&gt;50%),(P48&lt;-50%)),"Measure More","OK"))</f>
        <v>OK</v>
      </c>
      <c r="R48" s="185">
        <f>IF(E48="","",MAXA(E48:I49))</f>
        <v>1.5899000000000001</v>
      </c>
      <c r="S48" s="185">
        <f>IF(E48="","",MINA(E48:I49))</f>
        <v>1.5893999999999999</v>
      </c>
      <c r="T48" s="185">
        <f t="shared" ref="T48" si="18">IF(E48="","",(R48-S48))</f>
        <v>5.0000000000016698E-4</v>
      </c>
      <c r="U48" s="185">
        <f>IF(E48="","",ROUND(AVERAGEA(E48:I49),4))</f>
        <v>1.5895999999999999</v>
      </c>
      <c r="V48" s="185">
        <f>IF(E48="","",ROUND(SQRT(COUNTA(E48:I49)/(COUNTA(E48:I49)-1))*STDEVPA(E48:I49),4))</f>
        <v>2.0000000000000001E-4</v>
      </c>
      <c r="W48" s="184">
        <f t="shared" ref="W48" si="19">IF(E48="","",ROUND((((B48+C48)-(B48-C49))/(6*V48)),4))</f>
        <v>166.66669999999999</v>
      </c>
      <c r="X48" s="184">
        <f t="shared" ref="X48" si="20">IF(E48="","",ROUND((1-(ABS((((B48+C48)+(B48-C49))/2)-U48)/((C48+C49)/2)))*W48,4))</f>
        <v>149.33340000000001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1.597</v>
      </c>
      <c r="F50" s="176">
        <v>1.5971</v>
      </c>
      <c r="G50" s="176">
        <v>1.6014999999999999</v>
      </c>
      <c r="H50" s="176">
        <v>1.6013999999999999</v>
      </c>
      <c r="I50" s="176">
        <v>1.6023000000000001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2.2999999999999687E-2</v>
      </c>
      <c r="P50" s="193">
        <f>IF(E50="","",((MINA(E50,F50,G50,H50,I50))-N50)/((C50+C51)/2))</f>
        <v>-3.0000000000001137E-2</v>
      </c>
      <c r="Q50" s="185" t="str">
        <f t="shared" ref="Q50" si="25">IF(E50="","",IF(OR((O50&gt;50%),(P50&lt;-50%)),"Measure More","OK"))</f>
        <v>OK</v>
      </c>
      <c r="R50" s="185">
        <f>IF(E50="","",MAXA(E50:I51))</f>
        <v>1.6023000000000001</v>
      </c>
      <c r="S50" s="185">
        <f>IF(E50="","",MINA(E50:I51))</f>
        <v>1.597</v>
      </c>
      <c r="T50" s="185">
        <f t="shared" ref="T50" si="26">IF(E50="","",(R50-S50))</f>
        <v>5.3000000000000824E-3</v>
      </c>
      <c r="U50" s="185">
        <f>IF(E50="","",ROUND(AVERAGEA(E50:I51),4))</f>
        <v>1.5999000000000001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12.807700000000001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1.5985</v>
      </c>
      <c r="F52" s="176">
        <v>1.5962000000000001</v>
      </c>
      <c r="G52" s="176">
        <v>1.6026</v>
      </c>
      <c r="H52" s="176">
        <v>1.6031</v>
      </c>
      <c r="I52" s="176">
        <v>1.6022000000000001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3.0999999999998806E-2</v>
      </c>
      <c r="P52" s="193">
        <f>IF(E52="","",((MINA(E52,F52,G52,H52,I52))-N52)/((C52+C53)/2))</f>
        <v>-3.8000000000000256E-2</v>
      </c>
      <c r="Q52" s="185" t="str">
        <f t="shared" ref="Q52" si="33">IF(E52="","",IF(OR((O52&gt;50%),(P52&lt;-50%)),"Measure More","OK"))</f>
        <v>OK</v>
      </c>
      <c r="R52" s="185">
        <f>IF(E52="","",MAXA(E52:I53))</f>
        <v>1.6031</v>
      </c>
      <c r="S52" s="185">
        <f>IF(E52="","",MINA(E52:I53))</f>
        <v>1.5962000000000001</v>
      </c>
      <c r="T52" s="185">
        <f t="shared" ref="T52" si="34">IF(E52="","",(R52-S52))</f>
        <v>6.8999999999999062E-3</v>
      </c>
      <c r="U52" s="185">
        <f>IF(E52="","",ROUND(AVERAGEA(E52:I53),4))</f>
        <v>1.6005</v>
      </c>
      <c r="V52" s="185">
        <f>IF(E52="","",ROUND(SQRT(COUNTA(E52:I53)/(COUNTA(E52:I53)-1))*STDEVPA(E52:I53),4))</f>
        <v>3.0000000000000001E-3</v>
      </c>
      <c r="W52" s="184">
        <f t="shared" ref="W52" si="35">IF(E52="","",ROUND((((B52+C52)-(B52-C53))/(6*V52)),4))</f>
        <v>11.1111</v>
      </c>
      <c r="X52" s="184">
        <f t="shared" ref="X52" si="36">IF(E52="","",ROUND((1-(ABS((((B52+C52)+(B52-C53))/2)-U52)/((C52+C53)/2)))*W52,4))</f>
        <v>11.0555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24.627400000000002</v>
      </c>
      <c r="F54" s="176">
        <v>24.636099999999999</v>
      </c>
      <c r="G54" s="176">
        <v>24.609200000000001</v>
      </c>
      <c r="H54" s="176">
        <v>24.6143</v>
      </c>
      <c r="I54" s="176">
        <v>24.6175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0.18049999999998789</v>
      </c>
      <c r="P54" s="193">
        <f>IF(E54="","",((MINA(E54,F54,G54,H54,I54))-N54)/((C54+C55)/2))</f>
        <v>4.5999999999999375E-2</v>
      </c>
      <c r="Q54" s="185" t="str">
        <f t="shared" ref="Q54" si="41">IF(E54="","",IF(OR((O54&gt;50%),(P54&lt;-50%)),"Measure More","OK"))</f>
        <v>OK</v>
      </c>
      <c r="R54" s="185">
        <f>IF(E54="","",MAXA(E54:I55))</f>
        <v>24.636099999999999</v>
      </c>
      <c r="S54" s="185">
        <f>IF(E54="","",MINA(E54:I55))</f>
        <v>24.609200000000001</v>
      </c>
      <c r="T54" s="185">
        <f t="shared" ref="T54" si="42">IF(E54="","",(R54-S54))</f>
        <v>2.6899999999997704E-2</v>
      </c>
      <c r="U54" s="185">
        <f>IF(E54="","",ROUND(AVERAGEA(E54:I55),4))</f>
        <v>24.620899999999999</v>
      </c>
      <c r="V54" s="185">
        <f>IF(E54="","",ROUND(SQRT(COUNTA(E54:I55)/(COUNTA(E54:I55)-1))*STDEVPA(E54:I55),4))</f>
        <v>1.0800000000000001E-2</v>
      </c>
      <c r="W54" s="184">
        <f t="shared" ref="W54" si="43">IF(E54="","",ROUND((((B54+C54)-(B54-C55))/(6*V54)),4))</f>
        <v>6.1727999999999996</v>
      </c>
      <c r="X54" s="184">
        <f t="shared" ref="X54" si="44">IF(E54="","",ROUND((1-(ABS((((B54+C54)+(B54-C55))/2)-U54)/((C54+C55)/2)))*W54,4))</f>
        <v>5.5277000000000003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4.8394000000000004</v>
      </c>
      <c r="F56" s="176">
        <v>4.8433000000000002</v>
      </c>
      <c r="G56" s="176">
        <v>4.8357999999999999</v>
      </c>
      <c r="H56" s="176">
        <v>4.8383000000000003</v>
      </c>
      <c r="I56" s="176">
        <v>4.8327999999999998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0.43300000000000338</v>
      </c>
      <c r="P56" s="193">
        <f>IF(E56="","",((MINA(E56,F56,G56,H56,I56))-N56)/((C56+C57)/2))</f>
        <v>0.3279999999999994</v>
      </c>
      <c r="Q56" s="185" t="str">
        <f t="shared" ref="Q56" si="49">IF(E56="","",IF(OR((O56&gt;50%),(P56&lt;-50%)),"Measure More","OK"))</f>
        <v>OK</v>
      </c>
      <c r="R56" s="185">
        <f>IF(E56="","",MAXA(E56:I57))</f>
        <v>4.8433000000000002</v>
      </c>
      <c r="S56" s="185">
        <f>IF(E56="","",MINA(E56:I57))</f>
        <v>4.8327999999999998</v>
      </c>
      <c r="T56" s="185">
        <f t="shared" ref="T56" si="50">IF(E56="","",(R56-S56))</f>
        <v>1.0500000000000398E-2</v>
      </c>
      <c r="U56" s="185">
        <f>IF(E56="","",ROUND(AVERAGEA(E56:I57),4))</f>
        <v>4.8379000000000003</v>
      </c>
      <c r="V56" s="185">
        <f>IF(E56="","",ROUND(SQRT(COUNTA(E56:I57)/(COUNTA(E56:I57)-1))*STDEVPA(E56:I57),4))</f>
        <v>3.8999999999999998E-3</v>
      </c>
      <c r="W56" s="184">
        <f t="shared" ref="W56" si="51">IF(E56="","",ROUND((((B56+C56)-(B56-C57))/(6*V56)),4))</f>
        <v>8.5470000000000006</v>
      </c>
      <c r="X56" s="184">
        <f t="shared" ref="X56" si="52">IF(E56="","",ROUND((1-(ABS((((B56+C56)+(B56-C57))/2)-U56)/((C56+C57)/2)))*W56,4))</f>
        <v>5.3076999999999996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4.8494999999999999</v>
      </c>
      <c r="F58" s="176">
        <v>4.8506</v>
      </c>
      <c r="G58" s="176">
        <v>4.8273000000000001</v>
      </c>
      <c r="H58" s="176">
        <v>4.8212000000000002</v>
      </c>
      <c r="I58" s="176">
        <v>4.8291000000000004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0.506000000000002</v>
      </c>
      <c r="P58" s="193">
        <f>IF(E58="","",((MINA(E58,F58,G58,H58,I58))-N58)/((C58+C59)/2))</f>
        <v>0.2120000000000033</v>
      </c>
      <c r="Q58" s="185" t="str">
        <f t="shared" ref="Q58" si="57">IF(E58="","",IF(OR((O58&gt;50%),(P58&lt;-50%)),"Measure More","OK"))</f>
        <v>Measure More</v>
      </c>
      <c r="R58" s="185">
        <f>IF(E58="","",MAXA(E58:I59))</f>
        <v>4.8506</v>
      </c>
      <c r="S58" s="185">
        <f>IF(E58="","",MINA(E58:I59))</f>
        <v>4.8212000000000002</v>
      </c>
      <c r="T58" s="185">
        <f t="shared" ref="T58" si="58">IF(E58="","",(R58-S58))</f>
        <v>2.9399999999999871E-2</v>
      </c>
      <c r="U58" s="185">
        <f>IF(E58="","",ROUND(AVERAGEA(E58:I59),4))</f>
        <v>4.8354999999999997</v>
      </c>
      <c r="V58" s="185">
        <f>IF(E58="","",ROUND(SQRT(COUNTA(E58:I59)/(COUNTA(E58:I59)-1))*STDEVPA(E58:I59),4))</f>
        <v>1.3599999999999999E-2</v>
      </c>
      <c r="W58" s="184">
        <f t="shared" ref="W58" si="59">IF(E58="","",ROUND((((B58+C58)-(B58-C59))/(6*V58)),4))</f>
        <v>2.4510000000000001</v>
      </c>
      <c r="X58" s="184">
        <f t="shared" ref="X58" si="60">IF(E58="","",ROUND((1-(ABS((((B58+C58)+(B58-C59))/2)-U58)/((C58+C59)/2)))*W58,4))</f>
        <v>1.5809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NG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16.1267</v>
      </c>
      <c r="F60" s="176">
        <v>16.139700000000001</v>
      </c>
      <c r="G60" s="176">
        <v>16.0945</v>
      </c>
      <c r="H60" s="176">
        <v>16.094999999999999</v>
      </c>
      <c r="I60" s="176">
        <v>16.084700000000002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0.39699999999999847</v>
      </c>
      <c r="P60" s="193">
        <f>IF(E60="","",((MINA(E60,F60,G60,H60,I60))-N60)/((C60+C61)/2))</f>
        <v>-0.15299999999999869</v>
      </c>
      <c r="Q60" s="194" t="str">
        <f t="shared" ref="Q60" si="65">IF(E60="","",IF(OR((O60&gt;50%),(P60&lt;-50%)),"Measure More","OK"))</f>
        <v>OK</v>
      </c>
      <c r="R60" s="185">
        <f>IF(E60="","",MAXA(E60:I61))</f>
        <v>16.139700000000001</v>
      </c>
      <c r="S60" s="185">
        <f>IF(E60="","",MINA(E60:I61))</f>
        <v>16.084700000000002</v>
      </c>
      <c r="T60" s="185">
        <f t="shared" ref="T60" si="66">IF(E60="","",(R60-S60))</f>
        <v>5.4999999999999716E-2</v>
      </c>
      <c r="U60" s="185">
        <f>IF(E60="","",ROUND(AVERAGEA(E60:I61),4))</f>
        <v>16.1081</v>
      </c>
      <c r="V60" s="185">
        <f>IF(E60="","",ROUND(SQRT(COUNTA(E60:I61)/(COUNTA(E60:I61)-1))*STDEVPA(E60:I61),4))</f>
        <v>2.3699999999999999E-2</v>
      </c>
      <c r="W60" s="184">
        <f t="shared" ref="W60" si="67">IF(E60="","",ROUND((((B60+C60)-(B60-C61))/(6*V60)),4))</f>
        <v>1.4065000000000001</v>
      </c>
      <c r="X60" s="184">
        <f t="shared" ref="X60" si="68">IF(E60="","",ROUND((1-(ABS((((B60+C60)+(B60-C61))/2)-U60)/((C60+C61)/2)))*W60,4))</f>
        <v>1.2926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16.114999999999998</v>
      </c>
      <c r="F62" s="176">
        <v>16.122599999999998</v>
      </c>
      <c r="G62" s="176">
        <v>16.096699999999998</v>
      </c>
      <c r="H62" s="176">
        <v>16.099</v>
      </c>
      <c r="I62" s="176">
        <v>16.087599999999998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0.22599999999997067</v>
      </c>
      <c r="P62" s="193">
        <f>IF(E62="","",((MINA(E62,F62,G62,H62,I62))-N62)/((C62+C63)/2))</f>
        <v>-0.12400000000003075</v>
      </c>
      <c r="Q62" s="194" t="str">
        <f t="shared" ref="Q62" si="73">IF(E62="","",IF(OR((O62&gt;50%),(P62&lt;-50%)),"Measure More","OK"))</f>
        <v>OK</v>
      </c>
      <c r="R62" s="185">
        <f>IF(E62="","",MAXA(E62:I63))</f>
        <v>16.122599999999998</v>
      </c>
      <c r="S62" s="185">
        <f>IF(E62="","",MINA(E62:I63))</f>
        <v>16.087599999999998</v>
      </c>
      <c r="T62" s="185">
        <f t="shared" ref="T62" si="74">IF(E62="","",(R62-S62))</f>
        <v>3.5000000000000142E-2</v>
      </c>
      <c r="U62" s="185">
        <f>IF(E62="","",ROUND(AVERAGEA(E62:I63),4))</f>
        <v>16.104199999999999</v>
      </c>
      <c r="V62" s="185">
        <f>IF(E62="","",ROUND(SQRT(COUNTA(E62:I63)/(COUNTA(E62:I63)-1))*STDEVPA(E62:I63),4))</f>
        <v>1.43E-2</v>
      </c>
      <c r="W62" s="184">
        <f t="shared" ref="W62" si="75">IF(E62="","",ROUND((((B62+C62)-(B62-C63))/(6*V62)),4))</f>
        <v>2.331</v>
      </c>
      <c r="X62" s="184">
        <f t="shared" ref="X62" si="76">IF(E62="","",ROUND((1-(ABS((((B62+C62)+(B62-C63))/2)-U62)/((C62+C63)/2)))*W62,4))</f>
        <v>2.2330999999999999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OK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6.5326000000000004</v>
      </c>
      <c r="F64" s="176">
        <v>6.5347</v>
      </c>
      <c r="G64" s="176">
        <v>6.5232999999999999</v>
      </c>
      <c r="H64" s="176">
        <v>6.5244</v>
      </c>
      <c r="I64" s="176">
        <v>6.5247000000000002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0.34699999999999953</v>
      </c>
      <c r="P64" s="193">
        <f>IF(E64="","",((MINA(E64,F64,G64,H64,I64))-N64)/((C64+C65)/2))</f>
        <v>0.23299999999999876</v>
      </c>
      <c r="Q64" s="185" t="str">
        <f t="shared" ref="Q64" si="81">IF(E64="","",IF(OR((O64&gt;50%),(P64&lt;-50%)),"Measure More","OK"))</f>
        <v>OK</v>
      </c>
      <c r="R64" s="185">
        <f>IF(E64="","",MAXA(E64:I65))</f>
        <v>6.5347</v>
      </c>
      <c r="S64" s="185">
        <f>IF(E64="","",MINA(E64:I65))</f>
        <v>6.5232999999999999</v>
      </c>
      <c r="T64" s="185">
        <f t="shared" ref="T64" si="82">IF(E64="","",(R64-S64))</f>
        <v>1.1400000000000077E-2</v>
      </c>
      <c r="U64" s="185">
        <f>IF(E64="","",ROUND(AVERAGEA(E64:I65),4))</f>
        <v>6.5278999999999998</v>
      </c>
      <c r="V64" s="185">
        <f>IF(E64="","",ROUND(SQRT(COUNTA(E64:I65)/(COUNTA(E64:I65)-1))*STDEVPA(E64:I65),4))</f>
        <v>5.3E-3</v>
      </c>
      <c r="W64" s="184">
        <f t="shared" ref="W64" si="83">IF(E64="","",ROUND((((B64+C64)-(B64-C65))/(6*V64)),4))</f>
        <v>6.2892999999999999</v>
      </c>
      <c r="X64" s="184">
        <f t="shared" ref="X64" si="84">IF(E64="","",ROUND((1-(ABS((((B64+C64)+(B64-C65))/2)-U64)/((C64+C65)/2)))*W64,4))</f>
        <v>4.5346000000000002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6.5076000000000001</v>
      </c>
      <c r="F66" s="176">
        <v>6.5076999999999998</v>
      </c>
      <c r="G66" s="176">
        <v>6.5110000000000001</v>
      </c>
      <c r="H66" s="176">
        <v>6.5095999999999998</v>
      </c>
      <c r="I66" s="176">
        <v>6.5103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0.11000000000000121</v>
      </c>
      <c r="P66" s="193">
        <f>IF(E66="","",((MINA(E66,F66,G66,H66,I66))-N66)/((C66+C67)/2))</f>
        <v>7.6000000000000512E-2</v>
      </c>
      <c r="Q66" s="185" t="str">
        <f t="shared" ref="Q66" si="89">IF(E66="","",IF(OR((O66&gt;50%),(P66&lt;-50%)),"Measure More","OK"))</f>
        <v>OK</v>
      </c>
      <c r="R66" s="185">
        <f>IF(E66="","",MAXA(E66:I67))</f>
        <v>6.5110000000000001</v>
      </c>
      <c r="S66" s="185">
        <f>IF(E66="","",MINA(E66:I67))</f>
        <v>6.5076000000000001</v>
      </c>
      <c r="T66" s="185">
        <f t="shared" ref="T66" si="90">IF(E66="","",(R66-S66))</f>
        <v>3.4000000000000696E-3</v>
      </c>
      <c r="U66" s="185">
        <f>IF(E66="","",ROUND(AVERAGEA(E66:I67),4))</f>
        <v>6.5091999999999999</v>
      </c>
      <c r="V66" s="185">
        <f>IF(E66="","",ROUND(SQRT(COUNTA(E66:I67)/(COUNTA(E66:I67)-1))*STDEVPA(E66:I67),4))</f>
        <v>1.5E-3</v>
      </c>
      <c r="W66" s="184">
        <f t="shared" ref="W66" si="91">IF(E66="","",ROUND((((B66+C66)-(B66-C67))/(6*V66)),4))</f>
        <v>22.222200000000001</v>
      </c>
      <c r="X66" s="184">
        <f t="shared" ref="X66" si="92">IF(E66="","",ROUND((1-(ABS((((B66+C66)+(B66-C67))/2)-U66)/((C66+C67)/2)))*W66,4))</f>
        <v>20.177800000000001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0.80500000000000005</v>
      </c>
      <c r="F68" s="176">
        <v>0.80500000000000005</v>
      </c>
      <c r="G68" s="176">
        <v>0.80600000000000005</v>
      </c>
      <c r="H68" s="176">
        <v>0.80600000000000005</v>
      </c>
      <c r="I68" s="176">
        <v>0.80600000000000005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0.10000000000000009</v>
      </c>
      <c r="P68" s="193">
        <f>IF(E68="","",((MINA(E68,F68,G68,H68,I68))-N68)/((C68+C69)/2))</f>
        <v>8.3333333333333412E-2</v>
      </c>
      <c r="Q68" s="185" t="str">
        <f t="shared" ref="Q68" si="97">IF(E68="","",IF(OR((O68&gt;50%),(P68&lt;-50%)),"Measure More","OK"))</f>
        <v>OK</v>
      </c>
      <c r="R68" s="185">
        <f>IF(E68="","",MAXA(E68:I69))</f>
        <v>0.80600000000000005</v>
      </c>
      <c r="S68" s="185">
        <f>IF(E68="","",MINA(E68:I69))</f>
        <v>0.80500000000000005</v>
      </c>
      <c r="T68" s="185">
        <f t="shared" ref="T68" si="98">IF(E68="","",(R68-S68))</f>
        <v>1.0000000000000009E-3</v>
      </c>
      <c r="U68" s="185">
        <f>IF(E68="","",ROUND(AVERAGEA(E68:I69),4))</f>
        <v>0.80559999999999998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36.2667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0.80400000000000005</v>
      </c>
      <c r="F70" s="176">
        <v>0.80400000000000005</v>
      </c>
      <c r="G70" s="176">
        <v>0.80600000000000005</v>
      </c>
      <c r="H70" s="176">
        <v>0.80600000000000005</v>
      </c>
      <c r="I70" s="176">
        <v>0.80600000000000005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0.10000000000000009</v>
      </c>
      <c r="P70" s="193">
        <f>IF(E70="","",((MINA(E70,F70,G70,H70,I70))-N70)/((C70+C71)/2))</f>
        <v>6.6666666666666735E-2</v>
      </c>
      <c r="Q70" s="185" t="str">
        <f t="shared" ref="Q70" si="105">IF(E70="","",IF(OR((O70&gt;50%),(P70&lt;-50%)),"Measure More","OK"))</f>
        <v>OK</v>
      </c>
      <c r="R70" s="185">
        <f>IF(E70="","",MAXA(E70:I71))</f>
        <v>0.80600000000000005</v>
      </c>
      <c r="S70" s="185">
        <f>IF(E70="","",MINA(E70:I71))</f>
        <v>0.80400000000000005</v>
      </c>
      <c r="T70" s="185">
        <f t="shared" ref="T70" si="106">IF(E70="","",(R70-S70))</f>
        <v>2.0000000000000018E-3</v>
      </c>
      <c r="U70" s="185">
        <f>IF(E70="","",ROUND(AVERAGEA(E70:I71),4))</f>
        <v>0.80520000000000003</v>
      </c>
      <c r="V70" s="185">
        <f>IF(E70="","",ROUND(SQRT(COUNTA(E70:I71)/(COUNTA(E70:I71)-1))*STDEVPA(E70:I71),4))</f>
        <v>1.1000000000000001E-3</v>
      </c>
      <c r="W70" s="184">
        <f t="shared" ref="W70" si="107">IF(E70="","",ROUND((((B70+C70)-(B70-C71))/(6*V70)),4))</f>
        <v>18.181799999999999</v>
      </c>
      <c r="X70" s="184">
        <f t="shared" ref="X70" si="108">IF(E70="","",ROUND((1-(ABS((((B70+C70)+(B70-C71))/2)-U70)/((C70+C71)/2)))*W70,4))</f>
        <v>16.606000000000002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0.58099999999999996</v>
      </c>
      <c r="F72" s="176">
        <v>0.57999999999999996</v>
      </c>
      <c r="G72" s="176">
        <v>0.58399999999999996</v>
      </c>
      <c r="H72" s="176">
        <v>0.58299999999999996</v>
      </c>
      <c r="I72" s="176">
        <v>0.58299999999999996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-6.6666666666666735E-2</v>
      </c>
      <c r="P72" s="193">
        <f>IF(E72="","",((MINA(E72,F72,G72,H72,I72))-N72)/((C72+C73)/2))</f>
        <v>-0.33333333333333365</v>
      </c>
      <c r="Q72" s="194" t="str">
        <f t="shared" ref="Q72" si="113">IF(E72="","",IF(OR((O72&gt;50%),(P72&lt;-50%)),"Measure More","OK"))</f>
        <v>OK</v>
      </c>
      <c r="R72" s="185">
        <f>IF(E72="","",MAXA(E72:I73))</f>
        <v>0.58399999999999996</v>
      </c>
      <c r="S72" s="185">
        <f>IF(E72="","",MINA(E72:I73))</f>
        <v>0.57999999999999996</v>
      </c>
      <c r="T72" s="185">
        <f t="shared" ref="T72" si="114">IF(E72="","",(R72-S72))</f>
        <v>4.0000000000000036E-3</v>
      </c>
      <c r="U72" s="185">
        <f>IF(E72="","",ROUND(AVERAGEA(E72:I73),4))</f>
        <v>0.58220000000000005</v>
      </c>
      <c r="V72" s="185">
        <f>IF(E72="","",ROUND(SQRT(COUNTA(E72:I73)/(COUNTA(E72:I73)-1))*STDEVPA(E72:I73),4))</f>
        <v>1.6000000000000001E-3</v>
      </c>
      <c r="W72" s="184">
        <f>IF(E72="","",ROUND((((U72)-(B72-C73))/(3*V72)),4))</f>
        <v>2.5417000000000001</v>
      </c>
      <c r="X72" s="184">
        <f>IF(E72="","",ROUND((((U72)-(B72-C73))/(3*V72)),4))</f>
        <v>2.5417000000000001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0.58499999999999996</v>
      </c>
      <c r="F74" s="176">
        <v>0.58499999999999996</v>
      </c>
      <c r="G74" s="176">
        <v>0.58899999999999997</v>
      </c>
      <c r="H74" s="176">
        <v>0.58799999999999997</v>
      </c>
      <c r="I74" s="176">
        <v>0.58799999999999997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0.26666666666666694</v>
      </c>
      <c r="P74" s="193">
        <f>IF(E74="","",((MINA(E74,F74,G74,H74,I74))-N74)/((C74+C75)/2))</f>
        <v>0</v>
      </c>
      <c r="Q74" s="194" t="str">
        <f t="shared" ref="Q74" si="117">IF(E74="","",IF(OR((O74&gt;50%),(P74&lt;-50%)),"Measure More","OK"))</f>
        <v>OK</v>
      </c>
      <c r="R74" s="185">
        <f>IF(E74="","",MAXA(E74:I75))</f>
        <v>0.58899999999999997</v>
      </c>
      <c r="S74" s="185">
        <f>IF(E74="","",MINA(E74:I75))</f>
        <v>0.58499999999999996</v>
      </c>
      <c r="T74" s="185">
        <f t="shared" ref="T74" si="118">IF(E74="","",(R74-S74))</f>
        <v>4.0000000000000036E-3</v>
      </c>
      <c r="U74" s="185">
        <f>IF(E74="","",ROUND(AVERAGEA(E74:I75),4))</f>
        <v>0.58699999999999997</v>
      </c>
      <c r="V74" s="185">
        <f>IF(E74="","",ROUND(SQRT(COUNTA(E74:I75)/(COUNTA(E74:I75)-1))*STDEVPA(E74:I75),4))</f>
        <v>1.9E-3</v>
      </c>
      <c r="W74" s="184">
        <f>IF(E74="","",ROUND((((U74)-(B74-C75))/(3*V74)),4))</f>
        <v>2.9824999999999999</v>
      </c>
      <c r="X74" s="184">
        <f>IF(E74="","",ROUND((((U74)-(B74-C75))/(3*V74)),4))</f>
        <v>2.9824999999999999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7.5994999999999999</v>
      </c>
      <c r="F76" s="176">
        <v>7.5951000000000004</v>
      </c>
      <c r="G76" s="176">
        <v>7.5782999999999996</v>
      </c>
      <c r="H76" s="176">
        <v>7.5833000000000004</v>
      </c>
      <c r="I76" s="176">
        <v>7.5919999999999996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0.49749999999999961</v>
      </c>
      <c r="P76" s="193">
        <f>IF(E76="","",((MINA(E76,F76,G76,H76,I76))-N76)/((C76+C77)/2))</f>
        <v>0.39149999999999796</v>
      </c>
      <c r="Q76" s="185" t="str">
        <f t="shared" ref="Q76" si="121">IF(E76="","",IF(OR((O76&gt;50%),(P76&lt;-50%)),"Measure More","OK"))</f>
        <v>OK</v>
      </c>
      <c r="R76" s="185">
        <f>IF(E76="","",MAXA(E76:I77))</f>
        <v>7.5994999999999999</v>
      </c>
      <c r="S76" s="185">
        <f>IF(E76="","",MINA(E76:I77))</f>
        <v>7.5782999999999996</v>
      </c>
      <c r="T76" s="185">
        <f t="shared" ref="T76" si="122">IF(E76="","",(R76-S76))</f>
        <v>2.120000000000033E-2</v>
      </c>
      <c r="U76" s="185">
        <f>IF(E76="","",ROUND(AVERAGEA(E76:I77),4))</f>
        <v>7.5895999999999999</v>
      </c>
      <c r="V76" s="185">
        <f>IF(E76="","",ROUND(SQRT(COUNTA(E76:I77)/(COUNTA(E76:I77)-1))*STDEVPA(E76:I77),4))</f>
        <v>8.6999999999999994E-3</v>
      </c>
      <c r="W76" s="184">
        <f t="shared" ref="W76" si="123">IF(E76="","",ROUND((((B76+C76)-(B76-C77))/(6*V76)),4))</f>
        <v>7.6627999999999998</v>
      </c>
      <c r="X76" s="184">
        <f t="shared" ref="X76" si="124">IF(E76="","",ROUND((1-(ABS((((B76+C76)+(B76-C77))/2)-U76)/((C76+C77)/2)))*W76,4))</f>
        <v>4.2298999999999998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7.5804999999999998</v>
      </c>
      <c r="F78" s="176">
        <v>7.5713999999999997</v>
      </c>
      <c r="G78" s="176">
        <v>7.5841000000000003</v>
      </c>
      <c r="H78" s="176">
        <v>7.5838999999999999</v>
      </c>
      <c r="I78" s="176">
        <v>7.5887000000000002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0.44350000000000112</v>
      </c>
      <c r="P78" s="193">
        <f>IF(E78="","",((MINA(E78,F78,G78,H78,I78))-N78)/((C78+C79)/2))</f>
        <v>0.35699999999999843</v>
      </c>
      <c r="Q78" s="185" t="str">
        <f t="shared" ref="Q78" si="127">IF(E78="","",IF(OR((O78&gt;50%),(P78&lt;-50%)),"Measure More","OK"))</f>
        <v>OK</v>
      </c>
      <c r="R78" s="185">
        <f>IF(E78="","",MAXA(E78:I79))</f>
        <v>7.5887000000000002</v>
      </c>
      <c r="S78" s="185">
        <f>IF(E78="","",MINA(E78:I79))</f>
        <v>7.5713999999999997</v>
      </c>
      <c r="T78" s="185">
        <f t="shared" ref="T78" si="128">IF(E78="","",(R78-S78))</f>
        <v>1.7300000000000537E-2</v>
      </c>
      <c r="U78" s="185">
        <f>IF(E78="","",ROUND(AVERAGEA(E78:I79),4))</f>
        <v>7.5816999999999997</v>
      </c>
      <c r="V78" s="185">
        <f>IF(E78="","",ROUND(SQRT(COUNTA(E78:I79)/(COUNTA(E78:I79)-1))*STDEVPA(E78:I79),4))</f>
        <v>6.4999999999999997E-3</v>
      </c>
      <c r="W78" s="184">
        <f t="shared" ref="W78" si="129">IF(E78="","",ROUND((((B78+C78)-(B78-C79))/(6*V78)),4))</f>
        <v>10.256399999999999</v>
      </c>
      <c r="X78" s="184">
        <f t="shared" ref="X78" si="130">IF(E78="","",ROUND((1-(ABS((((B78+C78)+(B78-C79))/2)-U78)/((C78+C79)/2)))*W78,4))</f>
        <v>6.0667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6.2160000000000002</v>
      </c>
      <c r="F80" s="176">
        <v>6.2145999999999999</v>
      </c>
      <c r="G80" s="176">
        <v>6.2102000000000004</v>
      </c>
      <c r="H80" s="176">
        <v>6.2104999999999997</v>
      </c>
      <c r="I80" s="176">
        <v>6.2102000000000004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0.32000000000000028</v>
      </c>
      <c r="P80" s="193">
        <f>IF(E80="","",((MINA(E80,F80,G80,H80,I80))-N80)/((C80+C81)/2))</f>
        <v>0.20400000000000418</v>
      </c>
      <c r="Q80" s="185" t="str">
        <f t="shared" ref="Q80" si="133">IF(E80="","",IF(OR((O80&gt;50%),(P80&lt;-50%)),"Measure More","OK"))</f>
        <v>OK</v>
      </c>
      <c r="R80" s="185">
        <f>IF(E80="","",MAXA(E80:I81))</f>
        <v>6.2160000000000002</v>
      </c>
      <c r="S80" s="185">
        <f>IF(E80="","",MINA(E80:I81))</f>
        <v>6.2102000000000004</v>
      </c>
      <c r="T80" s="185">
        <f t="shared" ref="T80" si="134">IF(E80="","",(R80-S80))</f>
        <v>5.7999999999998053E-3</v>
      </c>
      <c r="U80" s="185">
        <f>IF(E80="","",ROUND(AVERAGEA(E80:I81),4))</f>
        <v>6.2122999999999999</v>
      </c>
      <c r="V80" s="185">
        <f>IF(E80="","",ROUND(SQRT(COUNTA(E80:I81)/(COUNTA(E80:I81)-1))*STDEVPA(E80:I81),4))</f>
        <v>2.8E-3</v>
      </c>
      <c r="W80" s="184">
        <f t="shared" ref="W80" si="135">IF(E80="","",ROUND((((B80+C80)-(B80-C81))/(6*V80)),4))</f>
        <v>5.9523999999999999</v>
      </c>
      <c r="X80" s="184">
        <f t="shared" ref="X80" si="136">IF(E80="","",ROUND((1-(ABS((((B80+C80)+(B80-C81))/2)-U80)/((C80+C81)/2)))*W80,4))</f>
        <v>4.4881000000000002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6.2229000000000001</v>
      </c>
      <c r="F82" s="176">
        <v>6.2233999999999998</v>
      </c>
      <c r="G82" s="176">
        <v>6.2240000000000002</v>
      </c>
      <c r="H82" s="176">
        <v>6.2241</v>
      </c>
      <c r="I82" s="176">
        <v>6.2255000000000003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0.51000000000000156</v>
      </c>
      <c r="P82" s="193">
        <f>IF(E82="","",((MINA(E82,F82,G82,H82,I82))-N82)/((C82+C83)/2))</f>
        <v>0.45799999999999841</v>
      </c>
      <c r="Q82" s="185" t="str">
        <f t="shared" ref="Q82" si="139">IF(E82="","",IF(OR((O82&gt;50%),(P82&lt;-50%)),"Measure More","OK"))</f>
        <v>Measure More</v>
      </c>
      <c r="R82" s="185">
        <f>IF(E82="","",MAXA(E82:I83))</f>
        <v>6.2255000000000003</v>
      </c>
      <c r="S82" s="185">
        <f>IF(E82="","",MINA(E82:I83))</f>
        <v>6.2229000000000001</v>
      </c>
      <c r="T82" s="185">
        <f t="shared" ref="T82" si="140">IF(E82="","",(R82-S82))</f>
        <v>2.6000000000001577E-3</v>
      </c>
      <c r="U82" s="185">
        <f>IF(E82="","",ROUND(AVERAGEA(E82:I83),4))</f>
        <v>6.2240000000000002</v>
      </c>
      <c r="V82" s="185">
        <f>IF(E82="","",ROUND(SQRT(COUNTA(E82:I83)/(COUNTA(E82:I83)-1))*STDEVPA(E82:I83),4))</f>
        <v>1E-3</v>
      </c>
      <c r="W82" s="184">
        <f t="shared" ref="W82" si="141">IF(E82="","",ROUND((((B82+C82)-(B82-C83))/(6*V82)),4))</f>
        <v>16.666699999999999</v>
      </c>
      <c r="X82" s="184">
        <f t="shared" ref="X82" si="142">IF(E82="","",ROUND((1-(ABS((((B82+C82)+(B82-C83))/2)-U82)/((C82+C83)/2)))*W82,4))</f>
        <v>8.6667000000000005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5.7569999999999997</v>
      </c>
      <c r="F84" s="176">
        <v>5.7539999999999996</v>
      </c>
      <c r="G84" s="176">
        <v>5.7013999999999996</v>
      </c>
      <c r="H84" s="176">
        <v>5.7016999999999998</v>
      </c>
      <c r="I84" s="176">
        <v>5.6992000000000003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0.56999999999999496</v>
      </c>
      <c r="P84" s="193">
        <f>IF(E84="","",((MINA(E84,F84,G84,H84,I84))-N84)/((C84+C85)/2))</f>
        <v>-7.9999999999991189E-3</v>
      </c>
      <c r="Q84" s="185" t="str">
        <f t="shared" ref="Q84" si="145">IF(E84="","",IF(OR((O84&gt;50%),(P84&lt;-50%)),"Measure More","OK"))</f>
        <v>Measure More</v>
      </c>
      <c r="R84" s="185">
        <f>IF(E84="","",MAXA(E84:I85))</f>
        <v>5.7569999999999997</v>
      </c>
      <c r="S84" s="185">
        <f>IF(E84="","",MINA(E84:I85))</f>
        <v>5.6992000000000003</v>
      </c>
      <c r="T84" s="185">
        <f t="shared" ref="T84" si="146">IF(E84="","",(R84-S84))</f>
        <v>5.7799999999999407E-2</v>
      </c>
      <c r="U84" s="185">
        <f>IF(E84="","",ROUND(AVERAGEA(E84:I85),4))</f>
        <v>5.7226999999999997</v>
      </c>
      <c r="V84" s="185">
        <f>IF(E84="","",ROUND(SQRT(COUNTA(E84:I85)/(COUNTA(E84:I85)-1))*STDEVPA(E84:I85),4))</f>
        <v>0.03</v>
      </c>
      <c r="W84" s="184">
        <f t="shared" ref="W84" si="147">IF(E84="","",ROUND((((B84+C84)-(B84-C85))/(6*V84)),4))</f>
        <v>1.1111</v>
      </c>
      <c r="X84" s="184">
        <f t="shared" ref="X84" si="148">IF(E84="","",ROUND((1-(ABS((((B84+C84)+(B84-C85))/2)-U84)/((C84+C85)/2)))*W84,4))</f>
        <v>0.8589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5.7313000000000001</v>
      </c>
      <c r="F86" s="176">
        <v>5.7321</v>
      </c>
      <c r="G86" s="176">
        <v>5.7680999999999996</v>
      </c>
      <c r="H86" s="176">
        <v>5.7678000000000003</v>
      </c>
      <c r="I86" s="176">
        <v>5.7656000000000001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0.68099999999999383</v>
      </c>
      <c r="P86" s="193">
        <f>IF(E86="","",((MINA(E86,F86,G86,H86,I86))-N86)/((C86+C87)/2))</f>
        <v>0.31299999999999883</v>
      </c>
      <c r="Q86" s="185" t="str">
        <f t="shared" ref="Q86" si="151">IF(E86="","",IF(OR((O86&gt;50%),(P86&lt;-50%)),"Measure More","OK"))</f>
        <v>Measure More</v>
      </c>
      <c r="R86" s="185">
        <f>IF(E86="","",MAXA(E86:I87))</f>
        <v>5.7680999999999996</v>
      </c>
      <c r="S86" s="185">
        <f>IF(E86="","",MINA(E86:I87))</f>
        <v>5.7313000000000001</v>
      </c>
      <c r="T86" s="185">
        <f t="shared" ref="T86" si="152">IF(E86="","",(R86-S86))</f>
        <v>3.67999999999995E-2</v>
      </c>
      <c r="U86" s="185">
        <f>IF(E86="","",ROUND(AVERAGEA(E86:I87),4))</f>
        <v>5.7530000000000001</v>
      </c>
      <c r="V86" s="185">
        <f>IF(E86="","",ROUND(SQRT(COUNTA(E86:I87)/(COUNTA(E86:I87)-1))*STDEVPA(E86:I87),4))</f>
        <v>1.95E-2</v>
      </c>
      <c r="W86" s="184">
        <f t="shared" ref="W86" si="153">IF(E86="","",ROUND((((B86+C86)-(B86-C87))/(6*V86)),4))</f>
        <v>1.7094</v>
      </c>
      <c r="X86" s="184">
        <f t="shared" ref="X86" si="154">IF(E86="","",ROUND((1-(ABS((((B86+C86)+(B86-C87))/2)-U86)/((C86+C87)/2)))*W86,4))</f>
        <v>0.8034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7.9450000000000003</v>
      </c>
      <c r="F88" s="176">
        <v>7.9530000000000003</v>
      </c>
      <c r="G88" s="176">
        <v>7.9135999999999997</v>
      </c>
      <c r="H88" s="176">
        <v>7.9131999999999998</v>
      </c>
      <c r="I88" s="176">
        <v>7.9081999999999999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0.52999999999999936</v>
      </c>
      <c r="P88" s="193">
        <f>IF(E88="","",((MINA(E88,F88,G88,H88,I88))-N88)/((C88+C89)/2))</f>
        <v>8.199999999999541E-2</v>
      </c>
      <c r="Q88" s="194" t="str">
        <f t="shared" ref="Q88" si="157">IF(E88="","",IF(OR((O88&gt;50%),(P88&lt;-50%)),"Measure More","OK"))</f>
        <v>Measure More</v>
      </c>
      <c r="R88" s="185">
        <f>IF(E88="","",MAXA(E88:I89))</f>
        <v>7.9530000000000003</v>
      </c>
      <c r="S88" s="185">
        <f>IF(E88="","",MINA(E88:I89))</f>
        <v>7.9081999999999999</v>
      </c>
      <c r="T88" s="185">
        <f t="shared" ref="T88" si="158">IF(E88="","",(R88-S88))</f>
        <v>4.4800000000000395E-2</v>
      </c>
      <c r="U88" s="185">
        <f>IF(E88="","",ROUND(AVERAGEA(E88:I89),4))</f>
        <v>7.9265999999999996</v>
      </c>
      <c r="V88" s="185">
        <f>IF(E88="","",ROUND(SQRT(COUNTA(E88:I89)/(COUNTA(E88:I89)-1))*STDEVPA(E88:I89),4))</f>
        <v>2.0799999999999999E-2</v>
      </c>
      <c r="W88" s="184">
        <f t="shared" ref="W88" si="159">IF(E88="","",ROUND((((B88+C88)-(B88-C89))/(6*V88)),4))</f>
        <v>1.6026</v>
      </c>
      <c r="X88" s="184">
        <f t="shared" ref="X88" si="160">IF(E88="","",ROUND((1-(ABS((((B88+C88)+(B88-C89))/2)-U88)/((C88+C89)/2)))*W88,4))</f>
        <v>1.1762999999999999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7.9306000000000001</v>
      </c>
      <c r="F90" s="176">
        <v>7.9348000000000001</v>
      </c>
      <c r="G90" s="176">
        <v>7.9166999999999996</v>
      </c>
      <c r="H90" s="176">
        <v>7.9198000000000004</v>
      </c>
      <c r="I90" s="176">
        <v>7.9127999999999998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0.3479999999999972</v>
      </c>
      <c r="P90" s="193">
        <f>IF(E90="","",((MINA(E90,F90,G90,H90,I90))-N90)/((C90+C91)/2))</f>
        <v>0.12799999999999478</v>
      </c>
      <c r="Q90" s="194" t="str">
        <f t="shared" ref="Q90" si="163">IF(E90="","",IF(OR((O90&gt;50%),(P90&lt;-50%)),"Measure More","OK"))</f>
        <v>OK</v>
      </c>
      <c r="R90" s="185">
        <f>IF(E90="","",MAXA(E90:I91))</f>
        <v>7.9348000000000001</v>
      </c>
      <c r="S90" s="185">
        <f>IF(E90="","",MINA(E90:I91))</f>
        <v>7.9127999999999998</v>
      </c>
      <c r="T90" s="185">
        <f t="shared" ref="T90" si="164">IF(E90="","",(R90-S90))</f>
        <v>2.2000000000000242E-2</v>
      </c>
      <c r="U90" s="185">
        <f>IF(E90="","",ROUND(AVERAGEA(E90:I91),4))</f>
        <v>7.9229000000000003</v>
      </c>
      <c r="V90" s="185">
        <f>IF(E90="","",ROUND(SQRT(COUNTA(E90:I91)/(COUNTA(E90:I91)-1))*STDEVPA(E90:I91),4))</f>
        <v>9.4000000000000004E-3</v>
      </c>
      <c r="W90" s="184">
        <f t="shared" ref="W90" si="165">IF(E90="","",ROUND((((B90+C90)-(B90-C91))/(6*V90)),4))</f>
        <v>3.5461</v>
      </c>
      <c r="X90" s="184">
        <f t="shared" ref="X90" si="166">IF(E90="","",ROUND((1-(ABS((((B90+C90)+(B90-C91))/2)-U90)/((C90+C91)/2)))*W90,4))</f>
        <v>2.734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3.1095000000000002</v>
      </c>
      <c r="F92" s="176">
        <v>3.1114000000000002</v>
      </c>
      <c r="G92" s="176">
        <v>3.0992999999999999</v>
      </c>
      <c r="H92" s="176">
        <v>3.0975000000000001</v>
      </c>
      <c r="I92" s="176">
        <v>3.0956999999999999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0.11400000000000077</v>
      </c>
      <c r="P92" s="193">
        <f>IF(E92="","",((MINA(E92,F92,G92,H92,I92))-N92)/((C92+C93)/2))</f>
        <v>-4.3000000000001926E-2</v>
      </c>
      <c r="Q92" s="185" t="str">
        <f t="shared" ref="Q92" si="169">IF(E92="","",IF(OR((O92&gt;50%),(P92&lt;-50%)),"Measure More","OK"))</f>
        <v>OK</v>
      </c>
      <c r="R92" s="185">
        <f>IF(E92="","",MAXA(E92:I93))</f>
        <v>3.1114000000000002</v>
      </c>
      <c r="S92" s="185">
        <f>IF(E92="","",MINA(E92:I93))</f>
        <v>3.0956999999999999</v>
      </c>
      <c r="T92" s="185">
        <f t="shared" ref="T92" si="170">IF(E92="","",(R92-S92))</f>
        <v>1.5700000000000269E-2</v>
      </c>
      <c r="U92" s="185">
        <f>IF(E92="","",ROUND(AVERAGEA(E92:I93),4))</f>
        <v>3.1027</v>
      </c>
      <c r="V92" s="185">
        <f>IF(E92="","",ROUND(SQRT(COUNTA(E92:I93)/(COUNTA(E92:I93)-1))*STDEVPA(E92:I93),4))</f>
        <v>7.1999999999999998E-3</v>
      </c>
      <c r="W92" s="184">
        <f t="shared" ref="W92" si="171">IF(E92="","",ROUND((((B92+C92)-(B92-C93))/(6*V92)),4))</f>
        <v>4.6295999999999999</v>
      </c>
      <c r="X92" s="184">
        <f t="shared" ref="X92" si="172">IF(E92="","",ROUND((1-(ABS((((B92+C92)+(B92-C93))/2)-U92)/((C92+C93)/2)))*W92,4))</f>
        <v>4.5045999999999999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3.1059000000000001</v>
      </c>
      <c r="F94" s="176">
        <v>3.1055999999999999</v>
      </c>
      <c r="G94" s="176">
        <v>3.1034000000000002</v>
      </c>
      <c r="H94" s="176">
        <v>3.1073</v>
      </c>
      <c r="I94" s="176">
        <v>3.0983999999999998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7.2999999999998622E-2</v>
      </c>
      <c r="P94" s="193">
        <f>IF(E94="","",((MINA(E94,F94,G94,H94,I94))-N94)/((C94+C95)/2))</f>
        <v>-1.6000000000002679E-2</v>
      </c>
      <c r="Q94" s="185" t="str">
        <f t="shared" ref="Q94" si="175">IF(E94="","",IF(OR((O94&gt;50%),(P94&lt;-50%)),"Measure More","OK"))</f>
        <v>OK</v>
      </c>
      <c r="R94" s="185">
        <f>IF(E94="","",MAXA(E94:I95))</f>
        <v>3.1073</v>
      </c>
      <c r="S94" s="185">
        <f>IF(E94="","",MINA(E94:I95))</f>
        <v>3.0983999999999998</v>
      </c>
      <c r="T94" s="185">
        <f t="shared" ref="T94" si="176">IF(E94="","",(R94-S94))</f>
        <v>8.90000000000013E-3</v>
      </c>
      <c r="U94" s="185">
        <f>IF(E94="","",ROUND(AVERAGEA(E94:I95),4))</f>
        <v>3.1040999999999999</v>
      </c>
      <c r="V94" s="185">
        <f>IF(E94="","",ROUND(SQRT(COUNTA(E94:I95)/(COUNTA(E94:I95)-1))*STDEVPA(E94:I95),4))</f>
        <v>3.5000000000000001E-3</v>
      </c>
      <c r="W94" s="184">
        <f t="shared" ref="W94" si="177">IF(E94="","",ROUND((((B94+C94)-(B94-C95))/(6*V94)),4))</f>
        <v>9.5237999999999996</v>
      </c>
      <c r="X94" s="184">
        <f t="shared" ref="X94" si="178">IF(E94="","",ROUND((1-(ABS((((B94+C94)+(B94-C95))/2)-U94)/((C94+C95)/2)))*W94,4))</f>
        <v>9.1333000000000002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7.7084999999999999</v>
      </c>
      <c r="F96" s="176">
        <v>7.7093999999999996</v>
      </c>
      <c r="G96" s="176">
        <v>7.7210999999999999</v>
      </c>
      <c r="H96" s="176">
        <v>7.7222999999999997</v>
      </c>
      <c r="I96" s="176">
        <v>7.7218999999999998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0.22299999999999542</v>
      </c>
      <c r="P96" s="193">
        <f>IF(E96="","",((MINA(E96,F96,G96,H96,I96))-N96)/((C96+C97)/2))</f>
        <v>8.49999999999973E-2</v>
      </c>
      <c r="Q96" s="185" t="str">
        <f t="shared" ref="Q96" si="181">IF(E96="","",IF(OR((O96&gt;50%),(P96&lt;-50%)),"Measure More","OK"))</f>
        <v>OK</v>
      </c>
      <c r="R96" s="185">
        <f>IF(E96="","",MAXA(E96:I97))</f>
        <v>7.7222999999999997</v>
      </c>
      <c r="S96" s="185">
        <f>IF(E96="","",MINA(E96:I97))</f>
        <v>7.7084999999999999</v>
      </c>
      <c r="T96" s="185">
        <f t="shared" ref="T96" si="182">IF(E96="","",(R96-S96))</f>
        <v>1.3799999999999812E-2</v>
      </c>
      <c r="U96" s="185">
        <f>IF(E96="","",ROUND(AVERAGEA(E96:I97),4))</f>
        <v>7.7165999999999997</v>
      </c>
      <c r="V96" s="185">
        <f>IF(E96="","",ROUND(SQRT(COUNTA(E96:I97)/(COUNTA(E96:I97)-1))*STDEVPA(E96:I97),4))</f>
        <v>7.0000000000000001E-3</v>
      </c>
      <c r="W96" s="184">
        <f t="shared" ref="W96" si="183">IF(E96="","",ROUND((((B96+C96)-(B96-C97))/(6*V96)),4))</f>
        <v>4.7618999999999998</v>
      </c>
      <c r="X96" s="184">
        <f t="shared" ref="X96" si="184">IF(E96="","",ROUND((1-(ABS((((B96+C96)+(B96-C97))/2)-U96)/((C96+C97)/2)))*W96,4))</f>
        <v>3.9714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7.7037000000000004</v>
      </c>
      <c r="F98" s="176">
        <v>7.7043999999999997</v>
      </c>
      <c r="G98" s="176">
        <v>7.7096999999999998</v>
      </c>
      <c r="H98" s="176">
        <v>7.7089999999999996</v>
      </c>
      <c r="I98" s="176">
        <v>7.7103000000000002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0.10299999999999976</v>
      </c>
      <c r="P98" s="193">
        <f>IF(E98="","",((MINA(E98,F98,G98,H98,I98))-N98)/((C98+C99)/2))</f>
        <v>3.7000000000002586E-2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7.7103000000000002</v>
      </c>
      <c r="S98" s="185">
        <f>IF(E98="","",MINA(E98:I99))</f>
        <v>7.7037000000000004</v>
      </c>
      <c r="T98" s="185">
        <f t="shared" ref="T98" si="188">IF(E98="","",(R98-S98))</f>
        <v>6.5999999999997172E-3</v>
      </c>
      <c r="U98" s="185">
        <f>IF(E98="","",ROUND(AVERAGEA(E98:I99),4))</f>
        <v>7.7073999999999998</v>
      </c>
      <c r="V98" s="185">
        <f>IF(E98="","",ROUND(SQRT(COUNTA(E98:I99)/(COUNTA(E98:I99)-1))*STDEVPA(E98:I99),4))</f>
        <v>3.0999999999999999E-3</v>
      </c>
      <c r="W98" s="184">
        <f t="shared" ref="W98" si="189">IF(E98="","",ROUND((((B98+C98)-(B98-C99))/(6*V98)),4))</f>
        <v>10.752700000000001</v>
      </c>
      <c r="X98" s="184">
        <f t="shared" ref="X98" si="190">IF(E98="","",ROUND((1-(ABS((((B98+C98)+(B98-C99))/2)-U98)/((C98+C99)/2)))*W98,4))</f>
        <v>9.9570000000000007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3.1063000000000001</v>
      </c>
      <c r="F100" s="176">
        <v>3.1063999999999998</v>
      </c>
      <c r="G100" s="176">
        <v>3.1221000000000001</v>
      </c>
      <c r="H100" s="176">
        <v>3.1190000000000002</v>
      </c>
      <c r="I100" s="176">
        <v>3.1173000000000002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0.22100000000000009</v>
      </c>
      <c r="P100" s="193">
        <f>IF(E100="","",((MINA(E100,F100,G100,H100,I100))-N100)/((C100+C101)/2))</f>
        <v>6.2999999999999723E-2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3.1221000000000001</v>
      </c>
      <c r="S100" s="185">
        <f>IF(E100="","",MINA(E100:I101))</f>
        <v>3.1063000000000001</v>
      </c>
      <c r="T100" s="185">
        <f t="shared" ref="T100" si="194">IF(E100="","",(R100-S100))</f>
        <v>1.5800000000000036E-2</v>
      </c>
      <c r="U100" s="185">
        <f>IF(E100="","",ROUND(AVERAGEA(E100:I101),4))</f>
        <v>3.1141999999999999</v>
      </c>
      <c r="V100" s="185">
        <f>IF(E100="","",ROUND(SQRT(COUNTA(E100:I101)/(COUNTA(E100:I101)-1))*STDEVPA(E100:I101),4))</f>
        <v>7.4000000000000003E-3</v>
      </c>
      <c r="W100" s="184">
        <f t="shared" ref="W100" si="195">IF(E100="","",ROUND((((B100+C100)-(B100-C101))/(6*V100)),4))</f>
        <v>4.5045000000000002</v>
      </c>
      <c r="X100" s="184">
        <f t="shared" ref="X100" si="196">IF(E100="","",ROUND((1-(ABS((((B100+C100)+(B100-C101))/2)-U100)/((C100+C101)/2)))*W100,4))</f>
        <v>3.8649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3.1040999999999999</v>
      </c>
      <c r="F102" s="176">
        <v>3.1059999999999999</v>
      </c>
      <c r="G102" s="176">
        <v>3.1215000000000002</v>
      </c>
      <c r="H102" s="176">
        <v>3.1238000000000001</v>
      </c>
      <c r="I102" s="176">
        <v>3.1187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0.23800000000000043</v>
      </c>
      <c r="P102" s="193">
        <f>IF(E102="","",((MINA(E102,F102,G102,H102,I102))-N102)/((C102+C103)/2))</f>
        <v>4.0999999999997705E-2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3.1238000000000001</v>
      </c>
      <c r="S102" s="185">
        <f>IF(E102="","",MINA(E102:I103))</f>
        <v>3.1040999999999999</v>
      </c>
      <c r="T102" s="185">
        <f t="shared" ref="T102" si="200">IF(E102="","",(R102-S102))</f>
        <v>1.9700000000000273E-2</v>
      </c>
      <c r="U102" s="185">
        <f>IF(E102="","",ROUND(AVERAGEA(E102:I103),4))</f>
        <v>3.1147999999999998</v>
      </c>
      <c r="V102" s="185">
        <f>IF(E102="","",ROUND(SQRT(COUNTA(E102:I103)/(COUNTA(E102:I103)-1))*STDEVPA(E102:I103),4))</f>
        <v>9.1000000000000004E-3</v>
      </c>
      <c r="W102" s="184">
        <f t="shared" ref="W102" si="201">IF(E102="","",ROUND((((B102+C102)-(B102-C103))/(6*V102)),4))</f>
        <v>3.6629999999999998</v>
      </c>
      <c r="X102" s="184">
        <f t="shared" ref="X102" si="202">IF(E102="","",ROUND((1-(ABS((((B102+C102)+(B102-C103))/2)-U102)/((C102+C103)/2)))*W102,4))</f>
        <v>3.1208999999999998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1.72E-2</v>
      </c>
      <c r="F104" s="176">
        <v>1.78E-2</v>
      </c>
      <c r="G104" s="176">
        <v>2.2499999999999999E-2</v>
      </c>
      <c r="H104" s="176">
        <v>2.0199999999999999E-2</v>
      </c>
      <c r="I104" s="176">
        <v>1.8800000000000001E-2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-0.10000000000000009</v>
      </c>
      <c r="P104" s="193">
        <f>IF(E104="","",((MINA(E104,F104,G104,H104,I104))-N104)/((C104+C105)/2))</f>
        <v>-0.31200000000000006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2.2499999999999999E-2</v>
      </c>
      <c r="S104" s="185">
        <f>IF(E104="","",MINA(E104:I105))</f>
        <v>1.72E-2</v>
      </c>
      <c r="T104" s="185">
        <f t="shared" ref="T104" si="206">IF(E104="","",(R104-S104))</f>
        <v>5.2999999999999992E-3</v>
      </c>
      <c r="U104" s="185">
        <f>IF(E104="","",ROUND(AVERAGEA(E104:I105),4))</f>
        <v>1.9300000000000001E-2</v>
      </c>
      <c r="V104" s="185">
        <f>IF(E104="","",ROUND(SQRT(COUNTA(E104:I105)/(COUNTA(E104:I105)-1))*STDEVPA(E104:I105),4))</f>
        <v>2.0999999999999999E-3</v>
      </c>
      <c r="W104" s="184">
        <f>IF(E104="","",ROUND((((B104+C104)-(U104))/(3*V104)),4))</f>
        <v>4.8730000000000002</v>
      </c>
      <c r="X104" s="184">
        <f>IF(E104="","",ROUND((((B104+C104)-(U104))/(3*V104)),4))</f>
        <v>4.8730000000000002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2.12E-2</v>
      </c>
      <c r="F106" s="176">
        <v>2.0400000000000001E-2</v>
      </c>
      <c r="G106" s="176">
        <v>1.9E-2</v>
      </c>
      <c r="H106" s="176">
        <v>2.01E-2</v>
      </c>
      <c r="I106" s="176">
        <v>2.3599999999999999E-2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-5.6000000000000077E-2</v>
      </c>
      <c r="P106" s="193">
        <f>IF(E106="","",((MINA(E106,F106,G106,H106,I106))-N106)/((C106+C107)/2))</f>
        <v>-0.24000000000000007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2.3599999999999999E-2</v>
      </c>
      <c r="S106" s="185">
        <f>IF(E106="","",MINA(E106:I107))</f>
        <v>1.9E-2</v>
      </c>
      <c r="T106" s="185">
        <f t="shared" ref="T106" si="210">IF(E106="","",(R106-S106))</f>
        <v>4.5999999999999999E-3</v>
      </c>
      <c r="U106" s="185">
        <f>IF(E106="","",ROUND(AVERAGEA(E106:I107),4))</f>
        <v>2.0899999999999998E-2</v>
      </c>
      <c r="V106" s="185">
        <f>IF(E106="","",ROUND(SQRT(COUNTA(E106:I107)/(COUNTA(E106:I107)-1))*STDEVPA(E106:I107),4))</f>
        <v>1.6999999999999999E-3</v>
      </c>
      <c r="W106" s="184">
        <f>IF(E106="","",ROUND((((B106+C106)-(U106))/(3*V106)),4))</f>
        <v>5.7058999999999997</v>
      </c>
      <c r="X106" s="184">
        <f>IF(E106="","",ROUND((((B106+C106)-(U106))/(3*V106)),4))</f>
        <v>5.7058999999999997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24121201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24121201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7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9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9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9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9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9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9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9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9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9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9" ht="13.5" customHeight="1" x14ac:dyDescent="0.15">
      <c r="A154" s="16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9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9" ht="15" customHeight="1" x14ac:dyDescent="0.15">
      <c r="A156" s="16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9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8" t="s">
        <v>53</v>
      </c>
      <c r="P157" s="16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9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3.3963000000000001</v>
      </c>
      <c r="F158" s="176">
        <v>3.3950999999999998</v>
      </c>
      <c r="G158" s="176">
        <v>3.3969999999999998</v>
      </c>
      <c r="H158" s="176"/>
      <c r="I158" s="176"/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-3.0000000000001137E-2</v>
      </c>
      <c r="P158" s="193">
        <f>IF(E158="","",((MINA(E158,F158,G158,H158,I158))-N158)/((C158+C159)/2))</f>
        <v>-4.9000000000001265E-2</v>
      </c>
      <c r="Q158" s="185" t="str">
        <f>IF(E158="","",IF(OR((O158&gt;50%),(P158&lt;-50%)),"Measure More","OK"))</f>
        <v>OK</v>
      </c>
      <c r="R158" s="185">
        <f>IF(E158="","",MAXA(E158:I159))</f>
        <v>3.3969999999999998</v>
      </c>
      <c r="S158" s="185">
        <f>IF(E158="","",MINA(E158:I159))</f>
        <v>3.3950999999999998</v>
      </c>
      <c r="T158" s="185">
        <f>IF(E158="","",(R158-S158))</f>
        <v>1.9000000000000128E-3</v>
      </c>
      <c r="U158" s="185">
        <f>IF(E158="","",ROUND(AVERAGEA(E158:I159),4))</f>
        <v>3.3961000000000001</v>
      </c>
      <c r="V158" s="185">
        <f>IF(E158="","",ROUND(SQRT(COUNTA(E158:I159)/(COUNTA(E158:I159)-1))*STDEVPA(E158:I159),4))</f>
        <v>1E-3</v>
      </c>
      <c r="W158" s="184">
        <f>IF(E158="","",ROUND((((B158+C158)-(B158-C159))/(6*V158)),4))</f>
        <v>33.333300000000001</v>
      </c>
      <c r="X158" s="184">
        <f>IF(E158="","",ROUND((1-(ABS((((B158+C158)+(B158-C159))/2)-U158)/((C158+C159)/2)))*W158,4))</f>
        <v>32.033299999999997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3.3963000000000001</v>
      </c>
      <c r="AB158" s="92">
        <v>3.3950999999999998</v>
      </c>
      <c r="AC158">
        <v>3.3969999999999998</v>
      </c>
    </row>
    <row r="159" spans="1:29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9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3.4001999999999999</v>
      </c>
      <c r="F160" s="176">
        <v>3.3990999999999998</v>
      </c>
      <c r="G160" s="176">
        <v>3.4005000000000001</v>
      </c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5.0000000000016698E-3</v>
      </c>
      <c r="P160" s="193">
        <f>IF(E160="","",((MINA(E160,F160,G160,H160,I160))-N160)/((C160+C161)/2))</f>
        <v>-9.0000000000012292E-3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3.4005000000000001</v>
      </c>
      <c r="S160" s="185">
        <f t="shared" ref="S160" si="217">IF(E160="","",MINA(E160:I161))</f>
        <v>3.3990999999999998</v>
      </c>
      <c r="T160" s="185">
        <f t="shared" ref="T160" si="218">IF(E160="","",(R160-S160))</f>
        <v>1.4000000000002899E-3</v>
      </c>
      <c r="U160" s="185">
        <f t="shared" ref="U160" si="219">IF(E160="","",ROUND(AVERAGEA(E160:I161),4))</f>
        <v>3.3999000000000001</v>
      </c>
      <c r="V160" s="185">
        <f t="shared" ref="V160" si="220">IF(E160="","",ROUND(SQRT(COUNTA(E160:I161)/(COUNTA(E160:I161)-1))*STDEVPA(E160:I161),4))</f>
        <v>6.9999999999999999E-4</v>
      </c>
      <c r="W160" s="184">
        <f t="shared" ref="W160" si="221">IF(E160="","",ROUND((((B160+C160)-(B160-C161))/(6*V160)),4))</f>
        <v>47.619</v>
      </c>
      <c r="X160" s="184">
        <f t="shared" ref="X160" si="222">IF(E160="","",ROUND((1-(ABS((((B160+C160)+(B160-C161))/2)-U160)/((C160+C161)/2)))*W160,4))</f>
        <v>47.571399999999997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3.4001999999999999</v>
      </c>
      <c r="AB160" s="92">
        <v>3.3990999999999998</v>
      </c>
      <c r="AC160">
        <v>3.4005000000000001</v>
      </c>
    </row>
    <row r="161" spans="1:29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9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1.5931999999999999</v>
      </c>
      <c r="F162" s="176">
        <v>1.5931999999999999</v>
      </c>
      <c r="G162" s="176">
        <v>1.5942000000000001</v>
      </c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-5.8000000000000274E-2</v>
      </c>
      <c r="P162" s="193">
        <f>IF(E162="","",((MINA(E162,F162,G162,H162,I162))-N162)/((C162+C163)/2))</f>
        <v>-6.8000000000001393E-2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1.5942000000000001</v>
      </c>
      <c r="S162" s="185">
        <f t="shared" ref="S162" si="232">IF(E162="","",MINA(E162:I163))</f>
        <v>1.5931999999999999</v>
      </c>
      <c r="T162" s="185">
        <f t="shared" ref="T162" si="233">IF(E162="","",(R162-S162))</f>
        <v>1.0000000000001119E-3</v>
      </c>
      <c r="U162" s="185">
        <f t="shared" ref="U162" si="234">IF(E162="","",ROUND(AVERAGEA(E162:I163),4))</f>
        <v>1.5934999999999999</v>
      </c>
      <c r="V162" s="185">
        <f t="shared" ref="V162" si="235">IF(E162="","",ROUND(SQRT(COUNTA(E162:I163)/(COUNTA(E162:I163)-1))*STDEVPA(E162:I163),4))</f>
        <v>5.9999999999999995E-4</v>
      </c>
      <c r="W162" s="184">
        <f t="shared" ref="W162" si="236">IF(E162="","",ROUND((((B162+C162)-(B162-C163))/(6*V162)),4))</f>
        <v>55.555599999999998</v>
      </c>
      <c r="X162" s="184">
        <f t="shared" ref="X162" si="237">IF(E162="","",ROUND((1-(ABS((((B162+C162)+(B162-C163))/2)-U162)/((C162+C163)/2)))*W162,4))</f>
        <v>51.944499999999998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1.5931999999999999</v>
      </c>
      <c r="AB162" s="92">
        <v>1.5931999999999999</v>
      </c>
      <c r="AC162">
        <v>1.5942000000000001</v>
      </c>
    </row>
    <row r="163" spans="1:29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9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1.5893999999999999</v>
      </c>
      <c r="F164" s="176">
        <v>1.5893999999999999</v>
      </c>
      <c r="G164" s="176">
        <v>1.5886</v>
      </c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-0.10600000000000165</v>
      </c>
      <c r="P164" s="193">
        <f>IF(E164="","",((MINA(E164,F164,G164,H164,I164))-N164)/((C164+C165)/2))</f>
        <v>-0.11400000000000077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1.5893999999999999</v>
      </c>
      <c r="S164" s="185">
        <f t="shared" ref="S164" si="247">IF(E164="","",MINA(E164:I165))</f>
        <v>1.5886</v>
      </c>
      <c r="T164" s="185">
        <f t="shared" ref="T164" si="248">IF(E164="","",(R164-S164))</f>
        <v>7.9999999999991189E-4</v>
      </c>
      <c r="U164" s="185">
        <f t="shared" ref="U164" si="249">IF(E164="","",ROUND(AVERAGEA(E164:I165),4))</f>
        <v>1.5891</v>
      </c>
      <c r="V164" s="185">
        <f t="shared" ref="V164" si="250">IF(E164="","",ROUND(SQRT(COUNTA(E164:I165)/(COUNTA(E164:I165)-1))*STDEVPA(E164:I165),4))</f>
        <v>5.0000000000000001E-4</v>
      </c>
      <c r="W164" s="184">
        <f t="shared" ref="W164" si="251">IF(E164="","",ROUND((((B164+C164)-(B164-C165))/(6*V164)),4))</f>
        <v>66.666700000000006</v>
      </c>
      <c r="X164" s="184">
        <f t="shared" ref="X164" si="252">IF(E164="","",ROUND((1-(ABS((((B164+C164)+(B164-C165))/2)-U164)/((C164+C165)/2)))*W164,4))</f>
        <v>59.4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1.5893999999999999</v>
      </c>
      <c r="AB164" s="92">
        <v>1.5893999999999999</v>
      </c>
      <c r="AC164">
        <v>1.5886</v>
      </c>
    </row>
    <row r="165" spans="1:29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9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1.597</v>
      </c>
      <c r="F166" s="176">
        <v>1.5971</v>
      </c>
      <c r="G166" s="176">
        <v>1.5972</v>
      </c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-2.8000000000001357E-2</v>
      </c>
      <c r="P166" s="193">
        <f>IF(E166="","",((MINA(E166,F166,G166,H166,I166))-N166)/((C166+C167)/2))</f>
        <v>-3.0000000000001137E-2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1.5972</v>
      </c>
      <c r="S166" s="185">
        <f t="shared" ref="S166" si="262">IF(E166="","",MINA(E166:I167))</f>
        <v>1.597</v>
      </c>
      <c r="T166" s="185">
        <f t="shared" ref="T166" si="263">IF(E166="","",(R166-S166))</f>
        <v>1.9999999999997797E-4</v>
      </c>
      <c r="U166" s="185">
        <f t="shared" ref="U166" si="264">IF(E166="","",ROUND(AVERAGEA(E166:I167),4))</f>
        <v>1.5971</v>
      </c>
      <c r="V166" s="185">
        <f t="shared" ref="V166" si="265">IF(E166="","",ROUND(SQRT(COUNTA(E166:I167)/(COUNTA(E166:I167)-1))*STDEVPA(E166:I167),4))</f>
        <v>1E-4</v>
      </c>
      <c r="W166" s="184">
        <f t="shared" ref="W166" si="266">IF(E166="","",ROUND((((B166+C166)-(B166-C167))/(6*V166)),4))</f>
        <v>333.33330000000001</v>
      </c>
      <c r="X166" s="184">
        <f t="shared" ref="X166" si="267">IF(E166="","",ROUND((1-(ABS((((B166+C166)+(B166-C167))/2)-U166)/((C166+C167)/2)))*W166,4))</f>
        <v>323.66660000000002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1.597</v>
      </c>
      <c r="AB166" s="92">
        <v>1.5971</v>
      </c>
      <c r="AC166">
        <v>1.5972</v>
      </c>
    </row>
    <row r="167" spans="1:29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9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1.5985</v>
      </c>
      <c r="F168" s="176">
        <v>1.5962000000000001</v>
      </c>
      <c r="G168" s="176">
        <v>1.5981000000000001</v>
      </c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-1.5000000000000568E-2</v>
      </c>
      <c r="P168" s="193">
        <f>IF(E168="","",((MINA(E168,F168,G168,H168,I168))-N168)/((C168+C169)/2))</f>
        <v>-3.8000000000000256E-2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1.5985</v>
      </c>
      <c r="S168" s="185">
        <f t="shared" ref="S168" si="277">IF(E168="","",MINA(E168:I169))</f>
        <v>1.5962000000000001</v>
      </c>
      <c r="T168" s="185">
        <f t="shared" ref="T168" si="278">IF(E168="","",(R168-S168))</f>
        <v>2.2999999999999687E-3</v>
      </c>
      <c r="U168" s="185">
        <f t="shared" ref="U168" si="279">IF(E168="","",ROUND(AVERAGEA(E168:I169),4))</f>
        <v>1.5975999999999999</v>
      </c>
      <c r="V168" s="185">
        <f t="shared" ref="V168" si="280">IF(E168="","",ROUND(SQRT(COUNTA(E168:I169)/(COUNTA(E168:I169)-1))*STDEVPA(E168:I169),4))</f>
        <v>1.1999999999999999E-3</v>
      </c>
      <c r="W168" s="184">
        <f t="shared" ref="W168" si="281">IF(E168="","",ROUND((((B168+C168)-(B168-C169))/(6*V168)),4))</f>
        <v>27.777799999999999</v>
      </c>
      <c r="X168" s="184">
        <f t="shared" ref="X168" si="282">IF(E168="","",ROUND((1-(ABS((((B168+C168)+(B168-C169))/2)-U168)/((C168+C169)/2)))*W168,4))</f>
        <v>27.1111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1.5985</v>
      </c>
      <c r="AB168" s="92">
        <v>1.5962000000000001</v>
      </c>
      <c r="AC168">
        <v>1.5981000000000001</v>
      </c>
    </row>
    <row r="169" spans="1:29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9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24.627400000000002</v>
      </c>
      <c r="F170" s="176">
        <v>24.636099999999999</v>
      </c>
      <c r="G170" s="176">
        <v>24.627500000000001</v>
      </c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0.18049999999998789</v>
      </c>
      <c r="P170" s="193">
        <f>IF(E170="","",((MINA(E170,F170,G170,H170,I170))-N170)/((C170+C171)/2))</f>
        <v>0.13700000000000045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24.636099999999999</v>
      </c>
      <c r="S170" s="185">
        <f t="shared" ref="S170" si="292">IF(E170="","",MINA(E170:I171))</f>
        <v>24.627400000000002</v>
      </c>
      <c r="T170" s="185">
        <f t="shared" ref="T170" si="293">IF(E170="","",(R170-S170))</f>
        <v>8.6999999999974875E-3</v>
      </c>
      <c r="U170" s="185">
        <f t="shared" ref="U170" si="294">IF(E170="","",ROUND(AVERAGEA(E170:I171),4))</f>
        <v>24.630299999999998</v>
      </c>
      <c r="V170" s="185">
        <f t="shared" ref="V170" si="295">IF(E170="","",ROUND(SQRT(COUNTA(E170:I171)/(COUNTA(E170:I171)-1))*STDEVPA(E170:I171),4))</f>
        <v>5.0000000000000001E-3</v>
      </c>
      <c r="W170" s="184">
        <f t="shared" ref="W170" si="296">IF(E170="","",ROUND((((B170+C170)-(B170-C171))/(6*V170)),4))</f>
        <v>13.333299999999999</v>
      </c>
      <c r="X170" s="184">
        <f t="shared" ref="X170" si="297">IF(E170="","",ROUND((1-(ABS((((B170+C170)+(B170-C171))/2)-U170)/((C170+C171)/2)))*W170,4))</f>
        <v>11.3133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24.627400000000002</v>
      </c>
      <c r="AB170" s="92">
        <v>24.636099999999999</v>
      </c>
      <c r="AC170">
        <v>24.627500000000001</v>
      </c>
    </row>
    <row r="171" spans="1:29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9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4.8394000000000004</v>
      </c>
      <c r="F172" s="176">
        <v>4.8433000000000002</v>
      </c>
      <c r="G172" s="176">
        <v>4.8383000000000003</v>
      </c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0.43300000000000338</v>
      </c>
      <c r="P172" s="193">
        <f>IF(E172="","",((MINA(E172,F172,G172,H172,I172))-N172)/((C172+C173)/2))</f>
        <v>0.38300000000000445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4.8433000000000002</v>
      </c>
      <c r="S172" s="185">
        <f t="shared" ref="S172" si="307">IF(E172="","",MINA(E172:I173))</f>
        <v>4.8383000000000003</v>
      </c>
      <c r="T172" s="185">
        <f t="shared" ref="T172" si="308">IF(E172="","",(R172-S172))</f>
        <v>4.9999999999998934E-3</v>
      </c>
      <c r="U172" s="185">
        <f t="shared" ref="U172" si="309">IF(E172="","",ROUND(AVERAGEA(E172:I173),4))</f>
        <v>4.8403</v>
      </c>
      <c r="V172" s="185">
        <f t="shared" ref="V172" si="310">IF(E172="","",ROUND(SQRT(COUNTA(E172:I173)/(COUNTA(E172:I173)-1))*STDEVPA(E172:I173),4))</f>
        <v>2.5999999999999999E-3</v>
      </c>
      <c r="W172" s="184">
        <f t="shared" ref="W172" si="311">IF(E172="","",ROUND((((B172+C172)-(B172-C173))/(6*V172)),4))</f>
        <v>12.820499999999999</v>
      </c>
      <c r="X172" s="184">
        <f t="shared" ref="X172" si="312">IF(E172="","",ROUND((1-(ABS((((B172+C172)+(B172-C173))/2)-U172)/((C172+C173)/2)))*W172,4))</f>
        <v>7.6538000000000004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4.8394000000000004</v>
      </c>
      <c r="AB172" s="92">
        <v>4.8433000000000002</v>
      </c>
      <c r="AC172">
        <v>4.8383000000000003</v>
      </c>
    </row>
    <row r="173" spans="1:29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9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4.8494999999999999</v>
      </c>
      <c r="F174" s="176">
        <v>4.8506</v>
      </c>
      <c r="G174" s="176">
        <v>4.8490000000000002</v>
      </c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0.506000000000002</v>
      </c>
      <c r="P174" s="193">
        <f>IF(E174="","",((MINA(E174,F174,G174,H174,I174))-N174)/((C174+C175)/2))</f>
        <v>0.49000000000000377</v>
      </c>
      <c r="Q174" s="185" t="str">
        <f t="shared" ref="Q174" si="320">IF(E174="","",IF(OR((O174&gt;50%),(P174&lt;-50%)),"Measure More","OK"))</f>
        <v>Measure More</v>
      </c>
      <c r="R174" s="185">
        <f t="shared" ref="R174" si="321">IF(E174="","",MAXA(E174:I175))</f>
        <v>4.8506</v>
      </c>
      <c r="S174" s="185">
        <f t="shared" ref="S174" si="322">IF(E174="","",MINA(E174:I175))</f>
        <v>4.8490000000000002</v>
      </c>
      <c r="T174" s="185">
        <f t="shared" ref="T174" si="323">IF(E174="","",(R174-S174))</f>
        <v>1.5999999999998238E-3</v>
      </c>
      <c r="U174" s="185">
        <f t="shared" ref="U174" si="324">IF(E174="","",ROUND(AVERAGEA(E174:I175),4))</f>
        <v>4.8497000000000003</v>
      </c>
      <c r="V174" s="185">
        <f t="shared" ref="V174" si="325">IF(E174="","",ROUND(SQRT(COUNTA(E174:I175)/(COUNTA(E174:I175)-1))*STDEVPA(E174:I175),4))</f>
        <v>8.0000000000000004E-4</v>
      </c>
      <c r="W174" s="184">
        <f t="shared" ref="W174" si="326">IF(E174="","",ROUND((((B174+C174)-(B174-C175))/(6*V174)),4))</f>
        <v>41.666699999999999</v>
      </c>
      <c r="X174" s="184">
        <f t="shared" ref="X174" si="327">IF(E174="","",ROUND((1-(ABS((((B174+C174)+(B174-C175))/2)-U174)/((C174+C175)/2)))*W174,4))</f>
        <v>20.958400000000001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4.8494999999999999</v>
      </c>
      <c r="AB174" s="92">
        <v>4.8506</v>
      </c>
      <c r="AC174">
        <v>4.8490000000000002</v>
      </c>
    </row>
    <row r="175" spans="1:29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9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16.1267</v>
      </c>
      <c r="F176" s="176">
        <v>16.139700000000001</v>
      </c>
      <c r="G176" s="176">
        <v>16.138300000000001</v>
      </c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0.39699999999999847</v>
      </c>
      <c r="P176" s="193">
        <f>IF(E176="","",((MINA(E176,F176,G176,H176,I176))-N176)/((C176+C177)/2))</f>
        <v>0.2669999999999817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16.139700000000001</v>
      </c>
      <c r="S176" s="185">
        <f t="shared" ref="S176" si="337">IF(E176="","",MINA(E176:I177))</f>
        <v>16.1267</v>
      </c>
      <c r="T176" s="185">
        <f t="shared" ref="T176" si="338">IF(E176="","",(R176-S176))</f>
        <v>1.3000000000001677E-2</v>
      </c>
      <c r="U176" s="185">
        <f t="shared" ref="U176" si="339">IF(E176="","",ROUND(AVERAGEA(E176:I177),4))</f>
        <v>16.134899999999998</v>
      </c>
      <c r="V176" s="185">
        <f t="shared" ref="V176" si="340">IF(E176="","",ROUND(SQRT(COUNTA(E176:I177)/(COUNTA(E176:I177)-1))*STDEVPA(E176:I177),4))</f>
        <v>7.1000000000000004E-3</v>
      </c>
      <c r="W176" s="184">
        <f t="shared" ref="W176" si="341">IF(E176="","",ROUND((((B176+C176)-(B176-C177))/(6*V176)),4))</f>
        <v>4.6947999999999999</v>
      </c>
      <c r="X176" s="184">
        <f t="shared" ref="X176" si="342">IF(E176="","",ROUND((1-(ABS((((B176+C176)+(B176-C177))/2)-U176)/((C176+C177)/2)))*W176,4))</f>
        <v>3.0562999999999998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16.1267</v>
      </c>
      <c r="AB176" s="92">
        <v>16.139700000000001</v>
      </c>
      <c r="AC176">
        <v>16.138300000000001</v>
      </c>
    </row>
    <row r="177" spans="1:29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9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16.114999999999998</v>
      </c>
      <c r="F178" s="176">
        <v>16.122599999999998</v>
      </c>
      <c r="G178" s="176">
        <v>16.121400000000001</v>
      </c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0.22599999999997067</v>
      </c>
      <c r="P178" s="193">
        <f>IF(E178="","",((MINA(E178,F178,G178,H178,I178))-N178)/((C178+C179)/2))</f>
        <v>0.14999999999997016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16.122599999999998</v>
      </c>
      <c r="S178" s="185">
        <f t="shared" ref="S178" si="352">IF(E178="","",MINA(E178:I179))</f>
        <v>16.114999999999998</v>
      </c>
      <c r="T178" s="185">
        <f t="shared" ref="T178" si="353">IF(E178="","",(R178-S178))</f>
        <v>7.6000000000000512E-3</v>
      </c>
      <c r="U178" s="185">
        <f t="shared" ref="U178" si="354">IF(E178="","",ROUND(AVERAGEA(E178:I179),4))</f>
        <v>16.119700000000002</v>
      </c>
      <c r="V178" s="185">
        <f t="shared" ref="V178" si="355">IF(E178="","",ROUND(SQRT(COUNTA(E178:I179)/(COUNTA(E178:I179)-1))*STDEVPA(E178:I179),4))</f>
        <v>4.1000000000000003E-3</v>
      </c>
      <c r="W178" s="184">
        <f t="shared" ref="W178" si="356">IF(E178="","",ROUND((((B178+C178)-(B178-C179))/(6*V178)),4))</f>
        <v>8.1301000000000005</v>
      </c>
      <c r="X178" s="184">
        <f t="shared" ref="X178" si="357">IF(E178="","",ROUND((1-(ABS((((B178+C178)+(B178-C179))/2)-U178)/((C178+C179)/2)))*W178,4))</f>
        <v>6.5285000000000002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16.114999999999998</v>
      </c>
      <c r="AB178" s="92">
        <v>16.122599999999998</v>
      </c>
      <c r="AC178">
        <v>16.121400000000001</v>
      </c>
    </row>
    <row r="179" spans="1:29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9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6.5326000000000004</v>
      </c>
      <c r="F180" s="176">
        <v>6.5347</v>
      </c>
      <c r="G180" s="176">
        <v>6.5355999999999996</v>
      </c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0.35599999999999632</v>
      </c>
      <c r="P180" s="193">
        <f>IF(E180="","",((MINA(E180,F180,G180,H180,I180))-N180)/((C180+C181)/2))</f>
        <v>0.32600000000000406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6.5355999999999996</v>
      </c>
      <c r="S180" s="185">
        <f t="shared" ref="S180" si="367">IF(E180="","",MINA(E180:I181))</f>
        <v>6.5326000000000004</v>
      </c>
      <c r="T180" s="185">
        <f t="shared" ref="T180" si="368">IF(E180="","",(R180-S180))</f>
        <v>2.9999999999992255E-3</v>
      </c>
      <c r="U180" s="185">
        <f t="shared" ref="U180" si="369">IF(E180="","",ROUND(AVERAGEA(E180:I181),4))</f>
        <v>6.5343</v>
      </c>
      <c r="V180" s="185">
        <f t="shared" ref="V180" si="370">IF(E180="","",ROUND(SQRT(COUNTA(E180:I181)/(COUNTA(E180:I181)-1))*STDEVPA(E180:I181),4))</f>
        <v>1.5E-3</v>
      </c>
      <c r="W180" s="184">
        <f t="shared" ref="W180" si="371">IF(E180="","",ROUND((((B180+C180)-(B180-C181))/(6*V180)),4))</f>
        <v>22.222200000000001</v>
      </c>
      <c r="X180" s="184">
        <f t="shared" ref="X180" si="372">IF(E180="","",ROUND((1-(ABS((((B180+C180)+(B180-C181))/2)-U180)/((C180+C181)/2)))*W180,4))</f>
        <v>14.6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6.5326000000000004</v>
      </c>
      <c r="AB180" s="92">
        <v>6.5347</v>
      </c>
      <c r="AC180">
        <v>6.5355999999999996</v>
      </c>
    </row>
    <row r="181" spans="1:29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9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6.5076000000000001</v>
      </c>
      <c r="F182" s="176">
        <v>6.5076999999999998</v>
      </c>
      <c r="G182" s="176">
        <v>6.5072999999999999</v>
      </c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7.6999999999998181E-2</v>
      </c>
      <c r="P182" s="193">
        <f>IF(E182="","",((MINA(E182,F182,G182,H182,I182))-N182)/((C182+C183)/2))</f>
        <v>7.2999999999998622E-2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6.5076999999999998</v>
      </c>
      <c r="S182" s="185">
        <f t="shared" ref="S182" si="382">IF(E182="","",MINA(E182:I183))</f>
        <v>6.5072999999999999</v>
      </c>
      <c r="T182" s="185">
        <f t="shared" ref="T182" si="383">IF(E182="","",(R182-S182))</f>
        <v>3.9999999999995595E-4</v>
      </c>
      <c r="U182" s="185">
        <f t="shared" ref="U182" si="384">IF(E182="","",ROUND(AVERAGEA(E182:I183),4))</f>
        <v>6.5075000000000003</v>
      </c>
      <c r="V182" s="185">
        <f t="shared" ref="V182" si="385">IF(E182="","",ROUND(SQRT(COUNTA(E182:I183)/(COUNTA(E182:I183)-1))*STDEVPA(E182:I183),4))</f>
        <v>2.0000000000000001E-4</v>
      </c>
      <c r="W182" s="184">
        <f t="shared" ref="W182" si="386">IF(E182="","",ROUND((((B182+C182)-(B182-C183))/(6*V182)),4))</f>
        <v>166.66669999999999</v>
      </c>
      <c r="X182" s="184">
        <f t="shared" ref="X182" si="387">IF(E182="","",ROUND((1-(ABS((((B182+C182)+(B182-C183))/2)-U182)/((C182+C183)/2)))*W182,4))</f>
        <v>154.16669999999999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6.5076000000000001</v>
      </c>
      <c r="AB182" s="92">
        <v>6.5076999999999998</v>
      </c>
      <c r="AC182">
        <v>6.5072999999999999</v>
      </c>
    </row>
    <row r="183" spans="1:29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9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0.80500000000000005</v>
      </c>
      <c r="F184" s="176">
        <v>0.80500000000000005</v>
      </c>
      <c r="G184" s="176">
        <v>0.80500000000000005</v>
      </c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8.3333333333333412E-2</v>
      </c>
      <c r="P184" s="193">
        <f>IF(E184="","",((MINA(E184,F184,G184,H184,I184))-N184)/((C184+C185)/2))</f>
        <v>8.3333333333333412E-2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0.80500000000000005</v>
      </c>
      <c r="S184" s="185">
        <f t="shared" ref="S184" si="397">IF(E184="","",MINA(E184:I185))</f>
        <v>0.80500000000000005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0.80500000000000005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0.80500000000000005</v>
      </c>
      <c r="AB184" s="92">
        <v>0.80500000000000005</v>
      </c>
      <c r="AC184">
        <v>0.80500000000000005</v>
      </c>
    </row>
    <row r="185" spans="1:29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9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0.80400000000000005</v>
      </c>
      <c r="F186" s="176">
        <v>0.80400000000000005</v>
      </c>
      <c r="G186" s="176">
        <v>0.80400000000000005</v>
      </c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6.6666666666666735E-2</v>
      </c>
      <c r="P186" s="193">
        <f>IF(E186="","",((MINA(E186,F186,G186,H186,I186))-N186)/((C186+C187)/2))</f>
        <v>6.6666666666666735E-2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0.80400000000000005</v>
      </c>
      <c r="S186" s="185">
        <f t="shared" ref="S186" si="412">IF(E186="","",MINA(E186:I187))</f>
        <v>0.80400000000000005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0.80400000000000005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0.80400000000000005</v>
      </c>
      <c r="AB186" s="92">
        <v>0.80400000000000005</v>
      </c>
      <c r="AC186">
        <v>0.80400000000000005</v>
      </c>
    </row>
    <row r="187" spans="1:29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9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0.58099999999999996</v>
      </c>
      <c r="F188" s="176">
        <v>0.57999999999999996</v>
      </c>
      <c r="G188" s="176">
        <v>0.57999999999999996</v>
      </c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-0.26666666666666694</v>
      </c>
      <c r="P188" s="193">
        <f>IF(E188="","",((MINA(E188,F188,G188,H188,I188))-N188)/((C188+C189)/2))</f>
        <v>-0.33333333333333365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0.58099999999999996</v>
      </c>
      <c r="S188" s="185">
        <f t="shared" ref="S188" si="427">IF(E188="","",MINA(E188:I189))</f>
        <v>0.57999999999999996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0.58030000000000004</v>
      </c>
      <c r="V188" s="185">
        <f t="shared" ref="V188" si="430">IF(E188="","",ROUND(SQRT(COUNTA(E188:I189)/(COUNTA(E188:I189)-1))*STDEVPA(E188:I189),4))</f>
        <v>5.9999999999999995E-4</v>
      </c>
      <c r="W188" s="184">
        <f>IF(E188="","",ROUND((((U188)-(B188-C189))/(3*V188)),4))</f>
        <v>5.7222</v>
      </c>
      <c r="X188" s="184">
        <f>IF(E188="","",ROUND((((U188)-(B188-C189))/(3*V188)),4))</f>
        <v>5.7222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0.58099999999999996</v>
      </c>
      <c r="AB188" s="92">
        <v>0.57999999999999996</v>
      </c>
      <c r="AC188">
        <v>0.57999999999999996</v>
      </c>
    </row>
    <row r="189" spans="1:29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9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0.58499999999999996</v>
      </c>
      <c r="F190" s="176">
        <v>0.58499999999999996</v>
      </c>
      <c r="G190" s="176">
        <v>0.58499999999999996</v>
      </c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</v>
      </c>
      <c r="P190" s="193">
        <f>IF(E190="","",((MINA(E190,F190,G190,H190,I190))-N190)/((C190+C191)/2))</f>
        <v>0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0.58499999999999996</v>
      </c>
      <c r="S190" s="185">
        <f t="shared" ref="S190" si="438">IF(E190="","",MINA(E190:I191))</f>
        <v>0.58499999999999996</v>
      </c>
      <c r="T190" s="185">
        <f t="shared" ref="T190" si="439">IF(E190="","",(R190-S190))</f>
        <v>0</v>
      </c>
      <c r="U190" s="185">
        <f t="shared" ref="U190" si="440">IF(E190="","",ROUND(AVERAGEA(E190:I191),4))</f>
        <v>0.58499999999999996</v>
      </c>
      <c r="V190" s="185">
        <f t="shared" ref="V190" si="441">IF(E190="","",ROUND(SQRT(COUNTA(E190:I191)/(COUNTA(E190:I191)-1))*STDEVPA(E190:I191),4))</f>
        <v>0</v>
      </c>
      <c r="W190" s="184" t="e">
        <f>IF(E190="","",ROUND((((U190)-(B190-C191))/(3*V190)),4))</f>
        <v>#DIV/0!</v>
      </c>
      <c r="X190" s="184" t="e">
        <f>IF(E190="","",ROUND((((U190)-(B190-C191))/(3*V190)),4))</f>
        <v>#DIV/0!</v>
      </c>
      <c r="Y190" s="184" t="str">
        <f t="shared" ref="Y190" si="442">IF(E190="","",IF(OR(((MAXA(E190:I191))&gt;(B190+C190)),((MINA(E190:I191))&lt;(B190-C191))),"NG","OK"))</f>
        <v>OK</v>
      </c>
      <c r="Z190" s="184" t="e">
        <f t="shared" ref="Z190" si="443">IF(X190="","",IF(OR(((MINA(X190))&lt;(1.67))),"NG","OK"))</f>
        <v>#DIV/0!</v>
      </c>
      <c r="AA190" s="92">
        <v>0.58499999999999996</v>
      </c>
      <c r="AB190" s="92">
        <v>0.58499999999999996</v>
      </c>
      <c r="AC190">
        <v>0.58499999999999996</v>
      </c>
    </row>
    <row r="191" spans="1:29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9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7.5994999999999999</v>
      </c>
      <c r="F192" s="176">
        <v>7.5951000000000004</v>
      </c>
      <c r="G192" s="176">
        <v>7.6055000000000001</v>
      </c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0.52750000000000075</v>
      </c>
      <c r="P192" s="193">
        <f>IF(E192="","",((MINA(E192,F192,G192,H192,I192))-N192)/((C192+C193)/2))</f>
        <v>0.47550000000000203</v>
      </c>
      <c r="Q192" s="185" t="str">
        <f t="shared" ref="Q192" si="447">IF(E192="","",IF(OR((O192&gt;50%),(P192&lt;-50%)),"Measure More","OK"))</f>
        <v>Measure More</v>
      </c>
      <c r="R192" s="185">
        <f t="shared" ref="R192" si="448">IF(E192="","",MAXA(E192:I193))</f>
        <v>7.6055000000000001</v>
      </c>
      <c r="S192" s="185">
        <f t="shared" ref="S192" si="449">IF(E192="","",MINA(E192:I193))</f>
        <v>7.5951000000000004</v>
      </c>
      <c r="T192" s="185">
        <f t="shared" ref="T192" si="450">IF(E192="","",(R192-S192))</f>
        <v>1.0399999999999743E-2</v>
      </c>
      <c r="U192" s="185">
        <f t="shared" ref="U192" si="451">IF(E192="","",ROUND(AVERAGEA(E192:I193),4))</f>
        <v>7.6</v>
      </c>
      <c r="V192" s="185">
        <f t="shared" ref="V192" si="452">IF(E192="","",ROUND(SQRT(COUNTA(E192:I193)/(COUNTA(E192:I193)-1))*STDEVPA(E192:I193),4))</f>
        <v>5.1999999999999998E-3</v>
      </c>
      <c r="W192" s="184">
        <f t="shared" ref="W192" si="453">IF(E192="","",ROUND((((B192+C192)-(B192-C193))/(6*V192)),4))</f>
        <v>12.820499999999999</v>
      </c>
      <c r="X192" s="184">
        <f t="shared" ref="X192" si="454">IF(E192="","",ROUND((1-(ABS((((B192+C192)+(B192-C193))/2)-U192)/((C192+C193)/2)))*W192,4))</f>
        <v>6.4103000000000003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7.5994999999999999</v>
      </c>
      <c r="AB192" s="92">
        <v>7.5951000000000004</v>
      </c>
      <c r="AC192">
        <v>7.6055000000000001</v>
      </c>
    </row>
    <row r="193" spans="1:29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9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7.5804999999999998</v>
      </c>
      <c r="F194" s="176">
        <v>7.5713999999999997</v>
      </c>
      <c r="G194" s="176">
        <v>7.5842999999999998</v>
      </c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0.4214999999999991</v>
      </c>
      <c r="P194" s="193">
        <f>IF(E194="","",((MINA(E194,F194,G194,H194,I194))-N194)/((C194+C195)/2))</f>
        <v>0.35699999999999843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7.5842999999999998</v>
      </c>
      <c r="S194" s="185">
        <f t="shared" ref="S194" si="462">IF(E194="","",MINA(E194:I195))</f>
        <v>7.5713999999999997</v>
      </c>
      <c r="T194" s="185">
        <f t="shared" ref="T194" si="463">IF(E194="","",(R194-S194))</f>
        <v>1.2900000000000134E-2</v>
      </c>
      <c r="U194" s="185">
        <f t="shared" ref="U194" si="464">IF(E194="","",ROUND(AVERAGEA(E194:I195),4))</f>
        <v>7.5787000000000004</v>
      </c>
      <c r="V194" s="185">
        <f t="shared" ref="V194" si="465">IF(E194="","",ROUND(SQRT(COUNTA(E194:I195)/(COUNTA(E194:I195)-1))*STDEVPA(E194:I195),4))</f>
        <v>6.6E-3</v>
      </c>
      <c r="W194" s="184">
        <f t="shared" ref="W194" si="466">IF(E194="","",ROUND((((B194+C194)-(B194-C195))/(6*V194)),4))</f>
        <v>10.101000000000001</v>
      </c>
      <c r="X194" s="184">
        <f t="shared" ref="X194" si="467">IF(E194="","",ROUND((1-(ABS((((B194+C194)+(B194-C195))/2)-U194)/((C194+C195)/2)))*W194,4))</f>
        <v>6.1262999999999996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7.5804999999999998</v>
      </c>
      <c r="AB194" s="92">
        <v>7.5713999999999997</v>
      </c>
      <c r="AC194">
        <v>7.5842999999999998</v>
      </c>
    </row>
    <row r="195" spans="1:29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9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6.2160000000000002</v>
      </c>
      <c r="F196" s="176">
        <v>6.2145999999999999</v>
      </c>
      <c r="G196" s="176">
        <v>6.2135999999999996</v>
      </c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0.32000000000000028</v>
      </c>
      <c r="P196" s="193">
        <f>IF(E196="","",((MINA(E196,F196,G196,H196,I196))-N196)/((C196+C197)/2))</f>
        <v>0.27199999999998781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6.2160000000000002</v>
      </c>
      <c r="S196" s="185">
        <f t="shared" ref="S196" si="475">IF(E196="","",MINA(E196:I197))</f>
        <v>6.2135999999999996</v>
      </c>
      <c r="T196" s="185">
        <f t="shared" ref="T196" si="476">IF(E196="","",(R196-S196))</f>
        <v>2.4000000000006239E-3</v>
      </c>
      <c r="U196" s="185">
        <f t="shared" ref="U196" si="477">IF(E196="","",ROUND(AVERAGEA(E196:I197),4))</f>
        <v>6.2146999999999997</v>
      </c>
      <c r="V196" s="185">
        <f t="shared" ref="V196" si="478">IF(E196="","",ROUND(SQRT(COUNTA(E196:I197)/(COUNTA(E196:I197)-1))*STDEVPA(E196:I197),4))</f>
        <v>1.1999999999999999E-3</v>
      </c>
      <c r="W196" s="184">
        <f t="shared" ref="W196" si="479">IF(E196="","",ROUND((((B196+C196)-(B196-C197))/(6*V196)),4))</f>
        <v>13.8889</v>
      </c>
      <c r="X196" s="184">
        <f t="shared" ref="X196" si="480">IF(E196="","",ROUND((1-(ABS((((B196+C196)+(B196-C197))/2)-U196)/((C196+C197)/2)))*W196,4))</f>
        <v>9.8056000000000001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6.2160000000000002</v>
      </c>
      <c r="AB196" s="92">
        <v>6.2145999999999999</v>
      </c>
      <c r="AC196">
        <v>6.2135999999999996</v>
      </c>
    </row>
    <row r="197" spans="1:29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9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6.2229000000000001</v>
      </c>
      <c r="F198" s="176">
        <v>6.2233999999999998</v>
      </c>
      <c r="G198" s="176">
        <v>6.2232000000000003</v>
      </c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0.46799999999999287</v>
      </c>
      <c r="P198" s="193">
        <f>IF(E198="","",((MINA(E198,F198,G198,H198,I198))-N198)/((C198+C199)/2))</f>
        <v>0.45799999999999841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6.2233999999999998</v>
      </c>
      <c r="S198" s="185">
        <f t="shared" ref="S198" si="488">IF(E198="","",MINA(E198:I199))</f>
        <v>6.2229000000000001</v>
      </c>
      <c r="T198" s="185">
        <f t="shared" ref="T198" si="489">IF(E198="","",(R198-S198))</f>
        <v>4.9999999999972289E-4</v>
      </c>
      <c r="U198" s="185">
        <f t="shared" ref="U198" si="490">IF(E198="","",ROUND(AVERAGEA(E198:I199),4))</f>
        <v>6.2232000000000003</v>
      </c>
      <c r="V198" s="185">
        <f t="shared" ref="V198" si="491">IF(E198="","",ROUND(SQRT(COUNTA(E198:I199)/(COUNTA(E198:I199)-1))*STDEVPA(E198:I199),4))</f>
        <v>2.9999999999999997E-4</v>
      </c>
      <c r="W198" s="184">
        <f t="shared" ref="W198" si="492">IF(E198="","",ROUND((((B198+C198)-(B198-C199))/(6*V198)),4))</f>
        <v>55.555599999999998</v>
      </c>
      <c r="X198" s="184">
        <f t="shared" ref="X198" si="493">IF(E198="","",ROUND((1-(ABS((((B198+C198)+(B198-C199))/2)-U198)/((C198+C199)/2)))*W198,4))</f>
        <v>29.777799999999999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6.2229000000000001</v>
      </c>
      <c r="AB198" s="92">
        <v>6.2233999999999998</v>
      </c>
      <c r="AC198">
        <v>6.2232000000000003</v>
      </c>
    </row>
    <row r="199" spans="1:29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9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5.7569999999999997</v>
      </c>
      <c r="F200" s="176">
        <v>5.7539999999999996</v>
      </c>
      <c r="G200" s="176">
        <v>5.7588999999999997</v>
      </c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0.58899999999999508</v>
      </c>
      <c r="P200" s="193">
        <f>IF(E200="","",((MINA(E200,F200,G200,H200,I200))-N200)/((C200+C201)/2))</f>
        <v>0.53999999999999382</v>
      </c>
      <c r="Q200" s="185" t="str">
        <f t="shared" ref="Q200" si="499">IF(E200="","",IF(OR((O200&gt;50%),(P200&lt;-50%)),"Measure More","OK"))</f>
        <v>Measure More</v>
      </c>
      <c r="R200" s="185">
        <f t="shared" ref="R200" si="500">IF(E200="","",MAXA(E200:I201))</f>
        <v>5.7588999999999997</v>
      </c>
      <c r="S200" s="185">
        <f t="shared" ref="S200" si="501">IF(E200="","",MINA(E200:I201))</f>
        <v>5.7539999999999996</v>
      </c>
      <c r="T200" s="185">
        <f t="shared" ref="T200" si="502">IF(E200="","",(R200-S200))</f>
        <v>4.9000000000001265E-3</v>
      </c>
      <c r="U200" s="185">
        <f t="shared" ref="U200" si="503">IF(E200="","",ROUND(AVERAGEA(E200:I201),4))</f>
        <v>5.7565999999999997</v>
      </c>
      <c r="V200" s="185">
        <f t="shared" ref="V200" si="504">IF(E200="","",ROUND(SQRT(COUNTA(E200:I201)/(COUNTA(E200:I201)-1))*STDEVPA(E200:I201),4))</f>
        <v>2.5000000000000001E-3</v>
      </c>
      <c r="W200" s="184">
        <f t="shared" ref="W200" si="505">IF(E200="","",ROUND((((B200+C200)-(B200-C201))/(6*V200)),4))</f>
        <v>13.333299999999999</v>
      </c>
      <c r="X200" s="184">
        <f t="shared" ref="X200" si="506">IF(E200="","",ROUND((1-(ABS((((B200+C200)+(B200-C201))/2)-U200)/((C200+C201)/2)))*W200,4))</f>
        <v>5.7866999999999997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5.7569999999999997</v>
      </c>
      <c r="AB200" s="92">
        <v>5.7539999999999996</v>
      </c>
      <c r="AC200">
        <v>5.7588999999999997</v>
      </c>
    </row>
    <row r="201" spans="1:29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9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5.7313000000000001</v>
      </c>
      <c r="F202" s="176">
        <v>5.7321</v>
      </c>
      <c r="G202" s="176">
        <v>5.7325999999999997</v>
      </c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0.32599999999999518</v>
      </c>
      <c r="P202" s="193">
        <f>IF(E202="","",((MINA(E202,F202,G202,H202,I202))-N202)/((C202+C203)/2))</f>
        <v>0.31299999999999883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5.7325999999999997</v>
      </c>
      <c r="S202" s="185">
        <f t="shared" ref="S202" si="514">IF(E202="","",MINA(E202:I203))</f>
        <v>5.7313000000000001</v>
      </c>
      <c r="T202" s="185">
        <f t="shared" ref="T202" si="515">IF(E202="","",(R202-S202))</f>
        <v>1.2999999999996348E-3</v>
      </c>
      <c r="U202" s="185">
        <f t="shared" ref="U202" si="516">IF(E202="","",ROUND(AVERAGEA(E202:I203),4))</f>
        <v>5.7320000000000002</v>
      </c>
      <c r="V202" s="185">
        <f t="shared" ref="V202" si="517">IF(E202="","",ROUND(SQRT(COUNTA(E202:I203)/(COUNTA(E202:I203)-1))*STDEVPA(E202:I203),4))</f>
        <v>6.9999999999999999E-4</v>
      </c>
      <c r="W202" s="184">
        <f t="shared" ref="W202" si="518">IF(E202="","",ROUND((((B202+C202)-(B202-C203))/(6*V202)),4))</f>
        <v>47.619</v>
      </c>
      <c r="X202" s="184">
        <f t="shared" ref="X202" si="519">IF(E202="","",ROUND((1-(ABS((((B202+C202)+(B202-C203))/2)-U202)/((C202+C203)/2)))*W202,4))</f>
        <v>32.380899999999997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5.7313000000000001</v>
      </c>
      <c r="AB202" s="92">
        <v>5.7321</v>
      </c>
      <c r="AC202">
        <v>5.7325999999999997</v>
      </c>
    </row>
    <row r="203" spans="1:29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9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7.9450000000000003</v>
      </c>
      <c r="F204" s="176">
        <v>7.9530000000000003</v>
      </c>
      <c r="G204" s="176">
        <v>7.9523000000000001</v>
      </c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0.52999999999999936</v>
      </c>
      <c r="P204" s="193">
        <f>IF(E204="","",((MINA(E204,F204,G204,H204,I204))-N204)/((C204+C205)/2))</f>
        <v>0.44999999999999929</v>
      </c>
      <c r="Q204" s="194" t="str">
        <f t="shared" ref="Q204" si="525">IF(E204="","",IF(OR((O204&gt;50%),(P204&lt;-50%)),"Measure More","OK"))</f>
        <v>Measure More</v>
      </c>
      <c r="R204" s="185">
        <f t="shared" ref="R204" si="526">IF(E204="","",MAXA(E204:I205))</f>
        <v>7.9530000000000003</v>
      </c>
      <c r="S204" s="185">
        <f t="shared" ref="S204" si="527">IF(E204="","",MINA(E204:I205))</f>
        <v>7.9450000000000003</v>
      </c>
      <c r="T204" s="185">
        <f t="shared" ref="T204" si="528">IF(E204="","",(R204-S204))</f>
        <v>8.0000000000000071E-3</v>
      </c>
      <c r="U204" s="185">
        <f t="shared" ref="U204" si="529">IF(E204="","",ROUND(AVERAGEA(E204:I205),4))</f>
        <v>7.9500999999999999</v>
      </c>
      <c r="V204" s="185">
        <f t="shared" ref="V204" si="530">IF(E204="","",ROUND(SQRT(COUNTA(E204:I205)/(COUNTA(E204:I205)-1))*STDEVPA(E204:I205),4))</f>
        <v>4.4000000000000003E-3</v>
      </c>
      <c r="W204" s="184">
        <f t="shared" ref="W204" si="531">IF(E204="","",ROUND((((B204+C204)-(B204-C205))/(6*V204)),4))</f>
        <v>7.5758000000000001</v>
      </c>
      <c r="X204" s="184">
        <f t="shared" ref="X204" si="532">IF(E204="","",ROUND((1-(ABS((((B204+C204)+(B204-C205))/2)-U204)/((C204+C205)/2)))*W204,4))</f>
        <v>3.7803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7.9450000000000003</v>
      </c>
      <c r="AB204" s="92">
        <v>7.9530000000000003</v>
      </c>
      <c r="AC204">
        <v>7.9523000000000001</v>
      </c>
    </row>
    <row r="205" spans="1:29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9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7.9306000000000001</v>
      </c>
      <c r="F206" s="176">
        <v>7.9348000000000001</v>
      </c>
      <c r="G206" s="176">
        <v>7.9352</v>
      </c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0.35199999999999676</v>
      </c>
      <c r="P206" s="193">
        <f>IF(E206="","",((MINA(E206,F206,G206,H206,I206))-N206)/((C206+C207)/2))</f>
        <v>0.30599999999999739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7.9352</v>
      </c>
      <c r="S206" s="185">
        <f t="shared" ref="S206" si="540">IF(E206="","",MINA(E206:I207))</f>
        <v>7.9306000000000001</v>
      </c>
      <c r="T206" s="185">
        <f t="shared" ref="T206" si="541">IF(E206="","",(R206-S206))</f>
        <v>4.5999999999999375E-3</v>
      </c>
      <c r="U206" s="185">
        <f t="shared" ref="U206" si="542">IF(E206="","",ROUND(AVERAGEA(E206:I207),4))</f>
        <v>7.9335000000000004</v>
      </c>
      <c r="V206" s="185">
        <f t="shared" ref="V206" si="543">IF(E206="","",ROUND(SQRT(COUNTA(E206:I207)/(COUNTA(E206:I207)-1))*STDEVPA(E206:I207),4))</f>
        <v>2.5000000000000001E-3</v>
      </c>
      <c r="W206" s="184">
        <f t="shared" ref="W206" si="544">IF(E206="","",ROUND((((B206+C206)-(B206-C207))/(6*V206)),4))</f>
        <v>13.333299999999999</v>
      </c>
      <c r="X206" s="184">
        <f t="shared" ref="X206" si="545">IF(E206="","",ROUND((1-(ABS((((B206+C206)+(B206-C207))/2)-U206)/((C206+C207)/2)))*W206,4))</f>
        <v>8.8666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7.9306000000000001</v>
      </c>
      <c r="AB206" s="92">
        <v>7.9348000000000001</v>
      </c>
      <c r="AC206">
        <v>7.9352</v>
      </c>
    </row>
    <row r="207" spans="1:29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9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3.1095000000000002</v>
      </c>
      <c r="F208" s="176">
        <v>3.1114000000000002</v>
      </c>
      <c r="G208" s="176">
        <v>3.1086999999999998</v>
      </c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0.11400000000000077</v>
      </c>
      <c r="P208" s="193">
        <f>IF(E208="","",((MINA(E208,F208,G208,H208,I208))-N208)/((C208+C209)/2))</f>
        <v>8.699999999999708E-2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3.1114000000000002</v>
      </c>
      <c r="S208" s="185">
        <f t="shared" ref="S208" si="553">IF(E208="","",MINA(E208:I209))</f>
        <v>3.1086999999999998</v>
      </c>
      <c r="T208" s="185">
        <f t="shared" ref="T208" si="554">IF(E208="","",(R208-S208))</f>
        <v>2.7000000000003688E-3</v>
      </c>
      <c r="U208" s="185">
        <f t="shared" ref="U208" si="555">IF(E208="","",ROUND(AVERAGEA(E208:I209),4))</f>
        <v>3.1099000000000001</v>
      </c>
      <c r="V208" s="185">
        <f t="shared" ref="V208" si="556">IF(E208="","",ROUND(SQRT(COUNTA(E208:I209)/(COUNTA(E208:I209)-1))*STDEVPA(E208:I209),4))</f>
        <v>1.4E-3</v>
      </c>
      <c r="W208" s="184">
        <f t="shared" ref="W208" si="557">IF(E208="","",ROUND((((B208+C208)-(B208-C209))/(6*V208)),4))</f>
        <v>23.8095</v>
      </c>
      <c r="X208" s="184">
        <f t="shared" ref="X208" si="558">IF(E208="","",ROUND((1-(ABS((((B208+C208)+(B208-C209))/2)-U208)/((C208+C209)/2)))*W208,4))</f>
        <v>21.452400000000001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3.1095000000000002</v>
      </c>
      <c r="AB208" s="92">
        <v>3.1114000000000002</v>
      </c>
      <c r="AC208">
        <v>3.1086999999999998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3.1059000000000001</v>
      </c>
      <c r="F210" s="176">
        <v>3.1055999999999999</v>
      </c>
      <c r="G210" s="176">
        <v>3.1101000000000001</v>
      </c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0.10099999999999998</v>
      </c>
      <c r="P210" s="193">
        <f>IF(E210="","",((MINA(E210,F210,G210,H210,I210))-N210)/((C210+C211)/2))</f>
        <v>5.5999999999998273E-2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3.1101000000000001</v>
      </c>
      <c r="S210" s="185">
        <f t="shared" ref="S210" si="566">IF(E210="","",MINA(E210:I211))</f>
        <v>3.1055999999999999</v>
      </c>
      <c r="T210" s="185">
        <f t="shared" ref="T210" si="567">IF(E210="","",(R210-S210))</f>
        <v>4.5000000000001705E-3</v>
      </c>
      <c r="U210" s="185">
        <f t="shared" ref="U210" si="568">IF(E210="","",ROUND(AVERAGEA(E210:I211),4))</f>
        <v>3.1072000000000002</v>
      </c>
      <c r="V210" s="185">
        <f t="shared" ref="V210" si="569">IF(E210="","",ROUND(SQRT(COUNTA(E210:I211)/(COUNTA(E210:I211)-1))*STDEVPA(E210:I211),4))</f>
        <v>2.5000000000000001E-3</v>
      </c>
      <c r="W210" s="184">
        <f t="shared" ref="W210" si="570">IF(E210="","",ROUND((((B210+C210)-(B210-C211))/(6*V210)),4))</f>
        <v>13.333299999999999</v>
      </c>
      <c r="X210" s="184">
        <f t="shared" ref="X210" si="571">IF(E210="","",ROUND((1-(ABS((((B210+C210)+(B210-C211))/2)-U210)/((C210+C211)/2)))*W210,4))</f>
        <v>12.3733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3.1059000000000001</v>
      </c>
      <c r="AB210" s="92">
        <v>3.1055999999999999</v>
      </c>
      <c r="AC210">
        <v>3.1101000000000001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7.7084999999999999</v>
      </c>
      <c r="F212" s="176">
        <v>7.7093999999999996</v>
      </c>
      <c r="G212" s="176">
        <v>7.7096</v>
      </c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9.5999999999998309E-2</v>
      </c>
      <c r="P212" s="193">
        <f>IF(E212="","",((MINA(E212,F212,G212,H212,I212))-N212)/((C212+C213)/2))</f>
        <v>8.49999999999973E-2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7.7096</v>
      </c>
      <c r="S212" s="185">
        <f t="shared" ref="S212" si="579">IF(E212="","",MINA(E212:I213))</f>
        <v>7.7084999999999999</v>
      </c>
      <c r="T212" s="185">
        <f t="shared" ref="T212" si="580">IF(E212="","",(R212-S212))</f>
        <v>1.1000000000001009E-3</v>
      </c>
      <c r="U212" s="185">
        <f t="shared" ref="U212" si="581">IF(E212="","",ROUND(AVERAGEA(E212:I213),4))</f>
        <v>7.7092000000000001</v>
      </c>
      <c r="V212" s="185">
        <f t="shared" ref="V212" si="582">IF(E212="","",ROUND(SQRT(COUNTA(E212:I213)/(COUNTA(E212:I213)-1))*STDEVPA(E212:I213),4))</f>
        <v>5.9999999999999995E-4</v>
      </c>
      <c r="W212" s="184">
        <f t="shared" ref="W212" si="583">IF(E212="","",ROUND((((B212+C212)-(B212-C213))/(6*V212)),4))</f>
        <v>55.555599999999998</v>
      </c>
      <c r="X212" s="184">
        <f t="shared" ref="X212" si="584">IF(E212="","",ROUND((1-(ABS((((B212+C212)+(B212-C213))/2)-U212)/((C212+C213)/2)))*W212,4))</f>
        <v>50.444499999999998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7.7084999999999999</v>
      </c>
      <c r="AB212" s="92">
        <v>7.7093999999999996</v>
      </c>
      <c r="AC212">
        <v>7.7096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7.7037000000000004</v>
      </c>
      <c r="F214" s="176">
        <v>7.7043999999999997</v>
      </c>
      <c r="G214" s="176">
        <v>7.7038000000000002</v>
      </c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4.3999999999995154E-2</v>
      </c>
      <c r="P214" s="193">
        <f>IF(E214="","",((MINA(E214,F214,G214,H214,I214))-N214)/((C214+C215)/2))</f>
        <v>3.7000000000002586E-2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7.7043999999999997</v>
      </c>
      <c r="S214" s="185">
        <f t="shared" ref="S214" si="592">IF(E214="","",MINA(E214:I215))</f>
        <v>7.7037000000000004</v>
      </c>
      <c r="T214" s="185">
        <f t="shared" ref="T214" si="593">IF(E214="","",(R214-S214))</f>
        <v>6.9999999999925677E-4</v>
      </c>
      <c r="U214" s="185">
        <f t="shared" ref="U214" si="594">IF(E214="","",ROUND(AVERAGEA(E214:I215),4))</f>
        <v>7.7039999999999997</v>
      </c>
      <c r="V214" s="185">
        <f t="shared" ref="V214" si="595">IF(E214="","",ROUND(SQRT(COUNTA(E214:I215)/(COUNTA(E214:I215)-1))*STDEVPA(E214:I215),4))</f>
        <v>4.0000000000000002E-4</v>
      </c>
      <c r="W214" s="184">
        <f t="shared" ref="W214" si="596">IF(E214="","",ROUND((((B214+C214)-(B214-C215))/(6*V214)),4))</f>
        <v>83.333299999999994</v>
      </c>
      <c r="X214" s="184">
        <f t="shared" ref="X214" si="597">IF(E214="","",ROUND((1-(ABS((((B214+C214)+(B214-C215))/2)-U214)/((C214+C215)/2)))*W214,4))</f>
        <v>80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7.7037000000000004</v>
      </c>
      <c r="AB214" s="92">
        <v>7.7043999999999997</v>
      </c>
      <c r="AC214">
        <v>7.7038000000000002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3.1063000000000001</v>
      </c>
      <c r="F216" s="176">
        <v>3.1063999999999998</v>
      </c>
      <c r="G216" s="176">
        <v>3.1057000000000001</v>
      </c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6.3999999999997392E-2</v>
      </c>
      <c r="P216" s="193">
        <f>IF(E216="","",((MINA(E216,F216,G216,H216,I216))-N216)/((C216+C217)/2))</f>
        <v>5.7000000000000384E-2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3.1063999999999998</v>
      </c>
      <c r="S216" s="185">
        <f t="shared" ref="S216" si="605">IF(E216="","",MINA(E216:I217))</f>
        <v>3.1057000000000001</v>
      </c>
      <c r="T216" s="185">
        <f t="shared" ref="T216" si="606">IF(E216="","",(R216-S216))</f>
        <v>6.9999999999970086E-4</v>
      </c>
      <c r="U216" s="185">
        <f t="shared" ref="U216" si="607">IF(E216="","",ROUND(AVERAGEA(E216:I217),4))</f>
        <v>3.1061000000000001</v>
      </c>
      <c r="V216" s="185">
        <f t="shared" ref="V216" si="608">IF(E216="","",ROUND(SQRT(COUNTA(E216:I217)/(COUNTA(E216:I217)-1))*STDEVPA(E216:I217),4))</f>
        <v>4.0000000000000002E-4</v>
      </c>
      <c r="W216" s="184">
        <f t="shared" ref="W216" si="609">IF(E216="","",ROUND((((B216+C216)-(B216-C217))/(6*V216)),4))</f>
        <v>83.333299999999994</v>
      </c>
      <c r="X216" s="184">
        <f t="shared" ref="X216" si="610">IF(E216="","",ROUND((1-(ABS((((B216+C216)+(B216-C217))/2)-U216)/((C216+C217)/2)))*W216,4))</f>
        <v>78.25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3.1063000000000001</v>
      </c>
      <c r="AB216" s="92">
        <v>3.1063999999999998</v>
      </c>
      <c r="AC216">
        <v>3.1057000000000001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3.1040999999999999</v>
      </c>
      <c r="F218" s="176">
        <v>3.1059999999999999</v>
      </c>
      <c r="G218" s="176">
        <v>3.1017000000000001</v>
      </c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5.9999999999997833E-2</v>
      </c>
      <c r="P218" s="193">
        <f>IF(E218="","",((MINA(E218,F218,G218,H218,I218))-N218)/((C218+C219)/2))</f>
        <v>1.7000000000000348E-2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3.1059999999999999</v>
      </c>
      <c r="S218" s="185">
        <f t="shared" ref="S218" si="618">IF(E218="","",MINA(E218:I219))</f>
        <v>3.1017000000000001</v>
      </c>
      <c r="T218" s="185">
        <f t="shared" ref="T218" si="619">IF(E218="","",(R218-S218))</f>
        <v>4.2999999999997485E-3</v>
      </c>
      <c r="U218" s="185">
        <f t="shared" ref="U218" si="620">IF(E218="","",ROUND(AVERAGEA(E218:I219),4))</f>
        <v>3.1038999999999999</v>
      </c>
      <c r="V218" s="185">
        <f t="shared" ref="V218" si="621">IF(E218="","",ROUND(SQRT(COUNTA(E218:I219)/(COUNTA(E218:I219)-1))*STDEVPA(E218:I219),4))</f>
        <v>2.2000000000000001E-3</v>
      </c>
      <c r="W218" s="184">
        <f t="shared" ref="W218" si="622">IF(E218="","",ROUND((((B218+C218)-(B218-C219))/(6*V218)),4))</f>
        <v>15.1515</v>
      </c>
      <c r="X218" s="184">
        <f t="shared" ref="X218" si="623">IF(E218="","",ROUND((1-(ABS((((B218+C218)+(B218-C219))/2)-U218)/((C218+C219)/2)))*W218,4))</f>
        <v>14.560600000000001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3.1040999999999999</v>
      </c>
      <c r="AB218" s="92">
        <v>3.1059999999999999</v>
      </c>
      <c r="AC218">
        <v>3.1017000000000001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1.72E-2</v>
      </c>
      <c r="F220" s="176">
        <v>1.78E-2</v>
      </c>
      <c r="G220" s="176">
        <v>1.6299999999999999E-2</v>
      </c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-0.28800000000000003</v>
      </c>
      <c r="P220" s="193">
        <f>IF(E220="","",((MINA(E220,F220,G220,H220,I220))-N220)/((C220+C221)/2))</f>
        <v>-0.34800000000000009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1.78E-2</v>
      </c>
      <c r="S220" s="185">
        <f t="shared" ref="S220" si="631">IF(E220="","",MINA(E220:I221))</f>
        <v>1.6299999999999999E-2</v>
      </c>
      <c r="T220" s="185">
        <f t="shared" ref="T220" si="632">IF(E220="","",(R220-S220))</f>
        <v>1.5000000000000013E-3</v>
      </c>
      <c r="U220" s="185">
        <f t="shared" ref="U220" si="633">IF(E220="","",ROUND(AVERAGEA(E220:I221),4))</f>
        <v>1.7100000000000001E-2</v>
      </c>
      <c r="V220" s="185">
        <f t="shared" ref="V220" si="634">IF(E220="","",ROUND(SQRT(COUNTA(E220:I221)/(COUNTA(E220:I221)-1))*STDEVPA(E220:I221),4))</f>
        <v>8.0000000000000004E-4</v>
      </c>
      <c r="W220" s="184">
        <f>IF(E220="","",ROUND((((B220+C220)-(U220))/(3*V220)),4))</f>
        <v>13.708299999999999</v>
      </c>
      <c r="X220" s="184">
        <f>IF(E220="","",ROUND((((B220+C220)-(U220))/(3*V220)),4))</f>
        <v>13.708299999999999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1.72E-2</v>
      </c>
      <c r="AB220" s="92">
        <v>1.78E-2</v>
      </c>
      <c r="AC220">
        <v>1.6299999999999999E-2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2.12E-2</v>
      </c>
      <c r="F222" s="176">
        <v>2.0400000000000001E-2</v>
      </c>
      <c r="G222" s="176">
        <v>2.1100000000000001E-2</v>
      </c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-0.15200000000000005</v>
      </c>
      <c r="P222" s="193">
        <f>IF(E222="","",((MINA(E222,F222,G222,H222,I222))-N222)/((C222+C223)/2))</f>
        <v>-0.184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2.12E-2</v>
      </c>
      <c r="S222" s="185">
        <f t="shared" ref="S222" si="642">IF(E222="","",MINA(E222:I223))</f>
        <v>2.0400000000000001E-2</v>
      </c>
      <c r="T222" s="185">
        <f t="shared" ref="T222" si="643">IF(E222="","",(R222-S222))</f>
        <v>7.9999999999999863E-4</v>
      </c>
      <c r="U222" s="185">
        <f t="shared" ref="U222" si="644">IF(E222="","",ROUND(AVERAGEA(E222:I223),4))</f>
        <v>2.0899999999999998E-2</v>
      </c>
      <c r="V222" s="185">
        <f t="shared" ref="V222" si="645">IF(E222="","",ROUND(SQRT(COUNTA(E222:I223)/(COUNTA(E222:I223)-1))*STDEVPA(E222:I223),4))</f>
        <v>4.0000000000000002E-4</v>
      </c>
      <c r="W222" s="184">
        <f>IF(E222="","",ROUND((((B222+C222)-(U222))/(3*V222)),4))</f>
        <v>24.25</v>
      </c>
      <c r="X222" s="184">
        <f>IF(E222="","",ROUND((((B222+C222)-(U222))/(3*V222)),4))</f>
        <v>24.25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2.12E-2</v>
      </c>
      <c r="AB222" s="92">
        <v>2.0400000000000001E-2</v>
      </c>
      <c r="AC222">
        <v>2.1100000000000001E-2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0.1212</v>
      </c>
      <c r="AB224" s="92">
        <v>0.1203</v>
      </c>
      <c r="AC224" s="29">
        <v>0.1143</v>
      </c>
      <c r="AD224" s="29">
        <v>0.111</v>
      </c>
      <c r="AE224" s="29">
        <v>0.105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8.5300000000000001E-2</v>
      </c>
      <c r="AB226">
        <v>7.4800000000000005E-2</v>
      </c>
      <c r="AC226">
        <v>7.6600000000000001E-2</v>
      </c>
      <c r="AD226">
        <v>7.0000000000000007E-2</v>
      </c>
      <c r="AE226">
        <v>6.6000000000000003E-2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24121201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24121201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7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8" t="s">
        <v>53</v>
      </c>
      <c r="P272" s="16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9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3.3961000000000001</v>
      </c>
      <c r="F273" s="176">
        <v>3.3957999999999999</v>
      </c>
      <c r="G273" s="176">
        <v>3.3957000000000002</v>
      </c>
      <c r="H273" s="176"/>
      <c r="I273" s="176"/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-3.8999999999997925E-2</v>
      </c>
      <c r="P273" s="193">
        <f>IF(E273="","",((MINA(E273,F273,G273,H273,I273))-N273)/((C273+C274)/2))</f>
        <v>-4.2999999999997485E-2</v>
      </c>
      <c r="Q273" s="185" t="str">
        <f>IF(E273="","",IF(OR((O273&gt;50%),(P273&lt;-50%)),"Measure More","OK"))</f>
        <v>OK</v>
      </c>
      <c r="R273" s="185">
        <f>IF(E273="","",MAXA(E273:I274))</f>
        <v>3.3961000000000001</v>
      </c>
      <c r="S273" s="185">
        <f>IF(E273="","",MINA(E273:I274))</f>
        <v>3.3957000000000002</v>
      </c>
      <c r="T273" s="185">
        <f>IF(E273="","",(R273-S273))</f>
        <v>3.9999999999995595E-4</v>
      </c>
      <c r="U273" s="185">
        <f>IF(E273="","",ROUND(AVERAGEA(E273:I274),4))</f>
        <v>3.3959000000000001</v>
      </c>
      <c r="V273" s="185">
        <f>IF(E273="","",ROUND(SQRT(COUNTA(E273:I274)/(COUNTA(E273:I274)-1))*STDEVPA(E273:I274),4))</f>
        <v>2.0000000000000001E-4</v>
      </c>
      <c r="W273" s="184">
        <f>IF(E273="","",ROUND((((B273+C273)-(B273-C274))/(6*V273)),4))</f>
        <v>166.66669999999999</v>
      </c>
      <c r="X273" s="184">
        <f>IF(E273="","",ROUND((1-(ABS((((B273+C273)+(B273-C274))/2)-U273)/((C273+C274)/2)))*W273,4))</f>
        <v>159.83340000000001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3.3961000000000001</v>
      </c>
      <c r="AB273">
        <v>3.3957999999999999</v>
      </c>
      <c r="AC273">
        <v>3.3957000000000002</v>
      </c>
    </row>
    <row r="274" spans="1:29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9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3.4053</v>
      </c>
      <c r="F275" s="176">
        <v>3.4041999999999999</v>
      </c>
      <c r="G275" s="176">
        <v>3.4058999999999999</v>
      </c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5.9000000000000163E-2</v>
      </c>
      <c r="P275" s="193">
        <f t="shared" ref="P275" si="652">IF(E275="","",((MINA(E275,F275,G275,H275,I275))-N275)/((C275+C276)/2))</f>
        <v>4.1999999999999815E-2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3.4058999999999999</v>
      </c>
      <c r="S275" s="185">
        <f t="shared" ref="S275" si="655">IF(E275="","",MINA(E275:I276))</f>
        <v>3.4041999999999999</v>
      </c>
      <c r="T275" s="185">
        <f t="shared" ref="T275" si="656">IF(E275="","",(R275-S275))</f>
        <v>1.7000000000000348E-3</v>
      </c>
      <c r="U275" s="185">
        <f t="shared" ref="U275" si="657">IF(E275="","",ROUND(AVERAGEA(E275:I276),4))</f>
        <v>3.4051</v>
      </c>
      <c r="V275" s="185">
        <f t="shared" ref="V275" si="658">IF(E275="","",ROUND(SQRT(COUNTA(E275:I276)/(COUNTA(E275:I276)-1))*STDEVPA(E275:I276),4))</f>
        <v>8.9999999999999998E-4</v>
      </c>
      <c r="W275" s="184">
        <f t="shared" ref="W275" si="659">IF(E275="","",ROUND((((B275+C275)-(B275-C276))/(6*V275)),4))</f>
        <v>37.036999999999999</v>
      </c>
      <c r="X275" s="184">
        <f t="shared" ref="X275" si="660">IF(E275="","",ROUND((1-(ABS((((B275+C275)+(B275-C276))/2)-U275)/((C275+C276)/2)))*W275,4))</f>
        <v>35.148099999999999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3.4053</v>
      </c>
      <c r="AB275">
        <v>3.4041999999999999</v>
      </c>
      <c r="AC275">
        <v>3.4058999999999999</v>
      </c>
    </row>
    <row r="276" spans="1:29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9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1.5908</v>
      </c>
      <c r="F277" s="176">
        <v>1.5895999999999999</v>
      </c>
      <c r="G277" s="176">
        <v>1.5908</v>
      </c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-9.200000000000097E-2</v>
      </c>
      <c r="P277" s="193">
        <f t="shared" ref="P277" si="669">IF(E277="","",((MINA(E277,F277,G277,H277,I277))-N277)/((C277+C278)/2))</f>
        <v>-0.10400000000000187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1.5908</v>
      </c>
      <c r="S277" s="185">
        <f t="shared" ref="S277" si="672">IF(E277="","",MINA(E277:I278))</f>
        <v>1.5895999999999999</v>
      </c>
      <c r="T277" s="185">
        <f t="shared" ref="T277" si="673">IF(E277="","",(R277-S277))</f>
        <v>1.2000000000000899E-3</v>
      </c>
      <c r="U277" s="185">
        <f t="shared" ref="U277" si="674">IF(E277="","",ROUND(AVERAGEA(E277:I278),4))</f>
        <v>1.5904</v>
      </c>
      <c r="V277" s="185">
        <f t="shared" ref="V277" si="675">IF(E277="","",ROUND(SQRT(COUNTA(E277:I278)/(COUNTA(E277:I278)-1))*STDEVPA(E277:I278),4))</f>
        <v>6.9999999999999999E-4</v>
      </c>
      <c r="W277" s="184">
        <f t="shared" ref="W277" si="676">IF(E277="","",ROUND((((B277+C277)-(B277-C278))/(6*V277)),4))</f>
        <v>47.619</v>
      </c>
      <c r="X277" s="184">
        <f t="shared" ref="X277" si="677">IF(E277="","",ROUND((1-(ABS((((B277+C277)+(B277-C278))/2)-U277)/((C277+C278)/2)))*W277,4))</f>
        <v>43.047600000000003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1.5908</v>
      </c>
      <c r="AB277">
        <v>1.5895999999999999</v>
      </c>
      <c r="AC277">
        <v>1.5908</v>
      </c>
    </row>
    <row r="278" spans="1:29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9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1.5894999999999999</v>
      </c>
      <c r="F279" s="176">
        <v>1.5896999999999999</v>
      </c>
      <c r="G279" s="176">
        <v>1.5899000000000001</v>
      </c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-0.10099999999999998</v>
      </c>
      <c r="P279" s="193">
        <f t="shared" ref="P279" si="686">IF(E279="","",((MINA(E279,F279,G279,H279,I279))-N279)/((C279+C280)/2))</f>
        <v>-0.10500000000000176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1.5899000000000001</v>
      </c>
      <c r="S279" s="185">
        <f t="shared" ref="S279" si="689">IF(E279="","",MINA(E279:I280))</f>
        <v>1.5894999999999999</v>
      </c>
      <c r="T279" s="185">
        <f t="shared" ref="T279" si="690">IF(E279="","",(R279-S279))</f>
        <v>4.0000000000017799E-4</v>
      </c>
      <c r="U279" s="185">
        <f t="shared" ref="U279" si="691">IF(E279="","",ROUND(AVERAGEA(E279:I280),4))</f>
        <v>1.5896999999999999</v>
      </c>
      <c r="V279" s="185">
        <f t="shared" ref="V279" si="692">IF(E279="","",ROUND(SQRT(COUNTA(E279:I280)/(COUNTA(E279:I280)-1))*STDEVPA(E279:I280),4))</f>
        <v>2.0000000000000001E-4</v>
      </c>
      <c r="W279" s="184">
        <f t="shared" ref="W279" si="693">IF(E279="","",ROUND((((B279+C279)-(B279-C280))/(6*V279)),4))</f>
        <v>166.66669999999999</v>
      </c>
      <c r="X279" s="184">
        <f t="shared" ref="X279" si="694">IF(E279="","",ROUND((1-(ABS((((B279+C279)+(B279-C280))/2)-U279)/((C279+C280)/2)))*W279,4))</f>
        <v>149.5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1.5894999999999999</v>
      </c>
      <c r="AB279">
        <v>1.5896999999999999</v>
      </c>
      <c r="AC279">
        <v>1.5899000000000001</v>
      </c>
    </row>
    <row r="280" spans="1:29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9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1.6014999999999999</v>
      </c>
      <c r="F281" s="176">
        <v>1.6013999999999999</v>
      </c>
      <c r="G281" s="176">
        <v>1.6023000000000001</v>
      </c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2.2999999999999687E-2</v>
      </c>
      <c r="P281" s="193">
        <f t="shared" ref="P281" si="703">IF(E281="","",((MINA(E281,F281,G281,H281,I281))-N281)/((C281+C282)/2))</f>
        <v>1.3999999999998458E-2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1.6023000000000001</v>
      </c>
      <c r="S281" s="185">
        <f t="shared" ref="S281" si="706">IF(E281="","",MINA(E281:I282))</f>
        <v>1.6013999999999999</v>
      </c>
      <c r="T281" s="185">
        <f t="shared" ref="T281" si="707">IF(E281="","",(R281-S281))</f>
        <v>9.0000000000012292E-4</v>
      </c>
      <c r="U281" s="185">
        <f t="shared" ref="U281" si="708">IF(E281="","",ROUND(AVERAGEA(E281:I282),4))</f>
        <v>1.6016999999999999</v>
      </c>
      <c r="V281" s="185">
        <f t="shared" ref="V281" si="709">IF(E281="","",ROUND(SQRT(COUNTA(E281:I282)/(COUNTA(E281:I282)-1))*STDEVPA(E281:I282),4))</f>
        <v>5.0000000000000001E-4</v>
      </c>
      <c r="W281" s="184">
        <f t="shared" ref="W281" si="710">IF(E281="","",ROUND((((B281+C281)-(B281-C282))/(6*V281)),4))</f>
        <v>66.666700000000006</v>
      </c>
      <c r="X281" s="184">
        <f t="shared" ref="X281" si="711">IF(E281="","",ROUND((1-(ABS((((B281+C281)+(B281-C282))/2)-U281)/((C281+C282)/2)))*W281,4))</f>
        <v>65.5334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1.6014999999999999</v>
      </c>
      <c r="AB281">
        <v>1.6013999999999999</v>
      </c>
      <c r="AC281">
        <v>1.6023000000000001</v>
      </c>
    </row>
    <row r="282" spans="1:29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9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1.6026</v>
      </c>
      <c r="F283" s="176">
        <v>1.6031</v>
      </c>
      <c r="G283" s="176">
        <v>1.6022000000000001</v>
      </c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3.0999999999998806E-2</v>
      </c>
      <c r="P283" s="193">
        <f t="shared" ref="P283" si="720">IF(E283="","",((MINA(E283,F283,G283,H283,I283))-N283)/((C283+C284)/2))</f>
        <v>2.1999999999999797E-2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1.6031</v>
      </c>
      <c r="S283" s="185">
        <f t="shared" ref="S283" si="723">IF(E283="","",MINA(E283:I284))</f>
        <v>1.6022000000000001</v>
      </c>
      <c r="T283" s="185">
        <f t="shared" ref="T283" si="724">IF(E283="","",(R283-S283))</f>
        <v>8.9999999999990088E-4</v>
      </c>
      <c r="U283" s="185">
        <f t="shared" ref="U283" si="725">IF(E283="","",ROUND(AVERAGEA(E283:I284),4))</f>
        <v>1.6026</v>
      </c>
      <c r="V283" s="185">
        <f t="shared" ref="V283" si="726">IF(E283="","",ROUND(SQRT(COUNTA(E283:I284)/(COUNTA(E283:I284)-1))*STDEVPA(E283:I284),4))</f>
        <v>5.0000000000000001E-4</v>
      </c>
      <c r="W283" s="184">
        <f t="shared" ref="W283" si="727">IF(E283="","",ROUND((((B283+C283)-(B283-C284))/(6*V283)),4))</f>
        <v>66.666700000000006</v>
      </c>
      <c r="X283" s="184">
        <f t="shared" ref="X283" si="728">IF(E283="","",ROUND((1-(ABS((((B283+C283)+(B283-C284))/2)-U283)/((C283+C284)/2)))*W283,4))</f>
        <v>64.933400000000006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1.6026</v>
      </c>
      <c r="AB283">
        <v>1.6031</v>
      </c>
      <c r="AC283">
        <v>1.6022000000000001</v>
      </c>
    </row>
    <row r="284" spans="1:29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9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24.609200000000001</v>
      </c>
      <c r="F285" s="176">
        <v>24.6143</v>
      </c>
      <c r="G285" s="176">
        <v>24.6175</v>
      </c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8.7499999999991473E-2</v>
      </c>
      <c r="P285" s="193">
        <f t="shared" ref="P285" si="737">IF(E285="","",((MINA(E285,F285,G285,H285,I285))-N285)/((C285+C286)/2))</f>
        <v>4.5999999999999375E-2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24.6175</v>
      </c>
      <c r="S285" s="185">
        <f t="shared" ref="S285" si="740">IF(E285="","",MINA(E285:I286))</f>
        <v>24.609200000000001</v>
      </c>
      <c r="T285" s="185">
        <f t="shared" ref="T285" si="741">IF(E285="","",(R285-S285))</f>
        <v>8.2999999999984198E-3</v>
      </c>
      <c r="U285" s="185">
        <f t="shared" ref="U285" si="742">IF(E285="","",ROUND(AVERAGEA(E285:I286),4))</f>
        <v>24.613700000000001</v>
      </c>
      <c r="V285" s="185">
        <f t="shared" ref="V285" si="743">IF(E285="","",ROUND(SQRT(COUNTA(E285:I286)/(COUNTA(E285:I286)-1))*STDEVPA(E285:I286),4))</f>
        <v>4.1999999999999997E-3</v>
      </c>
      <c r="W285" s="184">
        <f t="shared" ref="W285" si="744">IF(E285="","",ROUND((((B285+C285)-(B285-C286))/(6*V285)),4))</f>
        <v>15.872999999999999</v>
      </c>
      <c r="X285" s="184">
        <f t="shared" ref="X285" si="745">IF(E285="","",ROUND((1-(ABS((((B285+C285)+(B285-C286))/2)-U285)/((C285+C286)/2)))*W285,4))</f>
        <v>14.7857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24.609200000000001</v>
      </c>
      <c r="AB285">
        <v>24.6143</v>
      </c>
      <c r="AC285">
        <v>24.6175</v>
      </c>
    </row>
    <row r="286" spans="1:29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9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4.8357999999999999</v>
      </c>
      <c r="F287" s="176">
        <v>4.8383000000000003</v>
      </c>
      <c r="G287" s="176">
        <v>4.8327999999999998</v>
      </c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0.38300000000000445</v>
      </c>
      <c r="P287" s="193">
        <f t="shared" ref="P287" si="754">IF(E287="","",((MINA(E287,F287,G287,H287,I287))-N287)/((C287+C288)/2))</f>
        <v>0.3279999999999994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4.8383000000000003</v>
      </c>
      <c r="S287" s="185">
        <f t="shared" ref="S287" si="757">IF(E287="","",MINA(E287:I288))</f>
        <v>4.8327999999999998</v>
      </c>
      <c r="T287" s="185">
        <f t="shared" ref="T287" si="758">IF(E287="","",(R287-S287))</f>
        <v>5.5000000000005045E-3</v>
      </c>
      <c r="U287" s="185">
        <f t="shared" ref="U287" si="759">IF(E287="","",ROUND(AVERAGEA(E287:I288),4))</f>
        <v>4.8356000000000003</v>
      </c>
      <c r="V287" s="185">
        <f t="shared" ref="V287" si="760">IF(E287="","",ROUND(SQRT(COUNTA(E287:I288)/(COUNTA(E287:I288)-1))*STDEVPA(E287:I288),4))</f>
        <v>2.8E-3</v>
      </c>
      <c r="W287" s="184">
        <f t="shared" ref="W287" si="761">IF(E287="","",ROUND((((B287+C287)-(B287-C288))/(6*V287)),4))</f>
        <v>11.9048</v>
      </c>
      <c r="X287" s="184">
        <f t="shared" ref="X287" si="762">IF(E287="","",ROUND((1-(ABS((((B287+C287)+(B287-C288))/2)-U287)/((C287+C288)/2)))*W287,4))</f>
        <v>7.6666999999999996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4.8357999999999999</v>
      </c>
      <c r="AB287">
        <v>4.8383000000000003</v>
      </c>
      <c r="AC287">
        <v>4.8327999999999998</v>
      </c>
    </row>
    <row r="288" spans="1:29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9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4.8273000000000001</v>
      </c>
      <c r="F289" s="176">
        <v>4.8212000000000002</v>
      </c>
      <c r="G289" s="176">
        <v>4.8291000000000004</v>
      </c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0.2910000000000057</v>
      </c>
      <c r="P289" s="193">
        <f t="shared" ref="P289" si="771">IF(E289="","",((MINA(E289,F289,G289,H289,I289))-N289)/((C289+C290)/2))</f>
        <v>0.2120000000000033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4.8291000000000004</v>
      </c>
      <c r="S289" s="185">
        <f t="shared" ref="S289" si="774">IF(E289="","",MINA(E289:I290))</f>
        <v>4.8212000000000002</v>
      </c>
      <c r="T289" s="185">
        <f t="shared" ref="T289" si="775">IF(E289="","",(R289-S289))</f>
        <v>7.9000000000002402E-3</v>
      </c>
      <c r="U289" s="185">
        <f t="shared" ref="U289" si="776">IF(E289="","",ROUND(AVERAGEA(E289:I290),4))</f>
        <v>4.8258999999999999</v>
      </c>
      <c r="V289" s="185">
        <f t="shared" ref="V289" si="777">IF(E289="","",ROUND(SQRT(COUNTA(E289:I290)/(COUNTA(E289:I290)-1))*STDEVPA(E289:I290),4))</f>
        <v>4.1000000000000003E-3</v>
      </c>
      <c r="W289" s="184">
        <f t="shared" ref="W289" si="778">IF(E289="","",ROUND((((B289+C289)-(B289-C290))/(6*V289)),4))</f>
        <v>8.1301000000000005</v>
      </c>
      <c r="X289" s="184">
        <f t="shared" ref="X289" si="779">IF(E289="","",ROUND((1-(ABS((((B289+C289)+(B289-C290))/2)-U289)/((C289+C290)/2)))*W289,4))</f>
        <v>6.0244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4.8273000000000001</v>
      </c>
      <c r="AB289">
        <v>4.8212000000000002</v>
      </c>
      <c r="AC289">
        <v>4.8291000000000004</v>
      </c>
    </row>
    <row r="290" spans="1:29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9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16.0945</v>
      </c>
      <c r="F291" s="176">
        <v>16.094999999999999</v>
      </c>
      <c r="G291" s="176">
        <v>16.084700000000002</v>
      </c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-5.000000000002558E-2</v>
      </c>
      <c r="P291" s="193">
        <f t="shared" ref="P291" si="788">IF(E291="","",((MINA(E291,F291,G291,H291,I291))-N291)/((C291+C292)/2))</f>
        <v>-0.15299999999999869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16.094999999999999</v>
      </c>
      <c r="S291" s="185">
        <f t="shared" ref="S291" si="791">IF(E291="","",MINA(E291:I292))</f>
        <v>16.084700000000002</v>
      </c>
      <c r="T291" s="185">
        <f t="shared" ref="T291" si="792">IF(E291="","",(R291-S291))</f>
        <v>1.0299999999997311E-2</v>
      </c>
      <c r="U291" s="185">
        <f t="shared" ref="U291" si="793">IF(E291="","",ROUND(AVERAGEA(E291:I292),4))</f>
        <v>16.0914</v>
      </c>
      <c r="V291" s="185">
        <f t="shared" ref="V291" si="794">IF(E291="","",ROUND(SQRT(COUNTA(E291:I292)/(COUNTA(E291:I292)-1))*STDEVPA(E291:I292),4))</f>
        <v>5.7999999999999996E-3</v>
      </c>
      <c r="W291" s="184">
        <f t="shared" ref="W291" si="795">IF(E291="","",ROUND((((B291+C291)-(B291-C292))/(6*V291)),4))</f>
        <v>5.7470999999999997</v>
      </c>
      <c r="X291" s="184">
        <f t="shared" ref="X291" si="796">IF(E291="","",ROUND((1-(ABS((((B291+C291)+(B291-C292))/2)-U291)/((C291+C292)/2)))*W291,4))</f>
        <v>5.2527999999999997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16.0945</v>
      </c>
      <c r="AB291">
        <v>16.094999999999999</v>
      </c>
      <c r="AC291">
        <v>16.084700000000002</v>
      </c>
    </row>
    <row r="292" spans="1:29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9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16.096699999999998</v>
      </c>
      <c r="F293" s="176">
        <v>16.099</v>
      </c>
      <c r="G293" s="176">
        <v>16.087599999999998</v>
      </c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-1.0000000000012221E-2</v>
      </c>
      <c r="P293" s="193">
        <f t="shared" ref="P293" si="805">IF(E293="","",((MINA(E293,F293,G293,H293,I293))-N293)/((C293+C294)/2))</f>
        <v>-0.12400000000003075</v>
      </c>
      <c r="Q293" s="194" t="str">
        <f t="shared" ref="Q293" si="806">IF(E293="","",IF(OR((O293&gt;50%),(P293&lt;-50%)),"Measure More","OK"))</f>
        <v>OK</v>
      </c>
      <c r="R293" s="185">
        <f t="shared" ref="R293" si="807">IF(E293="","",MAXA(E293:I294))</f>
        <v>16.099</v>
      </c>
      <c r="S293" s="185">
        <f t="shared" ref="S293" si="808">IF(E293="","",MINA(E293:I294))</f>
        <v>16.087599999999998</v>
      </c>
      <c r="T293" s="185">
        <f t="shared" ref="T293" si="809">IF(E293="","",(R293-S293))</f>
        <v>1.1400000000001853E-2</v>
      </c>
      <c r="U293" s="185">
        <f t="shared" ref="U293" si="810">IF(E293="","",ROUND(AVERAGEA(E293:I294),4))</f>
        <v>16.0944</v>
      </c>
      <c r="V293" s="185">
        <f t="shared" ref="V293" si="811">IF(E293="","",ROUND(SQRT(COUNTA(E293:I294)/(COUNTA(E293:I294)-1))*STDEVPA(E293:I294),4))</f>
        <v>6.0000000000000001E-3</v>
      </c>
      <c r="W293" s="184">
        <f t="shared" ref="W293" si="812">IF(E293="","",ROUND((((B293+C293)-(B293-C294))/(6*V293)),4))</f>
        <v>5.5556000000000001</v>
      </c>
      <c r="X293" s="184">
        <f t="shared" ref="X293" si="813">IF(E293="","",ROUND((1-(ABS((((B293+C293)+(B293-C294))/2)-U293)/((C293+C294)/2)))*W293,4))</f>
        <v>5.2445000000000004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16.096699999999998</v>
      </c>
      <c r="AB293">
        <v>16.099</v>
      </c>
      <c r="AC293">
        <v>16.087599999999998</v>
      </c>
    </row>
    <row r="294" spans="1:29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9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6.5232999999999999</v>
      </c>
      <c r="F295" s="176">
        <v>6.5244</v>
      </c>
      <c r="G295" s="176">
        <v>6.5247000000000002</v>
      </c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0.24700000000000166</v>
      </c>
      <c r="P295" s="193">
        <f t="shared" ref="P295" si="822">IF(E295="","",((MINA(E295,F295,G295,H295,I295))-N295)/((C295+C296)/2))</f>
        <v>0.23299999999999876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6.5247000000000002</v>
      </c>
      <c r="S295" s="185">
        <f t="shared" ref="S295" si="825">IF(E295="","",MINA(E295:I296))</f>
        <v>6.5232999999999999</v>
      </c>
      <c r="T295" s="185">
        <f t="shared" ref="T295" si="826">IF(E295="","",(R295-S295))</f>
        <v>1.4000000000002899E-3</v>
      </c>
      <c r="U295" s="185">
        <f t="shared" ref="U295" si="827">IF(E295="","",ROUND(AVERAGEA(E295:I296),4))</f>
        <v>6.5240999999999998</v>
      </c>
      <c r="V295" s="185">
        <f t="shared" ref="V295" si="828">IF(E295="","",ROUND(SQRT(COUNTA(E295:I296)/(COUNTA(E295:I296)-1))*STDEVPA(E295:I296),4))</f>
        <v>6.9999999999999999E-4</v>
      </c>
      <c r="W295" s="184">
        <f t="shared" ref="W295" si="829">IF(E295="","",ROUND((((B295+C295)-(B295-C296))/(6*V295)),4))</f>
        <v>47.619</v>
      </c>
      <c r="X295" s="184">
        <f t="shared" ref="X295" si="830">IF(E295="","",ROUND((1-(ABS((((B295+C295)+(B295-C296))/2)-U295)/((C295+C296)/2)))*W295,4))</f>
        <v>36.142800000000001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6.5232999999999999</v>
      </c>
      <c r="AB295">
        <v>6.5244</v>
      </c>
      <c r="AC295">
        <v>6.5247000000000002</v>
      </c>
    </row>
    <row r="296" spans="1:29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9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6.5110000000000001</v>
      </c>
      <c r="F297" s="176">
        <v>6.5095999999999998</v>
      </c>
      <c r="G297" s="176">
        <v>6.5103</v>
      </c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0.11000000000000121</v>
      </c>
      <c r="P297" s="193">
        <f t="shared" ref="P297" si="839">IF(E297="","",((MINA(E297,F297,G297,H297,I297))-N297)/((C297+C298)/2))</f>
        <v>9.5999999999998309E-2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6.5110000000000001</v>
      </c>
      <c r="S297" s="185">
        <f t="shared" ref="S297" si="842">IF(E297="","",MINA(E297:I298))</f>
        <v>6.5095999999999998</v>
      </c>
      <c r="T297" s="185">
        <f t="shared" ref="T297" si="843">IF(E297="","",(R297-S297))</f>
        <v>1.4000000000002899E-3</v>
      </c>
      <c r="U297" s="185">
        <f t="shared" ref="U297" si="844">IF(E297="","",ROUND(AVERAGEA(E297:I298),4))</f>
        <v>6.5103</v>
      </c>
      <c r="V297" s="185">
        <f t="shared" ref="V297" si="845">IF(E297="","",ROUND(SQRT(COUNTA(E297:I298)/(COUNTA(E297:I298)-1))*STDEVPA(E297:I298),4))</f>
        <v>6.9999999999999999E-4</v>
      </c>
      <c r="W297" s="184">
        <f t="shared" ref="W297" si="846">IF(E297="","",ROUND((((B297+C297)-(B297-C298))/(6*V297)),4))</f>
        <v>47.619</v>
      </c>
      <c r="X297" s="184">
        <f t="shared" ref="X297" si="847">IF(E297="","",ROUND((1-(ABS((((B297+C297)+(B297-C298))/2)-U297)/((C297+C298)/2)))*W297,4))</f>
        <v>42.714199999999998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6.5110000000000001</v>
      </c>
      <c r="AB297">
        <v>6.5095999999999998</v>
      </c>
      <c r="AC297">
        <v>6.5103</v>
      </c>
    </row>
    <row r="298" spans="1:29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9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0.80600000000000005</v>
      </c>
      <c r="F299" s="176">
        <v>0.80600000000000005</v>
      </c>
      <c r="G299" s="176">
        <v>0.80600000000000005</v>
      </c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0.10000000000000009</v>
      </c>
      <c r="P299" s="193">
        <f t="shared" ref="P299" si="856">IF(E299="","",((MINA(E299,F299,G299,H299,I299))-N299)/((C299+C300)/2))</f>
        <v>0.10000000000000009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0.80600000000000005</v>
      </c>
      <c r="S299" s="185">
        <f t="shared" ref="S299" si="859">IF(E299="","",MINA(E299:I300))</f>
        <v>0.80600000000000005</v>
      </c>
      <c r="T299" s="185">
        <f t="shared" ref="T299" si="860">IF(E299="","",(R299-S299))</f>
        <v>0</v>
      </c>
      <c r="U299" s="185">
        <f t="shared" ref="U299" si="861">IF(E299="","",ROUND(AVERAGEA(E299:I300),4))</f>
        <v>0.80600000000000005</v>
      </c>
      <c r="V299" s="185">
        <f t="shared" ref="V299" si="862">IF(E299="","",ROUND(SQRT(COUNTA(E299:I300)/(COUNTA(E299:I300)-1))*STDEVPA(E299:I300),4))</f>
        <v>0</v>
      </c>
      <c r="W299" s="184" t="e">
        <f t="shared" ref="W299" si="863">IF(E299="","",ROUND((((B299+C299)-(B299-C300))/(6*V299)),4))</f>
        <v>#DIV/0!</v>
      </c>
      <c r="X299" s="184" t="e">
        <f t="shared" ref="X299" si="864">IF(E299="","",ROUND((1-(ABS((((B299+C299)+(B299-C300))/2)-U299)/((C299+C300)/2)))*W299,4))</f>
        <v>#DIV/0!</v>
      </c>
      <c r="Y299" s="184" t="str">
        <f t="shared" ref="Y299" si="865">IF(E299="","",IF(OR(((MAXA(E299:I300))&gt;(B299+C299)),((MINA(E299:I300))&lt;(B299-C300))),"NG","OK"))</f>
        <v>OK</v>
      </c>
      <c r="Z299" s="184" t="e">
        <f t="shared" ref="Z299" si="866">IF(X299="","",IF(OR(((MINA(X299))&lt;(1.67))),"NG","OK"))</f>
        <v>#DIV/0!</v>
      </c>
      <c r="AA299">
        <v>0.80600000000000005</v>
      </c>
      <c r="AB299">
        <v>0.80600000000000005</v>
      </c>
      <c r="AC299">
        <v>0.80600000000000005</v>
      </c>
    </row>
    <row r="300" spans="1:29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9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0.80600000000000005</v>
      </c>
      <c r="F301" s="176">
        <v>0.80600000000000005</v>
      </c>
      <c r="G301" s="176">
        <v>0.80600000000000005</v>
      </c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0.10000000000000009</v>
      </c>
      <c r="P301" s="193">
        <f t="shared" ref="P301" si="873">IF(E301="","",((MINA(E301,F301,G301,H301,I301))-N301)/((C301+C302)/2))</f>
        <v>0.10000000000000009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0.80600000000000005</v>
      </c>
      <c r="S301" s="185">
        <f t="shared" ref="S301" si="876">IF(E301="","",MINA(E301:I302))</f>
        <v>0.80600000000000005</v>
      </c>
      <c r="T301" s="185">
        <f t="shared" ref="T301" si="877">IF(E301="","",(R301-S301))</f>
        <v>0</v>
      </c>
      <c r="U301" s="185">
        <f t="shared" ref="U301" si="878">IF(E301="","",ROUND(AVERAGEA(E301:I302),4))</f>
        <v>0.80600000000000005</v>
      </c>
      <c r="V301" s="185">
        <f t="shared" ref="V301" si="879">IF(E301="","",ROUND(SQRT(COUNTA(E301:I302)/(COUNTA(E301:I302)-1))*STDEVPA(E301:I302),4))</f>
        <v>0</v>
      </c>
      <c r="W301" s="184" t="e">
        <f t="shared" ref="W301" si="880">IF(E301="","",ROUND((((B301+C301)-(B301-C302))/(6*V301)),4))</f>
        <v>#DIV/0!</v>
      </c>
      <c r="X301" s="184" t="e">
        <f t="shared" ref="X301" si="881">IF(E301="","",ROUND((1-(ABS((((B301+C301)+(B301-C302))/2)-U301)/((C301+C302)/2)))*W301,4))</f>
        <v>#DIV/0!</v>
      </c>
      <c r="Y301" s="184" t="str">
        <f t="shared" ref="Y301" si="882">IF(E301="","",IF(OR(((MAXA(E301:I302))&gt;(B301+C301)),((MINA(E301:I302))&lt;(B301-C302))),"NG","OK"))</f>
        <v>OK</v>
      </c>
      <c r="Z301" s="184" t="e">
        <f t="shared" ref="Z301" si="883">IF(X301="","",IF(OR(((MINA(X301))&lt;(1.67))),"NG","OK"))</f>
        <v>#DIV/0!</v>
      </c>
      <c r="AA301">
        <v>0.80600000000000005</v>
      </c>
      <c r="AB301">
        <v>0.80600000000000005</v>
      </c>
      <c r="AC301">
        <v>0.80600000000000005</v>
      </c>
    </row>
    <row r="302" spans="1:29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9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0.58399999999999996</v>
      </c>
      <c r="F303" s="176">
        <v>0.58299999999999996</v>
      </c>
      <c r="G303" s="176">
        <v>0.58299999999999996</v>
      </c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-6.6666666666666735E-2</v>
      </c>
      <c r="P303" s="193">
        <f t="shared" ref="P303" si="890">IF(E303="","",((MINA(E303,F303,G303,H303,I303))-N303)/((C303+C304)/2))</f>
        <v>-0.13333333333333347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0.58399999999999996</v>
      </c>
      <c r="S303" s="185">
        <f t="shared" ref="S303" si="893">IF(E303="","",MINA(E303:I304))</f>
        <v>0.58299999999999996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0.58330000000000004</v>
      </c>
      <c r="V303" s="185">
        <f t="shared" ref="V303" si="896">IF(E303="","",ROUND(SQRT(COUNTA(E303:I304)/(COUNTA(E303:I304)-1))*STDEVPA(E303:I304),4))</f>
        <v>5.9999999999999995E-4</v>
      </c>
      <c r="W303" s="184">
        <f>IF(E303="","",ROUND((((U303)-(B303-C304))/(3*V303)),4))</f>
        <v>7.3888999999999996</v>
      </c>
      <c r="X303" s="184">
        <f>IF(E303="","",ROUND((((U303)-(B303-C304))/(3*V303)),4))</f>
        <v>7.3888999999999996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0.58399999999999996</v>
      </c>
      <c r="AB303">
        <v>0.58299999999999996</v>
      </c>
      <c r="AC303">
        <v>0.58299999999999996</v>
      </c>
    </row>
    <row r="304" spans="1:29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9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0.58899999999999997</v>
      </c>
      <c r="F305" s="176">
        <v>0.58799999999999997</v>
      </c>
      <c r="G305" s="176">
        <v>0.58799999999999997</v>
      </c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0.26666666666666694</v>
      </c>
      <c r="P305" s="193">
        <f t="shared" ref="P305" si="903">IF(E305="","",((MINA(E305,F305,G305,H305,I305))-N305)/((C305+C306)/2))</f>
        <v>0.20000000000000018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0.58899999999999997</v>
      </c>
      <c r="S305" s="185">
        <f t="shared" ref="S305" si="906">IF(E305="","",MINA(E305:I306))</f>
        <v>0.58799999999999997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0.58830000000000005</v>
      </c>
      <c r="V305" s="185">
        <f t="shared" ref="V305" si="909">IF(E305="","",ROUND(SQRT(COUNTA(E305:I306)/(COUNTA(E305:I306)-1))*STDEVPA(E305:I306),4))</f>
        <v>5.9999999999999995E-4</v>
      </c>
      <c r="W305" s="184">
        <f>IF(E305="","",ROUND((((U305)-(B305-C306))/(3*V305)),4))</f>
        <v>10.166700000000001</v>
      </c>
      <c r="X305" s="184">
        <f>IF(E305="","",ROUND((((U305)-(B305-C306))/(3*V305)),4))</f>
        <v>10.166700000000001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0.58899999999999997</v>
      </c>
      <c r="AB305">
        <v>0.58799999999999997</v>
      </c>
      <c r="AC305">
        <v>0.58799999999999997</v>
      </c>
    </row>
    <row r="306" spans="1:29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9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7.5782999999999996</v>
      </c>
      <c r="F307" s="176">
        <v>7.5833000000000004</v>
      </c>
      <c r="G307" s="176">
        <v>7.5919999999999996</v>
      </c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0.45999999999999819</v>
      </c>
      <c r="P307" s="193">
        <f t="shared" ref="P307" si="916">IF(E307="","",((MINA(E307,F307,G307,H307,I307))-N307)/((C307+C308)/2))</f>
        <v>0.39149999999999796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7.5919999999999996</v>
      </c>
      <c r="S307" s="185">
        <f t="shared" ref="S307" si="919">IF(E307="","",MINA(E307:I308))</f>
        <v>7.5782999999999996</v>
      </c>
      <c r="T307" s="185">
        <f t="shared" ref="T307" si="920">IF(E307="","",(R307-S307))</f>
        <v>1.3700000000000045E-2</v>
      </c>
      <c r="U307" s="185">
        <f t="shared" ref="U307" si="921">IF(E307="","",ROUND(AVERAGEA(E307:I308),4))</f>
        <v>7.5845000000000002</v>
      </c>
      <c r="V307" s="185">
        <f t="shared" ref="V307" si="922">IF(E307="","",ROUND(SQRT(COUNTA(E307:I308)/(COUNTA(E307:I308)-1))*STDEVPA(E307:I308),4))</f>
        <v>6.8999999999999999E-3</v>
      </c>
      <c r="W307" s="184">
        <f t="shared" ref="W307" si="923">IF(E307="","",ROUND((((B307+C307)-(B307-C308))/(6*V307)),4))</f>
        <v>9.6617999999999995</v>
      </c>
      <c r="X307" s="184">
        <f t="shared" ref="X307" si="924">IF(E307="","",ROUND((1-(ABS((((B307+C307)+(B307-C308))/2)-U307)/((C307+C308)/2)))*W307,4))</f>
        <v>5.5796999999999999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7.5782999999999996</v>
      </c>
      <c r="AB307">
        <v>7.5833000000000004</v>
      </c>
      <c r="AC307">
        <v>7.5919999999999996</v>
      </c>
    </row>
    <row r="308" spans="1:29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9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7.5841000000000003</v>
      </c>
      <c r="F309" s="176">
        <v>7.5838999999999999</v>
      </c>
      <c r="G309" s="176">
        <v>7.5887000000000002</v>
      </c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0.44350000000000112</v>
      </c>
      <c r="P309" s="193">
        <f t="shared" ref="P309" si="931">IF(E309="","",((MINA(E309,F309,G309,H309,I309))-N309)/((C309+C310)/2))</f>
        <v>0.41949999999999932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7.5887000000000002</v>
      </c>
      <c r="S309" s="185">
        <f t="shared" ref="S309" si="934">IF(E309="","",MINA(E309:I310))</f>
        <v>7.5838999999999999</v>
      </c>
      <c r="T309" s="185">
        <f t="shared" ref="T309" si="935">IF(E309="","",(R309-S309))</f>
        <v>4.8000000000003595E-3</v>
      </c>
      <c r="U309" s="185">
        <f t="shared" ref="U309" si="936">IF(E309="","",ROUND(AVERAGEA(E309:I310),4))</f>
        <v>7.5856000000000003</v>
      </c>
      <c r="V309" s="185">
        <f t="shared" ref="V309" si="937">IF(E309="","",ROUND(SQRT(COUNTA(E309:I310)/(COUNTA(E309:I310)-1))*STDEVPA(E309:I310),4))</f>
        <v>2.7000000000000001E-3</v>
      </c>
      <c r="W309" s="184">
        <f t="shared" ref="W309" si="938">IF(E309="","",ROUND((((B309+C309)-(B309-C310))/(6*V309)),4))</f>
        <v>24.691400000000002</v>
      </c>
      <c r="X309" s="184">
        <f t="shared" ref="X309" si="939">IF(E309="","",ROUND((1-(ABS((((B309+C309)+(B309-C310))/2)-U309)/((C309+C310)/2)))*W309,4))</f>
        <v>14.1235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7.5841000000000003</v>
      </c>
      <c r="AB309">
        <v>7.5838999999999999</v>
      </c>
      <c r="AC309">
        <v>7.5887000000000002</v>
      </c>
    </row>
    <row r="310" spans="1:29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9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6.2102000000000004</v>
      </c>
      <c r="F311" s="176">
        <v>6.2104999999999997</v>
      </c>
      <c r="G311" s="176">
        <v>6.2102000000000004</v>
      </c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0.20999999999999019</v>
      </c>
      <c r="P311" s="193">
        <f t="shared" ref="P311" si="946">IF(E311="","",((MINA(E311,F311,G311,H311,I311))-N311)/((C311+C312)/2))</f>
        <v>0.20400000000000418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6.2104999999999997</v>
      </c>
      <c r="S311" s="185">
        <f t="shared" ref="S311" si="949">IF(E311="","",MINA(E311:I312))</f>
        <v>6.2102000000000004</v>
      </c>
      <c r="T311" s="185">
        <f t="shared" ref="T311" si="950">IF(E311="","",(R311-S311))</f>
        <v>2.9999999999930083E-4</v>
      </c>
      <c r="U311" s="185">
        <f t="shared" ref="U311" si="951">IF(E311="","",ROUND(AVERAGEA(E311:I312),4))</f>
        <v>6.2103000000000002</v>
      </c>
      <c r="V311" s="185">
        <f t="shared" ref="V311" si="952">IF(E311="","",ROUND(SQRT(COUNTA(E311:I312)/(COUNTA(E311:I312)-1))*STDEVPA(E311:I312),4))</f>
        <v>2.0000000000000001E-4</v>
      </c>
      <c r="W311" s="184">
        <f t="shared" ref="W311" si="953">IF(E311="","",ROUND((((B311+C311)-(B311-C312))/(6*V311)),4))</f>
        <v>83.333299999999994</v>
      </c>
      <c r="X311" s="184">
        <f t="shared" ref="X311" si="954">IF(E311="","",ROUND((1-(ABS((((B311+C311)+(B311-C312))/2)-U311)/((C311+C312)/2)))*W311,4))</f>
        <v>66.166600000000003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6.2102000000000004</v>
      </c>
      <c r="AB311">
        <v>6.2104999999999997</v>
      </c>
      <c r="AC311">
        <v>6.2102000000000004</v>
      </c>
    </row>
    <row r="312" spans="1:29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9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6.2240000000000002</v>
      </c>
      <c r="F313" s="176">
        <v>6.2241</v>
      </c>
      <c r="G313" s="176">
        <v>6.2255000000000003</v>
      </c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0.51000000000000156</v>
      </c>
      <c r="P313" s="193">
        <f t="shared" ref="P313" si="961">IF(E313="","",((MINA(E313,F313,G313,H313,I313))-N313)/((C313+C314)/2))</f>
        <v>0.48000000000000043</v>
      </c>
      <c r="Q313" s="185" t="str">
        <f t="shared" ref="Q313" si="962">IF(E313="","",IF(OR((O313&gt;50%),(P313&lt;-50%)),"Measure More","OK"))</f>
        <v>Measure More</v>
      </c>
      <c r="R313" s="185">
        <f t="shared" ref="R313" si="963">IF(E313="","",MAXA(E313:I314))</f>
        <v>6.2255000000000003</v>
      </c>
      <c r="S313" s="185">
        <f t="shared" ref="S313" si="964">IF(E313="","",MINA(E313:I314))</f>
        <v>6.2240000000000002</v>
      </c>
      <c r="T313" s="185">
        <f t="shared" ref="T313" si="965">IF(E313="","",(R313-S313))</f>
        <v>1.5000000000000568E-3</v>
      </c>
      <c r="U313" s="185">
        <f t="shared" ref="U313" si="966">IF(E313="","",ROUND(AVERAGEA(E313:I314),4))</f>
        <v>6.2244999999999999</v>
      </c>
      <c r="V313" s="185">
        <f t="shared" ref="V313" si="967">IF(E313="","",ROUND(SQRT(COUNTA(E313:I314)/(COUNTA(E313:I314)-1))*STDEVPA(E313:I314),4))</f>
        <v>8.0000000000000004E-4</v>
      </c>
      <c r="W313" s="184">
        <f t="shared" ref="W313" si="968">IF(E313="","",ROUND((((B313+C313)-(B313-C314))/(6*V313)),4))</f>
        <v>20.833300000000001</v>
      </c>
      <c r="X313" s="184">
        <f t="shared" ref="X313" si="969">IF(E313="","",ROUND((1-(ABS((((B313+C313)+(B313-C314))/2)-U313)/((C313+C314)/2)))*W313,4))</f>
        <v>10.625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6.2240000000000002</v>
      </c>
      <c r="AB313">
        <v>6.2241</v>
      </c>
      <c r="AC313">
        <v>6.2255000000000003</v>
      </c>
    </row>
    <row r="314" spans="1:29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9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5.7013999999999996</v>
      </c>
      <c r="F315" s="176">
        <v>5.7016999999999998</v>
      </c>
      <c r="G315" s="176">
        <v>5.6992000000000003</v>
      </c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1.6999999999995907E-2</v>
      </c>
      <c r="P315" s="193">
        <f t="shared" ref="P315" si="976">IF(E315="","",((MINA(E315,F315,G315,H315,I315))-N315)/((C315+C316)/2))</f>
        <v>-7.9999999999991189E-3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5.7016999999999998</v>
      </c>
      <c r="S315" s="185">
        <f t="shared" ref="S315" si="979">IF(E315="","",MINA(E315:I316))</f>
        <v>5.6992000000000003</v>
      </c>
      <c r="T315" s="185">
        <f t="shared" ref="T315" si="980">IF(E315="","",(R315-S315))</f>
        <v>2.4999999999995026E-3</v>
      </c>
      <c r="U315" s="185">
        <f t="shared" ref="U315" si="981">IF(E315="","",ROUND(AVERAGEA(E315:I316),4))</f>
        <v>5.7008000000000001</v>
      </c>
      <c r="V315" s="185">
        <f t="shared" ref="V315" si="982">IF(E315="","",ROUND(SQRT(COUNTA(E315:I316)/(COUNTA(E315:I316)-1))*STDEVPA(E315:I316),4))</f>
        <v>1.4E-3</v>
      </c>
      <c r="W315" s="184">
        <f t="shared" ref="W315" si="983">IF(E315="","",ROUND((((B315+C315)-(B315-C316))/(6*V315)),4))</f>
        <v>23.8095</v>
      </c>
      <c r="X315" s="184">
        <f t="shared" ref="X315" si="984">IF(E315="","",ROUND((1-(ABS((((B315+C315)+(B315-C316))/2)-U315)/((C315+C316)/2)))*W315,4))</f>
        <v>23.619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5.7013999999999996</v>
      </c>
      <c r="AB315">
        <v>5.7016999999999998</v>
      </c>
      <c r="AC315">
        <v>5.6992000000000003</v>
      </c>
    </row>
    <row r="316" spans="1:29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9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5.7680999999999996</v>
      </c>
      <c r="F317" s="176">
        <v>5.7678000000000003</v>
      </c>
      <c r="G317" s="176">
        <v>5.7656000000000001</v>
      </c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0.68099999999999383</v>
      </c>
      <c r="P317" s="193">
        <f t="shared" ref="P317" si="991">IF(E317="","",((MINA(E317,F317,G317,H317,I317))-N317)/((C317+C318)/2))</f>
        <v>0.65599999999999881</v>
      </c>
      <c r="Q317" s="185" t="str">
        <f t="shared" ref="Q317" si="992">IF(E317="","",IF(OR((O317&gt;50%),(P317&lt;-50%)),"Measure More","OK"))</f>
        <v>Measure More</v>
      </c>
      <c r="R317" s="185">
        <f t="shared" ref="R317" si="993">IF(E317="","",MAXA(E317:I318))</f>
        <v>5.7680999999999996</v>
      </c>
      <c r="S317" s="185">
        <f t="shared" ref="S317" si="994">IF(E317="","",MINA(E317:I318))</f>
        <v>5.7656000000000001</v>
      </c>
      <c r="T317" s="185">
        <f t="shared" ref="T317" si="995">IF(E317="","",(R317-S317))</f>
        <v>2.4999999999995026E-3</v>
      </c>
      <c r="U317" s="185">
        <f t="shared" ref="U317" si="996">IF(E317="","",ROUND(AVERAGEA(E317:I318),4))</f>
        <v>5.7671999999999999</v>
      </c>
      <c r="V317" s="185">
        <f t="shared" ref="V317" si="997">IF(E317="","",ROUND(SQRT(COUNTA(E317:I318)/(COUNTA(E317:I318)-1))*STDEVPA(E317:I318),4))</f>
        <v>1.4E-3</v>
      </c>
      <c r="W317" s="184">
        <f t="shared" ref="W317" si="998">IF(E317="","",ROUND((((B317+C317)-(B317-C318))/(6*V317)),4))</f>
        <v>23.8095</v>
      </c>
      <c r="X317" s="184">
        <f t="shared" ref="X317" si="999">IF(E317="","",ROUND((1-(ABS((((B317+C317)+(B317-C318))/2)-U317)/((C317+C318)/2)))*W317,4))</f>
        <v>7.8094999999999999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5.7680999999999996</v>
      </c>
      <c r="AB317">
        <v>5.7678000000000003</v>
      </c>
      <c r="AC317">
        <v>5.7656000000000001</v>
      </c>
    </row>
    <row r="318" spans="1:29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9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7.9135999999999997</v>
      </c>
      <c r="F319" s="176">
        <v>7.9131999999999998</v>
      </c>
      <c r="G319" s="176">
        <v>7.9081999999999999</v>
      </c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0.1359999999999939</v>
      </c>
      <c r="P319" s="193">
        <f t="shared" ref="P319" si="1006">IF(E319="","",((MINA(E319,F319,G319,H319,I319))-N319)/((C319+C320)/2))</f>
        <v>8.199999999999541E-2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7.9135999999999997</v>
      </c>
      <c r="S319" s="185">
        <f t="shared" ref="S319" si="1009">IF(E319="","",MINA(E319:I320))</f>
        <v>7.9081999999999999</v>
      </c>
      <c r="T319" s="185">
        <f t="shared" ref="T319" si="1010">IF(E319="","",(R319-S319))</f>
        <v>5.3999999999998494E-3</v>
      </c>
      <c r="U319" s="185">
        <f t="shared" ref="U319" si="1011">IF(E319="","",ROUND(AVERAGEA(E319:I320),4))</f>
        <v>7.9116999999999997</v>
      </c>
      <c r="V319" s="185">
        <f t="shared" ref="V319" si="1012">IF(E319="","",ROUND(SQRT(COUNTA(E319:I320)/(COUNTA(E319:I320)-1))*STDEVPA(E319:I320),4))</f>
        <v>3.0000000000000001E-3</v>
      </c>
      <c r="W319" s="184">
        <f t="shared" ref="W319" si="1013">IF(E319="","",ROUND((((B319+C319)-(B319-C320))/(6*V319)),4))</f>
        <v>11.1111</v>
      </c>
      <c r="X319" s="184">
        <f t="shared" ref="X319" si="1014">IF(E319="","",ROUND((1-(ABS((((B319+C319)+(B319-C320))/2)-U319)/((C319+C320)/2)))*W319,4))</f>
        <v>9.8110999999999997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7.9135999999999997</v>
      </c>
      <c r="AB319">
        <v>7.9131999999999998</v>
      </c>
      <c r="AC319">
        <v>7.9081999999999999</v>
      </c>
    </row>
    <row r="320" spans="1:29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9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7.9166999999999996</v>
      </c>
      <c r="F321" s="176">
        <v>7.9198000000000004</v>
      </c>
      <c r="G321" s="176">
        <v>7.9127999999999998</v>
      </c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0.1980000000000004</v>
      </c>
      <c r="P321" s="193">
        <f t="shared" ref="P321" si="1021">IF(E321="","",((MINA(E321,F321,G321,H321,I321))-N321)/((C321+C322)/2))</f>
        <v>0.12799999999999478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7.9198000000000004</v>
      </c>
      <c r="S321" s="185">
        <f t="shared" ref="S321" si="1024">IF(E321="","",MINA(E321:I322))</f>
        <v>7.9127999999999998</v>
      </c>
      <c r="T321" s="185">
        <f t="shared" ref="T321" si="1025">IF(E321="","",(R321-S321))</f>
        <v>7.0000000000005613E-3</v>
      </c>
      <c r="U321" s="185">
        <f t="shared" ref="U321" si="1026">IF(E321="","",ROUND(AVERAGEA(E321:I322),4))</f>
        <v>7.9164000000000003</v>
      </c>
      <c r="V321" s="185">
        <f t="shared" ref="V321" si="1027">IF(E321="","",ROUND(SQRT(COUNTA(E321:I322)/(COUNTA(E321:I322)-1))*STDEVPA(E321:I322),4))</f>
        <v>3.5000000000000001E-3</v>
      </c>
      <c r="W321" s="184">
        <f t="shared" ref="W321" si="1028">IF(E321="","",ROUND((((B321+C321)-(B321-C322))/(6*V321)),4))</f>
        <v>9.5237999999999996</v>
      </c>
      <c r="X321" s="184">
        <f t="shared" ref="X321" si="1029">IF(E321="","",ROUND((1-(ABS((((B321+C321)+(B321-C322))/2)-U321)/((C321+C322)/2)))*W321,4))</f>
        <v>7.9619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7.9166999999999996</v>
      </c>
      <c r="AB321">
        <v>7.9198000000000004</v>
      </c>
      <c r="AC321">
        <v>7.9127999999999998</v>
      </c>
    </row>
    <row r="322" spans="1:29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9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3.0992999999999999</v>
      </c>
      <c r="F323" s="176">
        <v>3.0975000000000001</v>
      </c>
      <c r="G323" s="176">
        <v>3.0956999999999999</v>
      </c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-7.0000000000014495E-3</v>
      </c>
      <c r="P323" s="193">
        <f t="shared" ref="P323" si="1036">IF(E323="","",((MINA(E323,F323,G323,H323,I323))-N323)/((C323+C324)/2))</f>
        <v>-4.3000000000001926E-2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3.0992999999999999</v>
      </c>
      <c r="S323" s="185">
        <f t="shared" ref="S323" si="1039">IF(E323="","",MINA(E323:I324))</f>
        <v>3.0956999999999999</v>
      </c>
      <c r="T323" s="185">
        <f t="shared" ref="T323" si="1040">IF(E323="","",(R323-S323))</f>
        <v>3.6000000000000476E-3</v>
      </c>
      <c r="U323" s="185">
        <f t="shared" ref="U323" si="1041">IF(E323="","",ROUND(AVERAGEA(E323:I324),4))</f>
        <v>3.0975000000000001</v>
      </c>
      <c r="V323" s="185">
        <f t="shared" ref="V323" si="1042">IF(E323="","",ROUND(SQRT(COUNTA(E323:I324)/(COUNTA(E323:I324)-1))*STDEVPA(E323:I324),4))</f>
        <v>1.8E-3</v>
      </c>
      <c r="W323" s="184">
        <f t="shared" ref="W323" si="1043">IF(E323="","",ROUND((((B323+C323)-(B323-C324))/(6*V323)),4))</f>
        <v>18.5185</v>
      </c>
      <c r="X323" s="184">
        <f t="shared" ref="X323" si="1044">IF(E323="","",ROUND((1-(ABS((((B323+C323)+(B323-C324))/2)-U323)/((C323+C324)/2)))*W323,4))</f>
        <v>18.055499999999999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3.0992999999999999</v>
      </c>
      <c r="AB323">
        <v>3.0975000000000001</v>
      </c>
      <c r="AC323">
        <v>3.0956999999999999</v>
      </c>
    </row>
    <row r="324" spans="1:29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9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3.1034000000000002</v>
      </c>
      <c r="F325" s="176">
        <v>3.1073</v>
      </c>
      <c r="G325" s="176">
        <v>3.0983999999999998</v>
      </c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7.2999999999998622E-2</v>
      </c>
      <c r="P325" s="193">
        <f t="shared" ref="P325" si="1051">IF(E325="","",((MINA(E325,F325,G325,H325,I325))-N325)/((C325+C326)/2))</f>
        <v>-1.6000000000002679E-2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3.1073</v>
      </c>
      <c r="S325" s="185">
        <f t="shared" ref="S325" si="1054">IF(E325="","",MINA(E325:I326))</f>
        <v>3.0983999999999998</v>
      </c>
      <c r="T325" s="185">
        <f t="shared" ref="T325" si="1055">IF(E325="","",(R325-S325))</f>
        <v>8.90000000000013E-3</v>
      </c>
      <c r="U325" s="185">
        <f t="shared" ref="U325" si="1056">IF(E325="","",ROUND(AVERAGEA(E325:I326),4))</f>
        <v>3.1030000000000002</v>
      </c>
      <c r="V325" s="185">
        <f t="shared" ref="V325" si="1057">IF(E325="","",ROUND(SQRT(COUNTA(E325:I326)/(COUNTA(E325:I326)-1))*STDEVPA(E325:I326),4))</f>
        <v>4.4999999999999997E-3</v>
      </c>
      <c r="W325" s="184">
        <f t="shared" ref="W325" si="1058">IF(E325="","",ROUND((((B325+C325)-(B325-C326))/(6*V325)),4))</f>
        <v>7.4074</v>
      </c>
      <c r="X325" s="184">
        <f t="shared" ref="X325" si="1059">IF(E325="","",ROUND((1-(ABS((((B325+C325)+(B325-C326))/2)-U325)/((C325+C326)/2)))*W325,4))</f>
        <v>7.1852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3.1034000000000002</v>
      </c>
      <c r="AB325">
        <v>3.1073</v>
      </c>
      <c r="AC325">
        <v>3.0983999999999998</v>
      </c>
    </row>
    <row r="326" spans="1:29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9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7.7210999999999999</v>
      </c>
      <c r="F327" s="176">
        <v>7.7222999999999997</v>
      </c>
      <c r="G327" s="176">
        <v>7.7218999999999998</v>
      </c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0.22299999999999542</v>
      </c>
      <c r="P327" s="193">
        <f t="shared" ref="P327" si="1066">IF(E327="","",((MINA(E327,F327,G327,H327,I327))-N327)/((C327+C328)/2))</f>
        <v>0.21099999999999675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7.7222999999999997</v>
      </c>
      <c r="S327" s="185">
        <f t="shared" ref="S327" si="1069">IF(E327="","",MINA(E327:I328))</f>
        <v>7.7210999999999999</v>
      </c>
      <c r="T327" s="185">
        <f t="shared" ref="T327" si="1070">IF(E327="","",(R327-S327))</f>
        <v>1.1999999999998678E-3</v>
      </c>
      <c r="U327" s="185">
        <f t="shared" ref="U327" si="1071">IF(E327="","",ROUND(AVERAGEA(E327:I328),4))</f>
        <v>7.7218</v>
      </c>
      <c r="V327" s="185">
        <f t="shared" ref="V327" si="1072">IF(E327="","",ROUND(SQRT(COUNTA(E327:I328)/(COUNTA(E327:I328)-1))*STDEVPA(E327:I328),4))</f>
        <v>5.9999999999999995E-4</v>
      </c>
      <c r="W327" s="184">
        <f t="shared" ref="W327" si="1073">IF(E327="","",ROUND((((B327+C327)-(B327-C328))/(6*V327)),4))</f>
        <v>55.555599999999998</v>
      </c>
      <c r="X327" s="184">
        <f t="shared" ref="X327" si="1074">IF(E327="","",ROUND((1-(ABS((((B327+C327)+(B327-C328))/2)-U327)/((C327+C328)/2)))*W327,4))</f>
        <v>43.444499999999998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7.7210999999999999</v>
      </c>
      <c r="AB327">
        <v>7.7222999999999997</v>
      </c>
      <c r="AC327">
        <v>7.7218999999999998</v>
      </c>
    </row>
    <row r="328" spans="1:29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9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7.7096999999999998</v>
      </c>
      <c r="F329" s="176">
        <v>7.7089999999999996</v>
      </c>
      <c r="G329" s="176">
        <v>7.7103000000000002</v>
      </c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0.10299999999999976</v>
      </c>
      <c r="P329" s="193">
        <f t="shared" ref="P329" si="1081">IF(E329="","",((MINA(E329,F329,G329,H329,I329))-N329)/((C329+C330)/2))</f>
        <v>8.9999999999994529E-2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7.7103000000000002</v>
      </c>
      <c r="S329" s="185">
        <f t="shared" ref="S329" si="1084">IF(E329="","",MINA(E329:I330))</f>
        <v>7.7089999999999996</v>
      </c>
      <c r="T329" s="185">
        <f t="shared" ref="T329" si="1085">IF(E329="","",(R329-S329))</f>
        <v>1.300000000000523E-3</v>
      </c>
      <c r="U329" s="185">
        <f t="shared" ref="U329" si="1086">IF(E329="","",ROUND(AVERAGEA(E329:I330),4))</f>
        <v>7.7096999999999998</v>
      </c>
      <c r="V329" s="185">
        <f t="shared" ref="V329" si="1087">IF(E329="","",ROUND(SQRT(COUNTA(E329:I330)/(COUNTA(E329:I330)-1))*STDEVPA(E329:I330),4))</f>
        <v>6.9999999999999999E-4</v>
      </c>
      <c r="W329" s="184">
        <f t="shared" ref="W329" si="1088">IF(E329="","",ROUND((((B329+C329)-(B329-C330))/(6*V329)),4))</f>
        <v>47.619</v>
      </c>
      <c r="X329" s="184">
        <f t="shared" ref="X329" si="1089">IF(E329="","",ROUND((1-(ABS((((B329+C329)+(B329-C330))/2)-U329)/((C329+C330)/2)))*W329,4))</f>
        <v>43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7.7096999999999998</v>
      </c>
      <c r="AB329">
        <v>7.7089999999999996</v>
      </c>
      <c r="AC329">
        <v>7.7103000000000002</v>
      </c>
    </row>
    <row r="330" spans="1:29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9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3.1221000000000001</v>
      </c>
      <c r="F331" s="176">
        <v>3.1190000000000002</v>
      </c>
      <c r="G331" s="176">
        <v>3.1173000000000002</v>
      </c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0.22100000000000009</v>
      </c>
      <c r="P331" s="193">
        <f t="shared" ref="P331" si="1096">IF(E331="","",((MINA(E331,F331,G331,H331,I331))-N331)/((C331+C332)/2))</f>
        <v>0.17300000000000093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3.1221000000000001</v>
      </c>
      <c r="S331" s="185">
        <f t="shared" ref="S331" si="1099">IF(E331="","",MINA(E331:I332))</f>
        <v>3.1173000000000002</v>
      </c>
      <c r="T331" s="185">
        <f t="shared" ref="T331" si="1100">IF(E331="","",(R331-S331))</f>
        <v>4.7999999999999154E-3</v>
      </c>
      <c r="U331" s="185">
        <f t="shared" ref="U331" si="1101">IF(E331="","",ROUND(AVERAGEA(E331:I332),4))</f>
        <v>3.1194999999999999</v>
      </c>
      <c r="V331" s="185">
        <f t="shared" ref="V331" si="1102">IF(E331="","",ROUND(SQRT(COUNTA(E331:I332)/(COUNTA(E331:I332)-1))*STDEVPA(E331:I332),4))</f>
        <v>2.3999999999999998E-3</v>
      </c>
      <c r="W331" s="184">
        <f t="shared" ref="W331" si="1103">IF(E331="","",ROUND((((B331+C331)-(B331-C332))/(6*V331)),4))</f>
        <v>13.8889</v>
      </c>
      <c r="X331" s="184">
        <f t="shared" ref="X331" si="1104">IF(E331="","",ROUND((1-(ABS((((B331+C331)+(B331-C332))/2)-U331)/((C331+C332)/2)))*W331,4))</f>
        <v>11.1806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3.1221000000000001</v>
      </c>
      <c r="AB331">
        <v>3.1190000000000002</v>
      </c>
      <c r="AC331">
        <v>3.1173000000000002</v>
      </c>
    </row>
    <row r="332" spans="1:29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9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3.1215000000000002</v>
      </c>
      <c r="F333" s="176">
        <v>3.1238000000000001</v>
      </c>
      <c r="G333" s="176">
        <v>3.1187</v>
      </c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0.23800000000000043</v>
      </c>
      <c r="P333" s="193">
        <f t="shared" ref="P333" si="1111">IF(E333="","",((MINA(E333,F333,G333,H333,I333))-N333)/((C333+C334)/2))</f>
        <v>0.18699999999999939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3.1238000000000001</v>
      </c>
      <c r="S333" s="185">
        <f t="shared" ref="S333" si="1114">IF(E333="","",MINA(E333:I334))</f>
        <v>3.1187</v>
      </c>
      <c r="T333" s="185">
        <f t="shared" ref="T333" si="1115">IF(E333="","",(R333-S333))</f>
        <v>5.1000000000001044E-3</v>
      </c>
      <c r="U333" s="185">
        <f t="shared" ref="U333" si="1116">IF(E333="","",ROUND(AVERAGEA(E333:I334),4))</f>
        <v>3.1213000000000002</v>
      </c>
      <c r="V333" s="185">
        <f t="shared" ref="V333" si="1117">IF(E333="","",ROUND(SQRT(COUNTA(E333:I334)/(COUNTA(E333:I334)-1))*STDEVPA(E333:I334),4))</f>
        <v>2.5999999999999999E-3</v>
      </c>
      <c r="W333" s="184">
        <f t="shared" ref="W333" si="1118">IF(E333="","",ROUND((((B333+C333)-(B333-C334))/(6*V333)),4))</f>
        <v>12.820499999999999</v>
      </c>
      <c r="X333" s="184">
        <f t="shared" ref="X333" si="1119">IF(E333="","",ROUND((1-(ABS((((B333+C333)+(B333-C334))/2)-U333)/((C333+C334)/2)))*W333,4))</f>
        <v>10.089700000000001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3.1215000000000002</v>
      </c>
      <c r="AB333">
        <v>3.1238000000000001</v>
      </c>
      <c r="AC333">
        <v>3.1187</v>
      </c>
    </row>
    <row r="334" spans="1:29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9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2.2499999999999999E-2</v>
      </c>
      <c r="F335" s="176">
        <v>2.0199999999999999E-2</v>
      </c>
      <c r="G335" s="176">
        <v>1.8800000000000001E-2</v>
      </c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-0.10000000000000009</v>
      </c>
      <c r="P335" s="193">
        <f t="shared" ref="P335" si="1126">IF(E335="","",((MINA(E335,F335,G335,H335,I335))-N335)/((C335+C336)/2))</f>
        <v>-0.24800000000000003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2.2499999999999999E-2</v>
      </c>
      <c r="S335" s="185">
        <f t="shared" ref="S335" si="1129">IF(E335="","",MINA(E335:I336))</f>
        <v>1.8800000000000001E-2</v>
      </c>
      <c r="T335" s="185">
        <f t="shared" ref="T335" si="1130">IF(E335="","",(R335-S335))</f>
        <v>3.6999999999999984E-3</v>
      </c>
      <c r="U335" s="185">
        <f t="shared" ref="U335" si="1131">IF(E335="","",ROUND(AVERAGEA(E335:I336),4))</f>
        <v>2.0500000000000001E-2</v>
      </c>
      <c r="V335" s="185">
        <f t="shared" ref="V335" si="1132">IF(E335="","",ROUND(SQRT(COUNTA(E335:I336)/(COUNTA(E335:I336)-1))*STDEVPA(E335:I336),4))</f>
        <v>1.9E-3</v>
      </c>
      <c r="W335" s="184">
        <f>IF(E335="","",ROUND((((B335+C335)-(U335))/(3*V335)),4))</f>
        <v>5.1753999999999998</v>
      </c>
      <c r="X335" s="184">
        <f>IF(E335="","",ROUND((((B335+C335)-(U335))/(3*V335)),4))</f>
        <v>5.1753999999999998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2.2499999999999999E-2</v>
      </c>
      <c r="AB335">
        <v>2.0199999999999999E-2</v>
      </c>
      <c r="AC335">
        <v>1.8800000000000001E-2</v>
      </c>
    </row>
    <row r="336" spans="1:29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1.9E-2</v>
      </c>
      <c r="F337" s="176">
        <v>2.01E-2</v>
      </c>
      <c r="G337" s="176">
        <v>2.3599999999999999E-2</v>
      </c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-5.6000000000000077E-2</v>
      </c>
      <c r="P337" s="193">
        <f t="shared" ref="P337" si="1139">IF(E337="","",((MINA(E337,F337,G337,H337,I337))-N337)/((C337+C338)/2))</f>
        <v>-0.24000000000000007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2.3599999999999999E-2</v>
      </c>
      <c r="S337" s="185">
        <f t="shared" ref="S337" si="1142">IF(E337="","",MINA(E337:I338))</f>
        <v>1.9E-2</v>
      </c>
      <c r="T337" s="185">
        <f t="shared" ref="T337" si="1143">IF(E337="","",(R337-S337))</f>
        <v>4.5999999999999999E-3</v>
      </c>
      <c r="U337" s="185">
        <f t="shared" ref="U337" si="1144">IF(E337="","",ROUND(AVERAGEA(E337:I338),4))</f>
        <v>2.0899999999999998E-2</v>
      </c>
      <c r="V337" s="185">
        <f t="shared" ref="V337" si="1145">IF(E337="","",ROUND(SQRT(COUNTA(E337:I338)/(COUNTA(E337:I338)-1))*STDEVPA(E337:I338),4))</f>
        <v>2.3999999999999998E-3</v>
      </c>
      <c r="W337" s="184">
        <f>IF(E337="","",ROUND((((B337+C337)-(U337))/(3*V337)),4))</f>
        <v>4.0416999999999996</v>
      </c>
      <c r="X337" s="184">
        <f>IF(E337="","",ROUND((((B337+C337)-(U337))/(3*V337)),4))</f>
        <v>4.0416999999999996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1.9E-2</v>
      </c>
      <c r="AB337">
        <v>2.01E-2</v>
      </c>
      <c r="AC337">
        <v>2.3599999999999999E-2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5.2499999999999998E-2</v>
      </c>
      <c r="AB339" s="29">
        <v>5.8799999999999998E-2</v>
      </c>
      <c r="AC339" s="29">
        <v>5.4899999999999997E-2</v>
      </c>
      <c r="AD339" s="29">
        <v>5.1999999999999998E-2</v>
      </c>
      <c r="AE339" s="29">
        <v>5.7000000000000002E-2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7.6399999999999996E-2</v>
      </c>
      <c r="AB341">
        <v>7.5399999999999995E-2</v>
      </c>
      <c r="AC341">
        <v>7.3400000000000007E-2</v>
      </c>
      <c r="AD341">
        <v>7.1999999999999995E-2</v>
      </c>
      <c r="AE341">
        <v>7.8E-2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24121201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76" priority="11" stopIfTrue="1" operator="equal">
      <formula>"NG"</formula>
    </cfRule>
  </conditionalFormatting>
  <conditionalFormatting sqref="Y42:Z107 L42:L107">
    <cfRule type="containsText" dxfId="75" priority="10" stopIfTrue="1" operator="containsText" text="NG">
      <formula>NOT(ISERROR(SEARCH("NG",L42)))</formula>
    </cfRule>
  </conditionalFormatting>
  <conditionalFormatting sqref="Q42:Q107">
    <cfRule type="containsText" dxfId="74" priority="9" operator="containsText" text="Measure More">
      <formula>NOT(ISERROR(SEARCH("Measure More",Q42)))</formula>
    </cfRule>
  </conditionalFormatting>
  <conditionalFormatting sqref="E127">
    <cfRule type="cellIs" dxfId="73" priority="8" stopIfTrue="1" operator="equal">
      <formula>"NG"</formula>
    </cfRule>
  </conditionalFormatting>
  <conditionalFormatting sqref="Y158:Z223 L158:L223">
    <cfRule type="containsText" dxfId="72" priority="7" stopIfTrue="1" operator="containsText" text="NG">
      <formula>NOT(ISERROR(SEARCH("NG",L158)))</formula>
    </cfRule>
  </conditionalFormatting>
  <conditionalFormatting sqref="Q158:Q223">
    <cfRule type="containsText" dxfId="71" priority="6" operator="containsText" text="Measure More">
      <formula>NOT(ISERROR(SEARCH("Measure More",Q158)))</formula>
    </cfRule>
  </conditionalFormatting>
  <conditionalFormatting sqref="E242">
    <cfRule type="cellIs" dxfId="70" priority="5" stopIfTrue="1" operator="equal">
      <formula>"NG"</formula>
    </cfRule>
  </conditionalFormatting>
  <conditionalFormatting sqref="Y273:Z338 L273:L338">
    <cfRule type="containsText" dxfId="69" priority="4" stopIfTrue="1" operator="containsText" text="NG">
      <formula>NOT(ISERROR(SEARCH("NG",L273)))</formula>
    </cfRule>
  </conditionalFormatting>
  <conditionalFormatting sqref="Q273:Q338">
    <cfRule type="containsText" dxfId="68" priority="3" operator="containsText" text="Measure More">
      <formula>NOT(ISERROR(SEARCH("Measure More",Q273)))</formula>
    </cfRule>
  </conditionalFormatting>
  <conditionalFormatting sqref="D127">
    <cfRule type="cellIs" dxfId="67" priority="2" stopIfTrue="1" operator="equal">
      <formula>"NG"</formula>
    </cfRule>
  </conditionalFormatting>
  <conditionalFormatting sqref="D242">
    <cfRule type="cellIs" dxfId="66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24121202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44" t="str">
        <f>IF(SUM(M42:M107)&lt;&gt;33,"NG","OK")</f>
        <v>OK</v>
      </c>
      <c r="F11" s="207">
        <v>4136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41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4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43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186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41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40" t="s">
        <v>53</v>
      </c>
      <c r="P41" s="140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3.3969</v>
      </c>
      <c r="F42" s="176">
        <v>3.3975</v>
      </c>
      <c r="G42" s="176">
        <v>3.4032</v>
      </c>
      <c r="H42" s="176">
        <v>3.4015</v>
      </c>
      <c r="I42" s="176">
        <v>3.4020999999999999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3.2000000000000917E-2</v>
      </c>
      <c r="P42" s="193">
        <f>IF(E42="","",((MINA(E42,F42,G42,H42,I42))-N42)/((C42+C43)/2))</f>
        <v>-3.0999999999998806E-2</v>
      </c>
      <c r="Q42" s="185" t="str">
        <f>IF(E42="","",IF(OR((O42&gt;50%),(P42&lt;-50%)),"Measure More","OK"))</f>
        <v>OK</v>
      </c>
      <c r="R42" s="185">
        <f>IF(E42="","",MAXA(E42:I43))</f>
        <v>3.4032</v>
      </c>
      <c r="S42" s="185">
        <f>IF(E42="","",MINA(E42:I43))</f>
        <v>3.3969</v>
      </c>
      <c r="T42" s="185">
        <f>IF(E42="","",(R42-S42))</f>
        <v>6.2999999999999723E-3</v>
      </c>
      <c r="U42" s="185">
        <f>IF(E42="","",ROUND(AVERAGEA(E42:I43),4))</f>
        <v>3.4001999999999999</v>
      </c>
      <c r="V42" s="185">
        <f>IF(E42="","",ROUND(SQRT(COUNTA(E42:I43)/(COUNTA(E42:I43)-1))*STDEVPA(E42:I43),4))</f>
        <v>2.8E-3</v>
      </c>
      <c r="W42" s="184">
        <f>IF(E42="","",ROUND((((B42+C42)-(B42-C43))/(6*V42)),4))</f>
        <v>11.9048</v>
      </c>
      <c r="X42" s="184">
        <f>IF(E42="","",ROUND((1-(ABS((((B42+C42)+(B42-C43))/2)-U42)/((C42+C43)/2)))*W42,4))</f>
        <v>11.881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3.4028999999999998</v>
      </c>
      <c r="F44" s="176">
        <v>3.4039999999999999</v>
      </c>
      <c r="G44" s="176">
        <v>3.403</v>
      </c>
      <c r="H44" s="176">
        <v>3.4016000000000002</v>
      </c>
      <c r="I44" s="176">
        <v>3.4043999999999999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4.3999999999999595E-2</v>
      </c>
      <c r="P44" s="193">
        <f>IF(E44="","",((MINA(E44,F44,G44,H44,I44))-N44)/((C44+C45)/2))</f>
        <v>1.6000000000002679E-2</v>
      </c>
      <c r="Q44" s="185" t="str">
        <f t="shared" ref="Q44" si="1">IF(E44="","",IF(OR((O44&gt;50%),(P44&lt;-50%)),"Measure More","OK"))</f>
        <v>OK</v>
      </c>
      <c r="R44" s="185">
        <f>IF(E44="","",MAXA(E44:I45))</f>
        <v>3.4043999999999999</v>
      </c>
      <c r="S44" s="185">
        <f>IF(E44="","",MINA(E44:I45))</f>
        <v>3.4016000000000002</v>
      </c>
      <c r="T44" s="185">
        <f t="shared" ref="T44" si="2">IF(E44="","",(R44-S44))</f>
        <v>2.7999999999996916E-3</v>
      </c>
      <c r="U44" s="185">
        <f>IF(E44="","",ROUND(AVERAGEA(E44:I45),4))</f>
        <v>3.4032</v>
      </c>
      <c r="V44" s="185">
        <f>IF(E44="","",ROUND(SQRT(COUNTA(E44:I45)/(COUNTA(E44:I45)-1))*STDEVPA(E44:I45),4))</f>
        <v>1.1000000000000001E-3</v>
      </c>
      <c r="W44" s="184">
        <f t="shared" ref="W44" si="3">IF(E44="","",ROUND((((B44+C44)-(B44-C45))/(6*V44)),4))</f>
        <v>30.303000000000001</v>
      </c>
      <c r="X44" s="184">
        <f t="shared" ref="X44" si="4">IF(E44="","",ROUND((1-(ABS((((B44+C44)+(B44-C45))/2)-U44)/((C44+C45)/2)))*W44,4))</f>
        <v>29.333300000000001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1.5944</v>
      </c>
      <c r="F46" s="176">
        <v>1.5946</v>
      </c>
      <c r="G46" s="176">
        <v>1.5999000000000001</v>
      </c>
      <c r="H46" s="176">
        <v>1.5975999999999999</v>
      </c>
      <c r="I46" s="176">
        <v>1.6007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6.9999999999992291E-3</v>
      </c>
      <c r="P46" s="193">
        <f>IF(E46="","",((MINA(E46,F46,G46,H46,I46))-N46)/((C46+C47)/2))</f>
        <v>-5.6000000000000494E-2</v>
      </c>
      <c r="Q46" s="185" t="str">
        <f t="shared" ref="Q46" si="9">IF(E46="","",IF(OR((O46&gt;50%),(P46&lt;-50%)),"Measure More","OK"))</f>
        <v>OK</v>
      </c>
      <c r="R46" s="185">
        <f>IF(E46="","",MAXA(E46:I47))</f>
        <v>1.6007</v>
      </c>
      <c r="S46" s="185">
        <f>IF(E46="","",MINA(E46:I47))</f>
        <v>1.5944</v>
      </c>
      <c r="T46" s="185">
        <f t="shared" ref="T46" si="10">IF(E46="","",(R46-S46))</f>
        <v>6.2999999999999723E-3</v>
      </c>
      <c r="U46" s="185">
        <f>IF(E46="","",ROUND(AVERAGEA(E46:I47),4))</f>
        <v>1.5973999999999999</v>
      </c>
      <c r="V46" s="185">
        <f>IF(E46="","",ROUND(SQRT(COUNTA(E46:I47)/(COUNTA(E46:I47)-1))*STDEVPA(E46:I47),4))</f>
        <v>2.8999999999999998E-3</v>
      </c>
      <c r="W46" s="184">
        <f t="shared" ref="W46" si="11">IF(E46="","",ROUND((((B46+C46)-(B46-C47))/(6*V46)),4))</f>
        <v>11.494300000000001</v>
      </c>
      <c r="X46" s="184">
        <f t="shared" ref="X46" si="12">IF(E46="","",ROUND((1-(ABS((((B46+C46)+(B46-C47))/2)-U46)/((C46+C47)/2)))*W46,4))</f>
        <v>11.195399999999999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1.5947</v>
      </c>
      <c r="F48" s="176">
        <v>1.595</v>
      </c>
      <c r="G48" s="176">
        <v>1.6005</v>
      </c>
      <c r="H48" s="176">
        <v>1.6017999999999999</v>
      </c>
      <c r="I48" s="176">
        <v>1.6009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1.7999999999998018E-2</v>
      </c>
      <c r="P48" s="193">
        <f>IF(E48="","",((MINA(E48,F48,G48,H48,I48))-N48)/((C48+C49)/2))</f>
        <v>-5.3000000000000824E-2</v>
      </c>
      <c r="Q48" s="185" t="str">
        <f t="shared" ref="Q48" si="17">IF(E48="","",IF(OR((O48&gt;50%),(P48&lt;-50%)),"Measure More","OK"))</f>
        <v>OK</v>
      </c>
      <c r="R48" s="185">
        <f>IF(E48="","",MAXA(E48:I49))</f>
        <v>1.6017999999999999</v>
      </c>
      <c r="S48" s="185">
        <f>IF(E48="","",MINA(E48:I49))</f>
        <v>1.5947</v>
      </c>
      <c r="T48" s="185">
        <f t="shared" ref="T48" si="18">IF(E48="","",(R48-S48))</f>
        <v>7.0999999999998842E-3</v>
      </c>
      <c r="U48" s="185">
        <f>IF(E48="","",ROUND(AVERAGEA(E48:I49),4))</f>
        <v>1.5986</v>
      </c>
      <c r="V48" s="185">
        <f>IF(E48="","",ROUND(SQRT(COUNTA(E48:I49)/(COUNTA(E48:I49)-1))*STDEVPA(E48:I49),4))</f>
        <v>3.3999999999999998E-3</v>
      </c>
      <c r="W48" s="184">
        <f t="shared" ref="W48" si="19">IF(E48="","",ROUND((((B48+C48)-(B48-C49))/(6*V48)),4))</f>
        <v>9.8039000000000005</v>
      </c>
      <c r="X48" s="184">
        <f t="shared" ref="X48" si="20">IF(E48="","",ROUND((1-(ABS((((B48+C48)+(B48-C49))/2)-U48)/((C48+C49)/2)))*W48,4))</f>
        <v>9.6666000000000007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1.6002000000000001</v>
      </c>
      <c r="F50" s="176">
        <v>1.5991</v>
      </c>
      <c r="G50" s="176">
        <v>1.6042000000000001</v>
      </c>
      <c r="H50" s="176">
        <v>1.6043000000000001</v>
      </c>
      <c r="I50" s="176">
        <v>1.6046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4.5999999999999375E-2</v>
      </c>
      <c r="P50" s="193">
        <f>IF(E50="","",((MINA(E50,F50,G50,H50,I50))-N50)/((C50+C51)/2))</f>
        <v>-9.0000000000012292E-3</v>
      </c>
      <c r="Q50" s="185" t="str">
        <f t="shared" ref="Q50" si="25">IF(E50="","",IF(OR((O50&gt;50%),(P50&lt;-50%)),"Measure More","OK"))</f>
        <v>OK</v>
      </c>
      <c r="R50" s="185">
        <f>IF(E50="","",MAXA(E50:I51))</f>
        <v>1.6046</v>
      </c>
      <c r="S50" s="185">
        <f>IF(E50="","",MINA(E50:I51))</f>
        <v>1.5991</v>
      </c>
      <c r="T50" s="185">
        <f t="shared" ref="T50" si="26">IF(E50="","",(R50-S50))</f>
        <v>5.5000000000000604E-3</v>
      </c>
      <c r="U50" s="185">
        <f>IF(E50="","",ROUND(AVERAGEA(E50:I51),4))</f>
        <v>1.6025</v>
      </c>
      <c r="V50" s="185">
        <f>IF(E50="","",ROUND(SQRT(COUNTA(E50:I51)/(COUNTA(E50:I51)-1))*STDEVPA(E50:I51),4))</f>
        <v>2.5999999999999999E-3</v>
      </c>
      <c r="W50" s="184">
        <f t="shared" ref="W50" si="27">IF(E50="","",ROUND((((B50+C50)-(B50-C51))/(6*V50)),4))</f>
        <v>12.820499999999999</v>
      </c>
      <c r="X50" s="184">
        <f t="shared" ref="X50" si="28">IF(E50="","",ROUND((1-(ABS((((B50+C50)+(B50-C51))/2)-U50)/((C50+C51)/2)))*W50,4))</f>
        <v>12.5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1.5996999999999999</v>
      </c>
      <c r="F52" s="176">
        <v>1.6008</v>
      </c>
      <c r="G52" s="176">
        <v>1.6019000000000001</v>
      </c>
      <c r="H52" s="176">
        <v>1.6013999999999999</v>
      </c>
      <c r="I52" s="176">
        <v>1.6014999999999999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1.9000000000000128E-2</v>
      </c>
      <c r="P52" s="193">
        <f>IF(E52="","",((MINA(E52,F52,G52,H52,I52))-N52)/((C52+C53)/2))</f>
        <v>-3.00000000000189E-3</v>
      </c>
      <c r="Q52" s="185" t="str">
        <f t="shared" ref="Q52" si="33">IF(E52="","",IF(OR((O52&gt;50%),(P52&lt;-50%)),"Measure More","OK"))</f>
        <v>OK</v>
      </c>
      <c r="R52" s="185">
        <f>IF(E52="","",MAXA(E52:I53))</f>
        <v>1.6019000000000001</v>
      </c>
      <c r="S52" s="185">
        <f>IF(E52="","",MINA(E52:I53))</f>
        <v>1.5996999999999999</v>
      </c>
      <c r="T52" s="185">
        <f t="shared" ref="T52" si="34">IF(E52="","",(R52-S52))</f>
        <v>2.2000000000002018E-3</v>
      </c>
      <c r="U52" s="185">
        <f>IF(E52="","",ROUND(AVERAGEA(E52:I53),4))</f>
        <v>1.6011</v>
      </c>
      <c r="V52" s="185">
        <f>IF(E52="","",ROUND(SQRT(COUNTA(E52:I53)/(COUNTA(E52:I53)-1))*STDEVPA(E52:I53),4))</f>
        <v>8.9999999999999998E-4</v>
      </c>
      <c r="W52" s="184">
        <f t="shared" ref="W52" si="35">IF(E52="","",ROUND((((B52+C52)-(B52-C53))/(6*V52)),4))</f>
        <v>37.036999999999999</v>
      </c>
      <c r="X52" s="184">
        <f t="shared" ref="X52" si="36">IF(E52="","",ROUND((1-(ABS((((B52+C52)+(B52-C53))/2)-U52)/((C52+C53)/2)))*W52,4))</f>
        <v>36.629600000000003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24.5715</v>
      </c>
      <c r="F54" s="176">
        <v>24.560199999999998</v>
      </c>
      <c r="G54" s="176">
        <v>24.581</v>
      </c>
      <c r="H54" s="176">
        <v>24.626799999999999</v>
      </c>
      <c r="I54" s="176">
        <v>24.6067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0.13399999999998968</v>
      </c>
      <c r="P54" s="193">
        <f>IF(E54="","",((MINA(E54,F54,G54,H54,I54))-N54)/((C54+C55)/2))</f>
        <v>-0.19900000000001583</v>
      </c>
      <c r="Q54" s="185" t="str">
        <f t="shared" ref="Q54" si="41">IF(E54="","",IF(OR((O54&gt;50%),(P54&lt;-50%)),"Measure More","OK"))</f>
        <v>OK</v>
      </c>
      <c r="R54" s="185">
        <f>IF(E54="","",MAXA(E54:I55))</f>
        <v>24.626799999999999</v>
      </c>
      <c r="S54" s="185">
        <f>IF(E54="","",MINA(E54:I55))</f>
        <v>24.560199999999998</v>
      </c>
      <c r="T54" s="185">
        <f t="shared" ref="T54" si="42">IF(E54="","",(R54-S54))</f>
        <v>6.6600000000001103E-2</v>
      </c>
      <c r="U54" s="185">
        <f>IF(E54="","",ROUND(AVERAGEA(E54:I55),4))</f>
        <v>24.589200000000002</v>
      </c>
      <c r="V54" s="185">
        <f>IF(E54="","",ROUND(SQRT(COUNTA(E54:I55)/(COUNTA(E54:I55)-1))*STDEVPA(E54:I55),4))</f>
        <v>2.7099999999999999E-2</v>
      </c>
      <c r="W54" s="184">
        <f t="shared" ref="W54" si="43">IF(E54="","",ROUND((((B54+C54)-(B54-C55))/(6*V54)),4))</f>
        <v>2.46</v>
      </c>
      <c r="X54" s="184">
        <f t="shared" ref="X54" si="44">IF(E54="","",ROUND((1-(ABS((((B54+C54)+(B54-C55))/2)-U54)/((C54+C55)/2)))*W54,4))</f>
        <v>2.3271999999999999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4.8246000000000002</v>
      </c>
      <c r="F56" s="176">
        <v>4.8251999999999997</v>
      </c>
      <c r="G56" s="176">
        <v>4.8307000000000002</v>
      </c>
      <c r="H56" s="176">
        <v>4.8318000000000003</v>
      </c>
      <c r="I56" s="176">
        <v>4.8296999999999999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0.31800000000000495</v>
      </c>
      <c r="P56" s="193">
        <f>IF(E56="","",((MINA(E56,F56,G56,H56,I56))-N56)/((C56+C57)/2))</f>
        <v>0.24600000000000399</v>
      </c>
      <c r="Q56" s="185" t="str">
        <f t="shared" ref="Q56" si="49">IF(E56="","",IF(OR((O56&gt;50%),(P56&lt;-50%)),"Measure More","OK"))</f>
        <v>OK</v>
      </c>
      <c r="R56" s="185">
        <f>IF(E56="","",MAXA(E56:I57))</f>
        <v>4.8318000000000003</v>
      </c>
      <c r="S56" s="185">
        <f>IF(E56="","",MINA(E56:I57))</f>
        <v>4.8246000000000002</v>
      </c>
      <c r="T56" s="185">
        <f t="shared" ref="T56" si="50">IF(E56="","",(R56-S56))</f>
        <v>7.2000000000000952E-3</v>
      </c>
      <c r="U56" s="185">
        <f>IF(E56="","",ROUND(AVERAGEA(E56:I57),4))</f>
        <v>4.8284000000000002</v>
      </c>
      <c r="V56" s="185">
        <f>IF(E56="","",ROUND(SQRT(COUNTA(E56:I57)/(COUNTA(E56:I57)-1))*STDEVPA(E56:I57),4))</f>
        <v>3.3E-3</v>
      </c>
      <c r="W56" s="184">
        <f t="shared" ref="W56" si="51">IF(E56="","",ROUND((((B56+C56)-(B56-C57))/(6*V56)),4))</f>
        <v>10.101000000000001</v>
      </c>
      <c r="X56" s="184">
        <f t="shared" ref="X56" si="52">IF(E56="","",ROUND((1-(ABS((((B56+C56)+(B56-C57))/2)-U56)/((C56+C57)/2)))*W56,4))</f>
        <v>7.2323000000000004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4.8263999999999996</v>
      </c>
      <c r="F58" s="176">
        <v>4.8235000000000001</v>
      </c>
      <c r="G58" s="176">
        <v>4.8219000000000003</v>
      </c>
      <c r="H58" s="176">
        <v>4.8262</v>
      </c>
      <c r="I58" s="176">
        <v>4.8246000000000002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0.26399999999999757</v>
      </c>
      <c r="P58" s="193">
        <f>IF(E58="","",((MINA(E58,F58,G58,H58,I58))-N58)/((C58+C59)/2))</f>
        <v>0.21900000000000475</v>
      </c>
      <c r="Q58" s="185" t="str">
        <f t="shared" ref="Q58" si="57">IF(E58="","",IF(OR((O58&gt;50%),(P58&lt;-50%)),"Measure More","OK"))</f>
        <v>OK</v>
      </c>
      <c r="R58" s="185">
        <f>IF(E58="","",MAXA(E58:I59))</f>
        <v>4.8263999999999996</v>
      </c>
      <c r="S58" s="185">
        <f>IF(E58="","",MINA(E58:I59))</f>
        <v>4.8219000000000003</v>
      </c>
      <c r="T58" s="185">
        <f t="shared" ref="T58" si="58">IF(E58="","",(R58-S58))</f>
        <v>4.4999999999992824E-3</v>
      </c>
      <c r="U58" s="185">
        <f>IF(E58="","",ROUND(AVERAGEA(E58:I59),4))</f>
        <v>4.8244999999999996</v>
      </c>
      <c r="V58" s="185">
        <f>IF(E58="","",ROUND(SQRT(COUNTA(E58:I59)/(COUNTA(E58:I59)-1))*STDEVPA(E58:I59),4))</f>
        <v>1.9E-3</v>
      </c>
      <c r="W58" s="184">
        <f t="shared" ref="W58" si="59">IF(E58="","",ROUND((((B58+C58)-(B58-C59))/(6*V58)),4))</f>
        <v>17.543900000000001</v>
      </c>
      <c r="X58" s="184">
        <f t="shared" ref="X58" si="60">IF(E58="","",ROUND((1-(ABS((((B58+C58)+(B58-C59))/2)-U58)/((C58+C59)/2)))*W58,4))</f>
        <v>13.2456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16.130099999999999</v>
      </c>
      <c r="F60" s="176">
        <v>16.122699999999998</v>
      </c>
      <c r="G60" s="176">
        <v>16.1416</v>
      </c>
      <c r="H60" s="176">
        <v>16.1417</v>
      </c>
      <c r="I60" s="176">
        <v>16.156700000000001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0.56699999999999307</v>
      </c>
      <c r="P60" s="193">
        <f>IF(E60="","",((MINA(E60,F60,G60,H60,I60))-N60)/((C60+C61)/2))</f>
        <v>0.22699999999996834</v>
      </c>
      <c r="Q60" s="194" t="str">
        <f t="shared" ref="Q60" si="65">IF(E60="","",IF(OR((O60&gt;50%),(P60&lt;-50%)),"Measure More","OK"))</f>
        <v>Measure More</v>
      </c>
      <c r="R60" s="185">
        <f>IF(E60="","",MAXA(E60:I61))</f>
        <v>16.156700000000001</v>
      </c>
      <c r="S60" s="185">
        <f>IF(E60="","",MINA(E60:I61))</f>
        <v>16.122699999999998</v>
      </c>
      <c r="T60" s="185">
        <f t="shared" ref="T60" si="66">IF(E60="","",(R60-S60))</f>
        <v>3.4000000000002473E-2</v>
      </c>
      <c r="U60" s="185">
        <f>IF(E60="","",ROUND(AVERAGEA(E60:I61),4))</f>
        <v>16.1386</v>
      </c>
      <c r="V60" s="185">
        <f>IF(E60="","",ROUND(SQRT(COUNTA(E60:I61)/(COUNTA(E60:I61)-1))*STDEVPA(E60:I61),4))</f>
        <v>1.2999999999999999E-2</v>
      </c>
      <c r="W60" s="184">
        <f t="shared" ref="W60" si="67">IF(E60="","",ROUND((((B60+C60)-(B60-C61))/(6*V60)),4))</f>
        <v>2.5640999999999998</v>
      </c>
      <c r="X60" s="184">
        <f t="shared" ref="X60" si="68">IF(E60="","",ROUND((1-(ABS((((B60+C60)+(B60-C61))/2)-U60)/((C60+C61)/2)))*W60,4))</f>
        <v>1.5744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16.1143</v>
      </c>
      <c r="F62" s="176">
        <v>16.107299999999999</v>
      </c>
      <c r="G62" s="176">
        <v>16.163499999999999</v>
      </c>
      <c r="H62" s="176">
        <v>16.159800000000001</v>
      </c>
      <c r="I62" s="176">
        <v>16.176400000000001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0.76399999999999579</v>
      </c>
      <c r="P62" s="193">
        <f>IF(E62="","",((MINA(E62,F62,G62,H62,I62))-N62)/((C62+C63)/2))</f>
        <v>7.2999999999971976E-2</v>
      </c>
      <c r="Q62" s="194" t="str">
        <f t="shared" ref="Q62" si="73">IF(E62="","",IF(OR((O62&gt;50%),(P62&lt;-50%)),"Measure More","OK"))</f>
        <v>Measure More</v>
      </c>
      <c r="R62" s="185">
        <f>IF(E62="","",MAXA(E62:I63))</f>
        <v>16.176400000000001</v>
      </c>
      <c r="S62" s="185">
        <f>IF(E62="","",MINA(E62:I63))</f>
        <v>16.107299999999999</v>
      </c>
      <c r="T62" s="185">
        <f t="shared" ref="T62" si="74">IF(E62="","",(R62-S62))</f>
        <v>6.9100000000002382E-2</v>
      </c>
      <c r="U62" s="185">
        <f>IF(E62="","",ROUND(AVERAGEA(E62:I63),4))</f>
        <v>16.144300000000001</v>
      </c>
      <c r="V62" s="185">
        <f>IF(E62="","",ROUND(SQRT(COUNTA(E62:I63)/(COUNTA(E62:I63)-1))*STDEVPA(E62:I63),4))</f>
        <v>3.1300000000000001E-2</v>
      </c>
      <c r="W62" s="184">
        <f t="shared" ref="W62" si="75">IF(E62="","",ROUND((((B62+C62)-(B62-C63))/(6*V62)),4))</f>
        <v>1.0649999999999999</v>
      </c>
      <c r="X62" s="184">
        <f t="shared" ref="X62" si="76">IF(E62="","",ROUND((1-(ABS((((B62+C62)+(B62-C63))/2)-U62)/((C62+C63)/2)))*W62,4))</f>
        <v>0.59319999999999995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NG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6.5145999999999997</v>
      </c>
      <c r="F64" s="176">
        <v>6.5156000000000001</v>
      </c>
      <c r="G64" s="176">
        <v>6.5166000000000004</v>
      </c>
      <c r="H64" s="176">
        <v>6.5178000000000003</v>
      </c>
      <c r="I64" s="176">
        <v>6.5171000000000001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0.1780000000000026</v>
      </c>
      <c r="P64" s="193">
        <f>IF(E64="","",((MINA(E64,F64,G64,H64,I64))-N64)/((C64+C65)/2))</f>
        <v>0.14599999999999724</v>
      </c>
      <c r="Q64" s="185" t="str">
        <f t="shared" ref="Q64" si="81">IF(E64="","",IF(OR((O64&gt;50%),(P64&lt;-50%)),"Measure More","OK"))</f>
        <v>OK</v>
      </c>
      <c r="R64" s="185">
        <f>IF(E64="","",MAXA(E64:I65))</f>
        <v>6.5178000000000003</v>
      </c>
      <c r="S64" s="185">
        <f>IF(E64="","",MINA(E64:I65))</f>
        <v>6.5145999999999997</v>
      </c>
      <c r="T64" s="185">
        <f t="shared" ref="T64" si="82">IF(E64="","",(R64-S64))</f>
        <v>3.2000000000005357E-3</v>
      </c>
      <c r="U64" s="185">
        <f>IF(E64="","",ROUND(AVERAGEA(E64:I65),4))</f>
        <v>6.5163000000000002</v>
      </c>
      <c r="V64" s="185">
        <f>IF(E64="","",ROUND(SQRT(COUNTA(E64:I65)/(COUNTA(E64:I65)-1))*STDEVPA(E64:I65),4))</f>
        <v>1.2999999999999999E-3</v>
      </c>
      <c r="W64" s="184">
        <f t="shared" ref="W64" si="83">IF(E64="","",ROUND((((B64+C64)-(B64-C65))/(6*V64)),4))</f>
        <v>25.640999999999998</v>
      </c>
      <c r="X64" s="184">
        <f t="shared" ref="X64" si="84">IF(E64="","",ROUND((1-(ABS((((B64+C64)+(B64-C65))/2)-U64)/((C64+C65)/2)))*W64,4))</f>
        <v>21.461500000000001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6.5156999999999998</v>
      </c>
      <c r="F66" s="176">
        <v>6.5175000000000001</v>
      </c>
      <c r="G66" s="176">
        <v>6.5289999999999999</v>
      </c>
      <c r="H66" s="176">
        <v>6.5305999999999997</v>
      </c>
      <c r="I66" s="176">
        <v>6.5293999999999999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0.30599999999999739</v>
      </c>
      <c r="P66" s="193">
        <f>IF(E66="","",((MINA(E66,F66,G66,H66,I66))-N66)/((C66+C67)/2))</f>
        <v>0.15699999999999825</v>
      </c>
      <c r="Q66" s="185" t="str">
        <f t="shared" ref="Q66" si="89">IF(E66="","",IF(OR((O66&gt;50%),(P66&lt;-50%)),"Measure More","OK"))</f>
        <v>OK</v>
      </c>
      <c r="R66" s="185">
        <f>IF(E66="","",MAXA(E66:I67))</f>
        <v>6.5305999999999997</v>
      </c>
      <c r="S66" s="185">
        <f>IF(E66="","",MINA(E66:I67))</f>
        <v>6.5156999999999998</v>
      </c>
      <c r="T66" s="185">
        <f t="shared" ref="T66" si="90">IF(E66="","",(R66-S66))</f>
        <v>1.4899999999999913E-2</v>
      </c>
      <c r="U66" s="185">
        <f>IF(E66="","",ROUND(AVERAGEA(E66:I67),4))</f>
        <v>6.5244</v>
      </c>
      <c r="V66" s="185">
        <f>IF(E66="","",ROUND(SQRT(COUNTA(E66:I67)/(COUNTA(E66:I67)-1))*STDEVPA(E66:I67),4))</f>
        <v>7.1999999999999998E-3</v>
      </c>
      <c r="W66" s="184">
        <f t="shared" ref="W66" si="91">IF(E66="","",ROUND((((B66+C66)-(B66-C67))/(6*V66)),4))</f>
        <v>4.6295999999999999</v>
      </c>
      <c r="X66" s="184">
        <f t="shared" ref="X66" si="92">IF(E66="","",ROUND((1-(ABS((((B66+C66)+(B66-C67))/2)-U66)/((C66+C67)/2)))*W66,4))</f>
        <v>3.5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0.80800000000000005</v>
      </c>
      <c r="F68" s="176">
        <v>0.80800000000000005</v>
      </c>
      <c r="G68" s="176">
        <v>0.80700000000000005</v>
      </c>
      <c r="H68" s="176">
        <v>0.80800000000000005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0.13333333333333347</v>
      </c>
      <c r="P68" s="193">
        <f>IF(E68="","",((MINA(E68,F68,G68,H68,I68))-N68)/((C68+C69)/2))</f>
        <v>0.11666666666666678</v>
      </c>
      <c r="Q68" s="185" t="str">
        <f t="shared" ref="Q68" si="97">IF(E68="","",IF(OR((O68&gt;50%),(P68&lt;-50%)),"Measure More","OK"))</f>
        <v>OK</v>
      </c>
      <c r="R68" s="185">
        <f>IF(E68="","",MAXA(E68:I69))</f>
        <v>0.80800000000000005</v>
      </c>
      <c r="S68" s="185">
        <f>IF(E68="","",MINA(E68:I69))</f>
        <v>0.80700000000000005</v>
      </c>
      <c r="T68" s="185">
        <f t="shared" ref="T68" si="98">IF(E68="","",(R68-S68))</f>
        <v>1.0000000000000009E-3</v>
      </c>
      <c r="U68" s="185">
        <f>IF(E68="","",ROUND(AVERAGEA(E68:I69),4))</f>
        <v>0.80759999999999998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34.933300000000003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0.80800000000000005</v>
      </c>
      <c r="F70" s="176">
        <v>0.80800000000000005</v>
      </c>
      <c r="G70" s="176">
        <v>0.80700000000000005</v>
      </c>
      <c r="H70" s="176">
        <v>0.80700000000000005</v>
      </c>
      <c r="I70" s="176">
        <v>0.80800000000000005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0.11666666666666678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0.80700000000000005</v>
      </c>
      <c r="T70" s="185">
        <f t="shared" ref="T70" si="106">IF(E70="","",(R70-S70))</f>
        <v>1.0000000000000009E-3</v>
      </c>
      <c r="U70" s="185">
        <f>IF(E70="","",ROUND(AVERAGEA(E70:I71),4))</f>
        <v>0.80759999999999998</v>
      </c>
      <c r="V70" s="185">
        <f>IF(E70="","",ROUND(SQRT(COUNTA(E70:I71)/(COUNTA(E70:I71)-1))*STDEVPA(E70:I71),4))</f>
        <v>5.0000000000000001E-4</v>
      </c>
      <c r="W70" s="184">
        <f t="shared" ref="W70" si="107">IF(E70="","",ROUND((((B70+C70)-(B70-C71))/(6*V70)),4))</f>
        <v>40</v>
      </c>
      <c r="X70" s="184">
        <f t="shared" ref="X70" si="108">IF(E70="","",ROUND((1-(ABS((((B70+C70)+(B70-C71))/2)-U70)/((C70+C71)/2)))*W70,4))</f>
        <v>34.933300000000003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0.59299999999999997</v>
      </c>
      <c r="F72" s="176">
        <v>0.59399999999999997</v>
      </c>
      <c r="G72" s="176">
        <v>0.59199999999999997</v>
      </c>
      <c r="H72" s="176">
        <v>0.59199999999999997</v>
      </c>
      <c r="I72" s="176">
        <v>0.59299999999999997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0.60000000000000053</v>
      </c>
      <c r="P72" s="193">
        <f>IF(E72="","",((MINA(E72,F72,G72,H72,I72))-N72)/((C72+C73)/2))</f>
        <v>0.46666666666666712</v>
      </c>
      <c r="Q72" s="194" t="str">
        <f t="shared" ref="Q72" si="113">IF(E72="","",IF(OR((O72&gt;50%),(P72&lt;-50%)),"Measure More","OK"))</f>
        <v>Measure More</v>
      </c>
      <c r="R72" s="185">
        <f>IF(E72="","",MAXA(E72:I73))</f>
        <v>0.59399999999999997</v>
      </c>
      <c r="S72" s="185">
        <f>IF(E72="","",MINA(E72:I73))</f>
        <v>0.59199999999999997</v>
      </c>
      <c r="T72" s="185">
        <f t="shared" ref="T72" si="114">IF(E72="","",(R72-S72))</f>
        <v>2.0000000000000018E-3</v>
      </c>
      <c r="U72" s="185">
        <f>IF(E72="","",ROUND(AVERAGEA(E72:I73),4))</f>
        <v>0.59279999999999999</v>
      </c>
      <c r="V72" s="185">
        <f>IF(E72="","",ROUND(SQRT(COUNTA(E72:I73)/(COUNTA(E72:I73)-1))*STDEVPA(E72:I73),4))</f>
        <v>8.0000000000000004E-4</v>
      </c>
      <c r="W72" s="184">
        <f>IF(E72="","",ROUND((((U72)-(B72-C73))/(3*V72)),4))</f>
        <v>9.5</v>
      </c>
      <c r="X72" s="184">
        <f>IF(E72="","",ROUND((((U72)-(B72-C73))/(3*V72)),4))</f>
        <v>9.5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0.58399999999999996</v>
      </c>
      <c r="F74" s="176">
        <v>0.58499999999999996</v>
      </c>
      <c r="G74" s="176">
        <v>0.58799999999999997</v>
      </c>
      <c r="H74" s="176">
        <v>0.58899999999999997</v>
      </c>
      <c r="I74" s="176">
        <v>0.58799999999999997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0.26666666666666694</v>
      </c>
      <c r="P74" s="193">
        <f>IF(E74="","",((MINA(E74,F74,G74,H74,I74))-N74)/((C74+C75)/2))</f>
        <v>-6.6666666666666735E-2</v>
      </c>
      <c r="Q74" s="194" t="str">
        <f t="shared" ref="Q74" si="117">IF(E74="","",IF(OR((O74&gt;50%),(P74&lt;-50%)),"Measure More","OK"))</f>
        <v>OK</v>
      </c>
      <c r="R74" s="185">
        <f>IF(E74="","",MAXA(E74:I75))</f>
        <v>0.58899999999999997</v>
      </c>
      <c r="S74" s="185">
        <f>IF(E74="","",MINA(E74:I75))</f>
        <v>0.58399999999999996</v>
      </c>
      <c r="T74" s="185">
        <f t="shared" ref="T74" si="118">IF(E74="","",(R74-S74))</f>
        <v>5.0000000000000044E-3</v>
      </c>
      <c r="U74" s="185">
        <f>IF(E74="","",ROUND(AVERAGEA(E74:I75),4))</f>
        <v>0.58679999999999999</v>
      </c>
      <c r="V74" s="185">
        <f>IF(E74="","",ROUND(SQRT(COUNTA(E74:I75)/(COUNTA(E74:I75)-1))*STDEVPA(E74:I75),4))</f>
        <v>2.2000000000000001E-3</v>
      </c>
      <c r="W74" s="184">
        <f>IF(E74="","",ROUND((((U74)-(B74-C75))/(3*V74)),4))</f>
        <v>2.5455000000000001</v>
      </c>
      <c r="X74" s="184">
        <f>IF(E74="","",ROUND((((U74)-(B74-C75))/(3*V74)),4))</f>
        <v>2.5455000000000001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7.5500999999999996</v>
      </c>
      <c r="F76" s="176">
        <v>7.5385</v>
      </c>
      <c r="G76" s="176">
        <v>7.5534999999999997</v>
      </c>
      <c r="H76" s="176">
        <v>7.5518000000000001</v>
      </c>
      <c r="I76" s="176">
        <v>7.5610999999999997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0.30549999999999855</v>
      </c>
      <c r="P76" s="193">
        <f>IF(E76="","",((MINA(E76,F76,G76,H76,I76))-N76)/((C76+C77)/2))</f>
        <v>0.19249999999999989</v>
      </c>
      <c r="Q76" s="185" t="str">
        <f t="shared" ref="Q76" si="121">IF(E76="","",IF(OR((O76&gt;50%),(P76&lt;-50%)),"Measure More","OK"))</f>
        <v>OK</v>
      </c>
      <c r="R76" s="185">
        <f>IF(E76="","",MAXA(E76:I77))</f>
        <v>7.5610999999999997</v>
      </c>
      <c r="S76" s="185">
        <f>IF(E76="","",MINA(E76:I77))</f>
        <v>7.5385</v>
      </c>
      <c r="T76" s="185">
        <f t="shared" ref="T76" si="122">IF(E76="","",(R76-S76))</f>
        <v>2.2599999999999731E-2</v>
      </c>
      <c r="U76" s="185">
        <f>IF(E76="","",ROUND(AVERAGEA(E76:I77),4))</f>
        <v>7.5510000000000002</v>
      </c>
      <c r="V76" s="185">
        <f>IF(E76="","",ROUND(SQRT(COUNTA(E76:I77)/(COUNTA(E76:I77)-1))*STDEVPA(E76:I77),4))</f>
        <v>8.2000000000000007E-3</v>
      </c>
      <c r="W76" s="184">
        <f t="shared" ref="W76" si="123">IF(E76="","",ROUND((((B76+C76)-(B76-C77))/(6*V76)),4))</f>
        <v>8.1301000000000005</v>
      </c>
      <c r="X76" s="184">
        <f t="shared" ref="X76" si="124">IF(E76="","",ROUND((1-(ABS((((B76+C76)+(B76-C77))/2)-U76)/((C76+C77)/2)))*W76,4))</f>
        <v>6.0568999999999997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7.5479000000000003</v>
      </c>
      <c r="F78" s="176">
        <v>7.5362999999999998</v>
      </c>
      <c r="G78" s="176">
        <v>7.5444000000000004</v>
      </c>
      <c r="H78" s="176">
        <v>7.5351999999999997</v>
      </c>
      <c r="I78" s="176">
        <v>7.5561999999999996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0.28099999999999792</v>
      </c>
      <c r="P78" s="193">
        <f>IF(E78="","",((MINA(E78,F78,G78,H78,I78))-N78)/((C78+C79)/2))</f>
        <v>0.17599999999999838</v>
      </c>
      <c r="Q78" s="185" t="str">
        <f t="shared" ref="Q78" si="127">IF(E78="","",IF(OR((O78&gt;50%),(P78&lt;-50%)),"Measure More","OK"))</f>
        <v>OK</v>
      </c>
      <c r="R78" s="185">
        <f>IF(E78="","",MAXA(E78:I79))</f>
        <v>7.5561999999999996</v>
      </c>
      <c r="S78" s="185">
        <f>IF(E78="","",MINA(E78:I79))</f>
        <v>7.5351999999999997</v>
      </c>
      <c r="T78" s="185">
        <f t="shared" ref="T78" si="128">IF(E78="","",(R78-S78))</f>
        <v>2.0999999999999908E-2</v>
      </c>
      <c r="U78" s="185">
        <f>IF(E78="","",ROUND(AVERAGEA(E78:I79),4))</f>
        <v>7.5439999999999996</v>
      </c>
      <c r="V78" s="185">
        <f>IF(E78="","",ROUND(SQRT(COUNTA(E78:I79)/(COUNTA(E78:I79)-1))*STDEVPA(E78:I79),4))</f>
        <v>8.6999999999999994E-3</v>
      </c>
      <c r="W78" s="184">
        <f t="shared" ref="W78" si="129">IF(E78="","",ROUND((((B78+C78)-(B78-C79))/(6*V78)),4))</f>
        <v>7.6627999999999998</v>
      </c>
      <c r="X78" s="184">
        <f t="shared" ref="X78" si="130">IF(E78="","",ROUND((1-(ABS((((B78+C78)+(B78-C79))/2)-U78)/((C78+C79)/2)))*W78,4))</f>
        <v>5.9770000000000003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6.2133000000000003</v>
      </c>
      <c r="F80" s="176">
        <v>6.2118000000000002</v>
      </c>
      <c r="G80" s="176">
        <v>6.2080000000000002</v>
      </c>
      <c r="H80" s="176">
        <v>6.2084000000000001</v>
      </c>
      <c r="I80" s="176">
        <v>6.2079000000000004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0.26600000000000179</v>
      </c>
      <c r="P80" s="193">
        <f>IF(E80="","",((MINA(E80,F80,G80,H80,I80))-N80)/((C80+C81)/2))</f>
        <v>0.1580000000000048</v>
      </c>
      <c r="Q80" s="185" t="str">
        <f t="shared" ref="Q80" si="133">IF(E80="","",IF(OR((O80&gt;50%),(P80&lt;-50%)),"Measure More","OK"))</f>
        <v>OK</v>
      </c>
      <c r="R80" s="185">
        <f>IF(E80="","",MAXA(E80:I81))</f>
        <v>6.2133000000000003</v>
      </c>
      <c r="S80" s="185">
        <f>IF(E80="","",MINA(E80:I81))</f>
        <v>6.2079000000000004</v>
      </c>
      <c r="T80" s="185">
        <f t="shared" ref="T80" si="134">IF(E80="","",(R80-S80))</f>
        <v>5.3999999999998494E-3</v>
      </c>
      <c r="U80" s="185">
        <f>IF(E80="","",ROUND(AVERAGEA(E80:I81),4))</f>
        <v>6.2099000000000002</v>
      </c>
      <c r="V80" s="185">
        <f>IF(E80="","",ROUND(SQRT(COUNTA(E80:I81)/(COUNTA(E80:I81)-1))*STDEVPA(E80:I81),4))</f>
        <v>2.5000000000000001E-3</v>
      </c>
      <c r="W80" s="184">
        <f t="shared" ref="W80" si="135">IF(E80="","",ROUND((((B80+C80)-(B80-C81))/(6*V80)),4))</f>
        <v>6.6666999999999996</v>
      </c>
      <c r="X80" s="184">
        <f t="shared" ref="X80" si="136">IF(E80="","",ROUND((1-(ABS((((B80+C80)+(B80-C81))/2)-U80)/((C80+C81)/2)))*W80,4))</f>
        <v>5.3467000000000002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6.2218</v>
      </c>
      <c r="F82" s="176">
        <v>6.2245999999999997</v>
      </c>
      <c r="G82" s="176">
        <v>6.2171000000000003</v>
      </c>
      <c r="H82" s="176">
        <v>6.2194000000000003</v>
      </c>
      <c r="I82" s="176">
        <v>6.2183999999999999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0.49199999999999022</v>
      </c>
      <c r="P82" s="193">
        <f>IF(E82="","",((MINA(E82,F82,G82,H82,I82))-N82)/((C82+C83)/2))</f>
        <v>0.3420000000000023</v>
      </c>
      <c r="Q82" s="185" t="str">
        <f t="shared" ref="Q82" si="139">IF(E82="","",IF(OR((O82&gt;50%),(P82&lt;-50%)),"Measure More","OK"))</f>
        <v>OK</v>
      </c>
      <c r="R82" s="185">
        <f>IF(E82="","",MAXA(E82:I83))</f>
        <v>6.2245999999999997</v>
      </c>
      <c r="S82" s="185">
        <f>IF(E82="","",MINA(E82:I83))</f>
        <v>6.2171000000000003</v>
      </c>
      <c r="T82" s="185">
        <f t="shared" ref="T82" si="140">IF(E82="","",(R82-S82))</f>
        <v>7.499999999999396E-3</v>
      </c>
      <c r="U82" s="185">
        <f>IF(E82="","",ROUND(AVERAGEA(E82:I83),4))</f>
        <v>6.2202999999999999</v>
      </c>
      <c r="V82" s="185">
        <f>IF(E82="","",ROUND(SQRT(COUNTA(E82:I83)/(COUNTA(E82:I83)-1))*STDEVPA(E82:I83),4))</f>
        <v>3.0000000000000001E-3</v>
      </c>
      <c r="W82" s="184">
        <f t="shared" ref="W82" si="141">IF(E82="","",ROUND((((B82+C82)-(B82-C83))/(6*V82)),4))</f>
        <v>5.5556000000000001</v>
      </c>
      <c r="X82" s="184">
        <f t="shared" ref="X82" si="142">IF(E82="","",ROUND((1-(ABS((((B82+C82)+(B82-C83))/2)-U82)/((C82+C83)/2)))*W82,4))</f>
        <v>3.3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5.7312000000000003</v>
      </c>
      <c r="F84" s="176">
        <v>5.7327000000000004</v>
      </c>
      <c r="G84" s="176">
        <v>5.6737000000000002</v>
      </c>
      <c r="H84" s="176">
        <v>5.6742999999999997</v>
      </c>
      <c r="I84" s="176">
        <v>5.6687000000000003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0.32700000000000173</v>
      </c>
      <c r="P84" s="193">
        <f>IF(E84="","",((MINA(E84,F84,G84,H84,I84))-N84)/((C84+C85)/2))</f>
        <v>-0.31299999999999883</v>
      </c>
      <c r="Q84" s="185" t="str">
        <f t="shared" ref="Q84" si="145">IF(E84="","",IF(OR((O84&gt;50%),(P84&lt;-50%)),"Measure More","OK"))</f>
        <v>OK</v>
      </c>
      <c r="R84" s="185">
        <f>IF(E84="","",MAXA(E84:I85))</f>
        <v>5.7327000000000004</v>
      </c>
      <c r="S84" s="185">
        <f>IF(E84="","",MINA(E84:I85))</f>
        <v>5.6687000000000003</v>
      </c>
      <c r="T84" s="185">
        <f t="shared" ref="T84" si="146">IF(E84="","",(R84-S84))</f>
        <v>6.4000000000000057E-2</v>
      </c>
      <c r="U84" s="185">
        <f>IF(E84="","",ROUND(AVERAGEA(E84:I85),4))</f>
        <v>5.6961000000000004</v>
      </c>
      <c r="V84" s="185">
        <f>IF(E84="","",ROUND(SQRT(COUNTA(E84:I85)/(COUNTA(E84:I85)-1))*STDEVPA(E84:I85),4))</f>
        <v>3.2800000000000003E-2</v>
      </c>
      <c r="W84" s="184">
        <f t="shared" ref="W84" si="147">IF(E84="","",ROUND((((B84+C84)-(B84-C85))/(6*V84)),4))</f>
        <v>1.0163</v>
      </c>
      <c r="X84" s="184">
        <f t="shared" ref="X84" si="148">IF(E84="","",ROUND((1-(ABS((((B84+C84)+(B84-C85))/2)-U84)/((C84+C85)/2)))*W84,4))</f>
        <v>0.97670000000000001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5.7129000000000003</v>
      </c>
      <c r="F86" s="176">
        <v>5.7173999999999996</v>
      </c>
      <c r="G86" s="176">
        <v>5.6753999999999998</v>
      </c>
      <c r="H86" s="176">
        <v>5.6776999999999997</v>
      </c>
      <c r="I86" s="176">
        <v>5.6742999999999997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0.17399999999999416</v>
      </c>
      <c r="P86" s="193">
        <f>IF(E86="","",((MINA(E86,F86,G86,H86,I86))-N86)/((C86+C87)/2))</f>
        <v>-0.257000000000005</v>
      </c>
      <c r="Q86" s="185" t="str">
        <f t="shared" ref="Q86" si="151">IF(E86="","",IF(OR((O86&gt;50%),(P86&lt;-50%)),"Measure More","OK"))</f>
        <v>OK</v>
      </c>
      <c r="R86" s="185">
        <f>IF(E86="","",MAXA(E86:I87))</f>
        <v>5.7173999999999996</v>
      </c>
      <c r="S86" s="185">
        <f>IF(E86="","",MINA(E86:I87))</f>
        <v>5.6742999999999997</v>
      </c>
      <c r="T86" s="185">
        <f t="shared" ref="T86" si="152">IF(E86="","",(R86-S86))</f>
        <v>4.3099999999999916E-2</v>
      </c>
      <c r="U86" s="185">
        <f>IF(E86="","",ROUND(AVERAGEA(E86:I87),4))</f>
        <v>5.6914999999999996</v>
      </c>
      <c r="V86" s="185">
        <f>IF(E86="","",ROUND(SQRT(COUNTA(E86:I87)/(COUNTA(E86:I87)-1))*STDEVPA(E86:I87),4))</f>
        <v>2.1600000000000001E-2</v>
      </c>
      <c r="W86" s="184">
        <f t="shared" ref="W86" si="153">IF(E86="","",ROUND((((B86+C86)-(B86-C87))/(6*V86)),4))</f>
        <v>1.5431999999999999</v>
      </c>
      <c r="X86" s="184">
        <f t="shared" ref="X86" si="154">IF(E86="","",ROUND((1-(ABS((((B86+C86)+(B86-C87))/2)-U86)/((C86+C87)/2)))*W86,4))</f>
        <v>1.4119999999999999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7.9196999999999997</v>
      </c>
      <c r="F88" s="176">
        <v>7.9154</v>
      </c>
      <c r="G88" s="176">
        <v>7.9667000000000003</v>
      </c>
      <c r="H88" s="176">
        <v>7.9676999999999998</v>
      </c>
      <c r="I88" s="176">
        <v>7.9763999999999999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0.76399999999999579</v>
      </c>
      <c r="P88" s="193">
        <f>IF(E88="","",((MINA(E88,F88,G88,H88,I88))-N88)/((C88+C89)/2))</f>
        <v>0.15399999999999636</v>
      </c>
      <c r="Q88" s="194" t="str">
        <f t="shared" ref="Q88" si="157">IF(E88="","",IF(OR((O88&gt;50%),(P88&lt;-50%)),"Measure More","OK"))</f>
        <v>Measure More</v>
      </c>
      <c r="R88" s="185">
        <f>IF(E88="","",MAXA(E88:I89))</f>
        <v>7.9763999999999999</v>
      </c>
      <c r="S88" s="185">
        <f>IF(E88="","",MINA(E88:I89))</f>
        <v>7.9154</v>
      </c>
      <c r="T88" s="185">
        <f t="shared" ref="T88" si="158">IF(E88="","",(R88-S88))</f>
        <v>6.0999999999999943E-2</v>
      </c>
      <c r="U88" s="185">
        <f>IF(E88="","",ROUND(AVERAGEA(E88:I89),4))</f>
        <v>7.9492000000000003</v>
      </c>
      <c r="V88" s="185">
        <f>IF(E88="","",ROUND(SQRT(COUNTA(E88:I89)/(COUNTA(E88:I89)-1))*STDEVPA(E88:I89),4))</f>
        <v>2.92E-2</v>
      </c>
      <c r="W88" s="184">
        <f t="shared" ref="W88" si="159">IF(E88="","",ROUND((((B88+C88)-(B88-C89))/(6*V88)),4))</f>
        <v>1.1415999999999999</v>
      </c>
      <c r="X88" s="184">
        <f t="shared" ref="X88" si="160">IF(E88="","",ROUND((1-(ABS((((B88+C88)+(B88-C89))/2)-U88)/((C88+C89)/2)))*W88,4))</f>
        <v>0.57989999999999997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7.8879000000000001</v>
      </c>
      <c r="F90" s="176">
        <v>7.8834</v>
      </c>
      <c r="G90" s="176">
        <v>7.9417</v>
      </c>
      <c r="H90" s="176">
        <v>7.9382999999999999</v>
      </c>
      <c r="I90" s="176">
        <v>7.9480000000000004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0.48000000000000043</v>
      </c>
      <c r="P90" s="193">
        <f>IF(E90="","",((MINA(E90,F90,G90,H90,I90))-N90)/((C90+C91)/2))</f>
        <v>-0.16600000000000392</v>
      </c>
      <c r="Q90" s="194" t="str">
        <f t="shared" ref="Q90" si="163">IF(E90="","",IF(OR((O90&gt;50%),(P90&lt;-50%)),"Measure More","OK"))</f>
        <v>OK</v>
      </c>
      <c r="R90" s="185">
        <f>IF(E90="","",MAXA(E90:I91))</f>
        <v>7.9480000000000004</v>
      </c>
      <c r="S90" s="185">
        <f>IF(E90="","",MINA(E90:I91))</f>
        <v>7.8834</v>
      </c>
      <c r="T90" s="185">
        <f t="shared" ref="T90" si="164">IF(E90="","",(R90-S90))</f>
        <v>6.4600000000000435E-2</v>
      </c>
      <c r="U90" s="185">
        <f>IF(E90="","",ROUND(AVERAGEA(E90:I91),4))</f>
        <v>7.9199000000000002</v>
      </c>
      <c r="V90" s="185">
        <f>IF(E90="","",ROUND(SQRT(COUNTA(E90:I91)/(COUNTA(E90:I91)-1))*STDEVPA(E90:I91),4))</f>
        <v>3.15E-2</v>
      </c>
      <c r="W90" s="184">
        <f t="shared" ref="W90" si="165">IF(E90="","",ROUND((((B90+C90)-(B90-C91))/(6*V90)),4))</f>
        <v>1.0582</v>
      </c>
      <c r="X90" s="184">
        <f t="shared" ref="X90" si="166">IF(E90="","",ROUND((1-(ABS((((B90+C90)+(B90-C91))/2)-U90)/((C90+C91)/2)))*W90,4))</f>
        <v>0.84760000000000002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NG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3.1019000000000001</v>
      </c>
      <c r="F92" s="176">
        <v>3.0912000000000002</v>
      </c>
      <c r="G92" s="176">
        <v>3.0928</v>
      </c>
      <c r="H92" s="176">
        <v>3.0910000000000002</v>
      </c>
      <c r="I92" s="176">
        <v>3.0935000000000001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1.9000000000000128E-2</v>
      </c>
      <c r="P92" s="193">
        <f>IF(E92="","",((MINA(E92,F92,G92,H92,I92))-N92)/((C92+C93)/2))</f>
        <v>-8.999999999999897E-2</v>
      </c>
      <c r="Q92" s="185" t="str">
        <f t="shared" ref="Q92" si="169">IF(E92="","",IF(OR((O92&gt;50%),(P92&lt;-50%)),"Measure More","OK"))</f>
        <v>OK</v>
      </c>
      <c r="R92" s="185">
        <f>IF(E92="","",MAXA(E92:I93))</f>
        <v>3.1019000000000001</v>
      </c>
      <c r="S92" s="185">
        <f>IF(E92="","",MINA(E92:I93))</f>
        <v>3.0910000000000002</v>
      </c>
      <c r="T92" s="185">
        <f t="shared" ref="T92" si="170">IF(E92="","",(R92-S92))</f>
        <v>1.089999999999991E-2</v>
      </c>
      <c r="U92" s="185">
        <f>IF(E92="","",ROUND(AVERAGEA(E92:I93),4))</f>
        <v>3.0941000000000001</v>
      </c>
      <c r="V92" s="185">
        <f>IF(E92="","",ROUND(SQRT(COUNTA(E92:I93)/(COUNTA(E92:I93)-1))*STDEVPA(E92:I93),4))</f>
        <v>4.4999999999999997E-3</v>
      </c>
      <c r="W92" s="184">
        <f t="shared" ref="W92" si="171">IF(E92="","",ROUND((((B92+C92)-(B92-C93))/(6*V92)),4))</f>
        <v>7.4074</v>
      </c>
      <c r="X92" s="184">
        <f t="shared" ref="X92" si="172">IF(E92="","",ROUND((1-(ABS((((B92+C92)+(B92-C93))/2)-U92)/((C92+C93)/2)))*W92,4))</f>
        <v>6.9703999999999997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3.0943000000000001</v>
      </c>
      <c r="F94" s="176">
        <v>3.0952999999999999</v>
      </c>
      <c r="G94" s="176">
        <v>3.0905999999999998</v>
      </c>
      <c r="H94" s="176">
        <v>3.0863999999999998</v>
      </c>
      <c r="I94" s="176">
        <v>3.0899000000000001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-4.7000000000001485E-2</v>
      </c>
      <c r="P94" s="193">
        <f>IF(E94="","",((MINA(E94,F94,G94,H94,I94))-N94)/((C94+C95)/2))</f>
        <v>-0.13600000000000279</v>
      </c>
      <c r="Q94" s="185" t="str">
        <f t="shared" ref="Q94" si="175">IF(E94="","",IF(OR((O94&gt;50%),(P94&lt;-50%)),"Measure More","OK"))</f>
        <v>OK</v>
      </c>
      <c r="R94" s="185">
        <f>IF(E94="","",MAXA(E94:I95))</f>
        <v>3.0952999999999999</v>
      </c>
      <c r="S94" s="185">
        <f>IF(E94="","",MINA(E94:I95))</f>
        <v>3.0863999999999998</v>
      </c>
      <c r="T94" s="185">
        <f t="shared" ref="T94" si="176">IF(E94="","",(R94-S94))</f>
        <v>8.90000000000013E-3</v>
      </c>
      <c r="U94" s="185">
        <f>IF(E94="","",ROUND(AVERAGEA(E94:I95),4))</f>
        <v>3.0912999999999999</v>
      </c>
      <c r="V94" s="185">
        <f>IF(E94="","",ROUND(SQRT(COUNTA(E94:I95)/(COUNTA(E94:I95)-1))*STDEVPA(E94:I95),4))</f>
        <v>3.5999999999999999E-3</v>
      </c>
      <c r="W94" s="184">
        <f t="shared" ref="W94" si="177">IF(E94="","",ROUND((((B94+C94)-(B94-C95))/(6*V94)),4))</f>
        <v>9.2592999999999996</v>
      </c>
      <c r="X94" s="184">
        <f t="shared" ref="X94" si="178">IF(E94="","",ROUND((1-(ABS((((B94+C94)+(B94-C95))/2)-U94)/((C94+C95)/2)))*W94,4))</f>
        <v>8.4536999999999995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7.7134</v>
      </c>
      <c r="F96" s="176">
        <v>7.7145000000000001</v>
      </c>
      <c r="G96" s="176">
        <v>7.7145999999999999</v>
      </c>
      <c r="H96" s="176">
        <v>7.7145000000000001</v>
      </c>
      <c r="I96" s="176">
        <v>7.7142999999999997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0.14599999999999724</v>
      </c>
      <c r="P96" s="193">
        <f>IF(E96="","",((MINA(E96,F96,G96,H96,I96))-N96)/((C96+C97)/2))</f>
        <v>0.13399999999999856</v>
      </c>
      <c r="Q96" s="185" t="str">
        <f t="shared" ref="Q96" si="181">IF(E96="","",IF(OR((O96&gt;50%),(P96&lt;-50%)),"Measure More","OK"))</f>
        <v>OK</v>
      </c>
      <c r="R96" s="185">
        <f>IF(E96="","",MAXA(E96:I97))</f>
        <v>7.7145999999999999</v>
      </c>
      <c r="S96" s="185">
        <f>IF(E96="","",MINA(E96:I97))</f>
        <v>7.7134</v>
      </c>
      <c r="T96" s="185">
        <f t="shared" ref="T96" si="182">IF(E96="","",(R96-S96))</f>
        <v>1.1999999999998678E-3</v>
      </c>
      <c r="U96" s="185">
        <f>IF(E96="","",ROUND(AVERAGEA(E96:I97),4))</f>
        <v>7.7142999999999997</v>
      </c>
      <c r="V96" s="185">
        <f>IF(E96="","",ROUND(SQRT(COUNTA(E96:I97)/(COUNTA(E96:I97)-1))*STDEVPA(E96:I97),4))</f>
        <v>5.0000000000000001E-4</v>
      </c>
      <c r="W96" s="184">
        <f t="shared" ref="W96" si="183">IF(E96="","",ROUND((((B96+C96)-(B96-C97))/(6*V96)),4))</f>
        <v>66.666700000000006</v>
      </c>
      <c r="X96" s="184">
        <f t="shared" ref="X96" si="184">IF(E96="","",ROUND((1-(ABS((((B96+C96)+(B96-C97))/2)-U96)/((C96+C97)/2)))*W96,4))</f>
        <v>57.133400000000002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7.7175000000000002</v>
      </c>
      <c r="F98" s="176">
        <v>7.7163000000000004</v>
      </c>
      <c r="G98" s="176">
        <v>7.7171000000000003</v>
      </c>
      <c r="H98" s="176">
        <v>7.7203999999999997</v>
      </c>
      <c r="I98" s="176">
        <v>7.7171000000000003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0.2039999999999953</v>
      </c>
      <c r="P98" s="193">
        <f>IF(E98="","",((MINA(E98,F98,G98,H98,I98))-N98)/((C98+C99)/2))</f>
        <v>0.16300000000000203</v>
      </c>
      <c r="Q98" s="185" t="str">
        <f t="shared" ref="Q98" si="187">IF(E98="","",IF(OR((O98&gt;50%),(P98&lt;-50%)),"Measure More","OK"))</f>
        <v>OK</v>
      </c>
      <c r="R98" s="185">
        <f>IF(E98="","",MAXA(E98:I99))</f>
        <v>7.7203999999999997</v>
      </c>
      <c r="S98" s="185">
        <f>IF(E98="","",MINA(E98:I99))</f>
        <v>7.7163000000000004</v>
      </c>
      <c r="T98" s="185">
        <f t="shared" ref="T98" si="188">IF(E98="","",(R98-S98))</f>
        <v>4.0999999999993264E-3</v>
      </c>
      <c r="U98" s="185">
        <f>IF(E98="","",ROUND(AVERAGEA(E98:I99),4))</f>
        <v>7.7176999999999998</v>
      </c>
      <c r="V98" s="185">
        <f>IF(E98="","",ROUND(SQRT(COUNTA(E98:I99)/(COUNTA(E98:I99)-1))*STDEVPA(E98:I99),4))</f>
        <v>1.6000000000000001E-3</v>
      </c>
      <c r="W98" s="184">
        <f t="shared" ref="W98" si="189">IF(E98="","",ROUND((((B98+C98)-(B98-C99))/(6*V98)),4))</f>
        <v>20.833300000000001</v>
      </c>
      <c r="X98" s="184">
        <f t="shared" ref="X98" si="190">IF(E98="","",ROUND((1-(ABS((((B98+C98)+(B98-C99))/2)-U98)/((C98+C99)/2)))*W98,4))</f>
        <v>17.145800000000001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3.1145</v>
      </c>
      <c r="F100" s="176">
        <v>3.1126999999999998</v>
      </c>
      <c r="G100" s="176">
        <v>3.1196000000000002</v>
      </c>
      <c r="H100" s="176">
        <v>3.1172</v>
      </c>
      <c r="I100" s="176">
        <v>3.121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0.20999999999999908</v>
      </c>
      <c r="P100" s="193">
        <f>IF(E100="","",((MINA(E100,F100,G100,H100,I100))-N100)/((C100+C101)/2))</f>
        <v>0.12699999999999712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3.121</v>
      </c>
      <c r="S100" s="185">
        <f>IF(E100="","",MINA(E100:I101))</f>
        <v>3.1126999999999998</v>
      </c>
      <c r="T100" s="185">
        <f t="shared" ref="T100" si="194">IF(E100="","",(R100-S100))</f>
        <v>8.3000000000001961E-3</v>
      </c>
      <c r="U100" s="185">
        <f>IF(E100="","",ROUND(AVERAGEA(E100:I101),4))</f>
        <v>3.117</v>
      </c>
      <c r="V100" s="185">
        <f>IF(E100="","",ROUND(SQRT(COUNTA(E100:I101)/(COUNTA(E100:I101)-1))*STDEVPA(E100:I101),4))</f>
        <v>3.3999999999999998E-3</v>
      </c>
      <c r="W100" s="184">
        <f t="shared" ref="W100" si="195">IF(E100="","",ROUND((((B100+C100)-(B100-C101))/(6*V100)),4))</f>
        <v>9.8039000000000005</v>
      </c>
      <c r="X100" s="184">
        <f t="shared" ref="X100" si="196">IF(E100="","",ROUND((1-(ABS((((B100+C100)+(B100-C101))/2)-U100)/((C100+C101)/2)))*W100,4))</f>
        <v>8.1372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3.1158000000000001</v>
      </c>
      <c r="F102" s="176">
        <v>3.1185</v>
      </c>
      <c r="G102" s="176">
        <v>3.1248</v>
      </c>
      <c r="H102" s="176">
        <v>3.1200999999999999</v>
      </c>
      <c r="I102" s="176">
        <v>3.1208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0.24799999999999933</v>
      </c>
      <c r="P102" s="193">
        <f>IF(E102="","",((MINA(E102,F102,G102,H102,I102))-N102)/((C102+C103)/2))</f>
        <v>0.15800000000000036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3.1248</v>
      </c>
      <c r="S102" s="185">
        <f>IF(E102="","",MINA(E102:I103))</f>
        <v>3.1158000000000001</v>
      </c>
      <c r="T102" s="185">
        <f t="shared" ref="T102" si="200">IF(E102="","",(R102-S102))</f>
        <v>8.999999999999897E-3</v>
      </c>
      <c r="U102" s="185">
        <f>IF(E102="","",ROUND(AVERAGEA(E102:I103),4))</f>
        <v>3.12</v>
      </c>
      <c r="V102" s="185">
        <f>IF(E102="","",ROUND(SQRT(COUNTA(E102:I103)/(COUNTA(E102:I103)-1))*STDEVPA(E102:I103),4))</f>
        <v>3.3E-3</v>
      </c>
      <c r="W102" s="184">
        <f t="shared" ref="W102" si="201">IF(E102="","",ROUND((((B102+C102)-(B102-C103))/(6*V102)),4))</f>
        <v>10.101000000000001</v>
      </c>
      <c r="X102" s="184">
        <f t="shared" ref="X102" si="202">IF(E102="","",ROUND((1-(ABS((((B102+C102)+(B102-C103))/2)-U102)/((C102+C103)/2)))*W102,4))</f>
        <v>8.0808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2.35E-2</v>
      </c>
      <c r="F104" s="176">
        <v>2.5600000000000001E-2</v>
      </c>
      <c r="G104" s="176">
        <v>2.12E-2</v>
      </c>
      <c r="H104" s="176">
        <v>2.4899999999999999E-2</v>
      </c>
      <c r="I104" s="176">
        <v>2.4799999999999999E-2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2.3999999999999994E-2</v>
      </c>
      <c r="P104" s="193">
        <f>IF(E104="","",((MINA(E104,F104,G104,H104,I104))-N104)/((C104+C105)/2))</f>
        <v>-0.15200000000000005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2.5600000000000001E-2</v>
      </c>
      <c r="S104" s="185">
        <f>IF(E104="","",MINA(E104:I105))</f>
        <v>2.12E-2</v>
      </c>
      <c r="T104" s="185">
        <f t="shared" ref="T104" si="206">IF(E104="","",(R104-S104))</f>
        <v>4.4000000000000011E-3</v>
      </c>
      <c r="U104" s="185">
        <f>IF(E104="","",ROUND(AVERAGEA(E104:I105),4))</f>
        <v>2.4E-2</v>
      </c>
      <c r="V104" s="185">
        <f>IF(E104="","",ROUND(SQRT(COUNTA(E104:I105)/(COUNTA(E104:I105)-1))*STDEVPA(E104:I105),4))</f>
        <v>1.6999999999999999E-3</v>
      </c>
      <c r="W104" s="184">
        <f>IF(E104="","",ROUND((((B104+C104)-(U104))/(3*V104)),4))</f>
        <v>5.0979999999999999</v>
      </c>
      <c r="X104" s="184">
        <f>IF(E104="","",ROUND((((B104+C104)-(U104))/(3*V104)),4))</f>
        <v>5.0979999999999999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2.2599999999999999E-2</v>
      </c>
      <c r="F106" s="176">
        <v>2.2599999999999999E-2</v>
      </c>
      <c r="G106" s="176">
        <v>2.4899999999999999E-2</v>
      </c>
      <c r="H106" s="176">
        <v>2.53E-2</v>
      </c>
      <c r="I106" s="176">
        <v>2.24E-2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1.1999999999999927E-2</v>
      </c>
      <c r="P106" s="193">
        <f>IF(E106="","",((MINA(E106,F106,G106,H106,I106))-N106)/((C106+C107)/2))</f>
        <v>-0.10400000000000006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2.53E-2</v>
      </c>
      <c r="S106" s="185">
        <f>IF(E106="","",MINA(E106:I107))</f>
        <v>2.24E-2</v>
      </c>
      <c r="T106" s="185">
        <f t="shared" ref="T106" si="210">IF(E106="","",(R106-S106))</f>
        <v>2.8999999999999998E-3</v>
      </c>
      <c r="U106" s="185">
        <f>IF(E106="","",ROUND(AVERAGEA(E106:I107),4))</f>
        <v>2.3599999999999999E-2</v>
      </c>
      <c r="V106" s="185">
        <f>IF(E106="","",ROUND(SQRT(COUNTA(E106:I107)/(COUNTA(E106:I107)-1))*STDEVPA(E106:I107),4))</f>
        <v>1.4E-3</v>
      </c>
      <c r="W106" s="184">
        <f>IF(E106="","",ROUND((((B106+C106)-(U106))/(3*V106)),4))</f>
        <v>6.2857000000000003</v>
      </c>
      <c r="X106" s="184">
        <f>IF(E106="","",ROUND((((B106+C106)-(U106))/(3*V106)),4))</f>
        <v>6.2857000000000003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24121202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24121202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44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41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4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31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31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31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31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31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31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31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31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31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31" ht="13.5" customHeight="1" x14ac:dyDescent="0.15">
      <c r="A154" s="14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31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31" ht="15" customHeight="1" x14ac:dyDescent="0.15">
      <c r="A156" s="141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31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40" t="s">
        <v>53</v>
      </c>
      <c r="P157" s="140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31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3.3969</v>
      </c>
      <c r="F158" s="176">
        <v>3.3975</v>
      </c>
      <c r="G158" s="176">
        <v>3.3969999999999998</v>
      </c>
      <c r="H158" s="176">
        <v>3.3965000000000001</v>
      </c>
      <c r="I158" s="176">
        <v>3.3963999999999999</v>
      </c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-2.4999999999999467E-2</v>
      </c>
      <c r="P158" s="193">
        <f>IF(E158="","",((MINA(E158,F158,G158,H158,I158))-N158)/((C158+C159)/2))</f>
        <v>-3.6000000000000476E-2</v>
      </c>
      <c r="Q158" s="185" t="str">
        <f>IF(E158="","",IF(OR((O158&gt;50%),(P158&lt;-50%)),"Measure More","OK"))</f>
        <v>OK</v>
      </c>
      <c r="R158" s="185">
        <f>IF(E158="","",MAXA(E158:I159))</f>
        <v>3.3975</v>
      </c>
      <c r="S158" s="185">
        <f>IF(E158="","",MINA(E158:I159))</f>
        <v>3.3963999999999999</v>
      </c>
      <c r="T158" s="185">
        <f>IF(E158="","",(R158-S158))</f>
        <v>1.1000000000001009E-3</v>
      </c>
      <c r="U158" s="185">
        <f>IF(E158="","",ROUND(AVERAGEA(E158:I159),4))</f>
        <v>3.3969</v>
      </c>
      <c r="V158" s="185">
        <f>IF(E158="","",ROUND(SQRT(COUNTA(E158:I159)/(COUNTA(E158:I159)-1))*STDEVPA(E158:I159),4))</f>
        <v>4.0000000000000002E-4</v>
      </c>
      <c r="W158" s="184">
        <f>IF(E158="","",ROUND((((B158+C158)-(B158-C159))/(6*V158)),4))</f>
        <v>83.333299999999994</v>
      </c>
      <c r="X158" s="184">
        <f>IF(E158="","",ROUND((1-(ABS((((B158+C158)+(B158-C159))/2)-U158)/((C158+C159)/2)))*W158,4))</f>
        <v>80.75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3.3969</v>
      </c>
      <c r="AB158" s="92">
        <v>3.3975</v>
      </c>
      <c r="AC158">
        <v>3.3969999999999998</v>
      </c>
      <c r="AD158">
        <v>3.3965000000000001</v>
      </c>
      <c r="AE158">
        <v>3.3963999999999999</v>
      </c>
    </row>
    <row r="159" spans="1:31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31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3.4028999999999998</v>
      </c>
      <c r="F160" s="176">
        <v>3.4039999999999999</v>
      </c>
      <c r="G160" s="176">
        <v>3.4043000000000001</v>
      </c>
      <c r="H160" s="176">
        <v>3.4051</v>
      </c>
      <c r="I160" s="176">
        <v>3.4054000000000002</v>
      </c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5.4000000000002935E-2</v>
      </c>
      <c r="P160" s="193">
        <f>IF(E160="","",((MINA(E160,F160,G160,H160,I160))-N160)/((C160+C161)/2))</f>
        <v>2.8999999999999027E-2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3.4054000000000002</v>
      </c>
      <c r="S160" s="185">
        <f t="shared" ref="S160" si="217">IF(E160="","",MINA(E160:I161))</f>
        <v>3.4028999999999998</v>
      </c>
      <c r="T160" s="185">
        <f t="shared" ref="T160" si="218">IF(E160="","",(R160-S160))</f>
        <v>2.5000000000003908E-3</v>
      </c>
      <c r="U160" s="185">
        <f t="shared" ref="U160" si="219">IF(E160="","",ROUND(AVERAGEA(E160:I161),4))</f>
        <v>3.4043000000000001</v>
      </c>
      <c r="V160" s="185">
        <f t="shared" ref="V160" si="220">IF(E160="","",ROUND(SQRT(COUNTA(E160:I161)/(COUNTA(E160:I161)-1))*STDEVPA(E160:I161),4))</f>
        <v>1E-3</v>
      </c>
      <c r="W160" s="184">
        <f t="shared" ref="W160" si="221">IF(E160="","",ROUND((((B160+C160)-(B160-C161))/(6*V160)),4))</f>
        <v>33.333300000000001</v>
      </c>
      <c r="X160" s="184">
        <f t="shared" ref="X160" si="222">IF(E160="","",ROUND((1-(ABS((((B160+C160)+(B160-C161))/2)-U160)/((C160+C161)/2)))*W160,4))</f>
        <v>31.9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3.4028999999999998</v>
      </c>
      <c r="AB160" s="92">
        <v>3.4039999999999999</v>
      </c>
      <c r="AC160">
        <v>3.4043000000000001</v>
      </c>
      <c r="AD160">
        <v>3.4051</v>
      </c>
      <c r="AE160">
        <v>3.4054000000000002</v>
      </c>
    </row>
    <row r="161" spans="1:31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31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1.5944</v>
      </c>
      <c r="F162" s="176">
        <v>1.5946</v>
      </c>
      <c r="G162" s="176">
        <v>1.5943000000000001</v>
      </c>
      <c r="H162" s="176">
        <v>1.5947</v>
      </c>
      <c r="I162" s="176">
        <v>1.5938000000000001</v>
      </c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-5.3000000000000824E-2</v>
      </c>
      <c r="P162" s="193">
        <f>IF(E162="","",((MINA(E162,F162,G162,H162,I162))-N162)/((C162+C163)/2))</f>
        <v>-6.1999999999999833E-2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1.5947</v>
      </c>
      <c r="S162" s="185">
        <f t="shared" ref="S162" si="232">IF(E162="","",MINA(E162:I163))</f>
        <v>1.5938000000000001</v>
      </c>
      <c r="T162" s="185">
        <f t="shared" ref="T162" si="233">IF(E162="","",(R162-S162))</f>
        <v>8.9999999999990088E-4</v>
      </c>
      <c r="U162" s="185">
        <f t="shared" ref="U162" si="234">IF(E162="","",ROUND(AVERAGEA(E162:I163),4))</f>
        <v>1.5944</v>
      </c>
      <c r="V162" s="185">
        <f t="shared" ref="V162" si="235">IF(E162="","",ROUND(SQRT(COUNTA(E162:I163)/(COUNTA(E162:I163)-1))*STDEVPA(E162:I163),4))</f>
        <v>4.0000000000000002E-4</v>
      </c>
      <c r="W162" s="184">
        <f t="shared" ref="W162" si="236">IF(E162="","",ROUND((((B162+C162)-(B162-C163))/(6*V162)),4))</f>
        <v>83.333299999999994</v>
      </c>
      <c r="X162" s="184">
        <f t="shared" ref="X162" si="237">IF(E162="","",ROUND((1-(ABS((((B162+C162)+(B162-C163))/2)-U162)/((C162+C163)/2)))*W162,4))</f>
        <v>78.666600000000003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1.5944</v>
      </c>
      <c r="AB162" s="92">
        <v>1.5946</v>
      </c>
      <c r="AC162">
        <v>1.5943000000000001</v>
      </c>
      <c r="AD162">
        <v>1.5947</v>
      </c>
      <c r="AE162">
        <v>1.5938000000000001</v>
      </c>
    </row>
    <row r="163" spans="1:31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31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1.5947</v>
      </c>
      <c r="F164" s="176">
        <v>1.595</v>
      </c>
      <c r="G164" s="176">
        <v>1.5952</v>
      </c>
      <c r="H164" s="176">
        <v>1.5952</v>
      </c>
      <c r="I164" s="176">
        <v>1.5947</v>
      </c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-4.8000000000001375E-2</v>
      </c>
      <c r="P164" s="193">
        <f>IF(E164="","",((MINA(E164,F164,G164,H164,I164))-N164)/((C164+C165)/2))</f>
        <v>-5.3000000000000824E-2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1.5952</v>
      </c>
      <c r="S164" s="185">
        <f t="shared" ref="S164" si="247">IF(E164="","",MINA(E164:I165))</f>
        <v>1.5947</v>
      </c>
      <c r="T164" s="185">
        <f t="shared" ref="T164" si="248">IF(E164="","",(R164-S164))</f>
        <v>4.9999999999994493E-4</v>
      </c>
      <c r="U164" s="185">
        <f t="shared" ref="U164" si="249">IF(E164="","",ROUND(AVERAGEA(E164:I165),4))</f>
        <v>1.595</v>
      </c>
      <c r="V164" s="185">
        <f t="shared" ref="V164" si="250">IF(E164="","",ROUND(SQRT(COUNTA(E164:I165)/(COUNTA(E164:I165)-1))*STDEVPA(E164:I165),4))</f>
        <v>2.9999999999999997E-4</v>
      </c>
      <c r="W164" s="184">
        <f t="shared" ref="W164" si="251">IF(E164="","",ROUND((((B164+C164)-(B164-C165))/(6*V164)),4))</f>
        <v>111.11109999999999</v>
      </c>
      <c r="X164" s="184">
        <f t="shared" ref="X164" si="252">IF(E164="","",ROUND((1-(ABS((((B164+C164)+(B164-C165))/2)-U164)/((C164+C165)/2)))*W164,4))</f>
        <v>105.55549999999999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1.5947</v>
      </c>
      <c r="AB164" s="92">
        <v>1.595</v>
      </c>
      <c r="AC164">
        <v>1.5952</v>
      </c>
      <c r="AD164">
        <v>1.5952</v>
      </c>
      <c r="AE164">
        <v>1.5947</v>
      </c>
    </row>
    <row r="165" spans="1:31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31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1.6002000000000001</v>
      </c>
      <c r="F166" s="176">
        <v>1.5991</v>
      </c>
      <c r="G166" s="176">
        <v>1.5999000000000001</v>
      </c>
      <c r="H166" s="176">
        <v>1.5996999999999999</v>
      </c>
      <c r="I166" s="176">
        <v>1.5996999999999999</v>
      </c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1.9999999999997797E-3</v>
      </c>
      <c r="P166" s="193">
        <f>IF(E166="","",((MINA(E166,F166,G166,H166,I166))-N166)/((C166+C167)/2))</f>
        <v>-9.0000000000012292E-3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1.6002000000000001</v>
      </c>
      <c r="S166" s="185">
        <f t="shared" ref="S166" si="262">IF(E166="","",MINA(E166:I167))</f>
        <v>1.5991</v>
      </c>
      <c r="T166" s="185">
        <f t="shared" ref="T166" si="263">IF(E166="","",(R166-S166))</f>
        <v>1.1000000000001009E-3</v>
      </c>
      <c r="U166" s="185">
        <f t="shared" ref="U166" si="264">IF(E166="","",ROUND(AVERAGEA(E166:I167),4))</f>
        <v>1.5996999999999999</v>
      </c>
      <c r="V166" s="185">
        <f t="shared" ref="V166" si="265">IF(E166="","",ROUND(SQRT(COUNTA(E166:I167)/(COUNTA(E166:I167)-1))*STDEVPA(E166:I167),4))</f>
        <v>4.0000000000000002E-4</v>
      </c>
      <c r="W166" s="184">
        <f t="shared" ref="W166" si="266">IF(E166="","",ROUND((((B166+C166)-(B166-C167))/(6*V166)),4))</f>
        <v>83.333299999999994</v>
      </c>
      <c r="X166" s="184">
        <f t="shared" ref="X166" si="267">IF(E166="","",ROUND((1-(ABS((((B166+C166)+(B166-C167))/2)-U166)/((C166+C167)/2)))*W166,4))</f>
        <v>83.083299999999994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1.6002000000000001</v>
      </c>
      <c r="AB166" s="92">
        <v>1.5991</v>
      </c>
      <c r="AC166">
        <v>1.5999000000000001</v>
      </c>
      <c r="AD166">
        <v>1.5996999999999999</v>
      </c>
      <c r="AE166">
        <v>1.5996999999999999</v>
      </c>
    </row>
    <row r="167" spans="1:31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31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1.5996999999999999</v>
      </c>
      <c r="F168" s="176">
        <v>1.6008</v>
      </c>
      <c r="G168" s="176">
        <v>1.6009</v>
      </c>
      <c r="H168" s="176">
        <v>1.6012999999999999</v>
      </c>
      <c r="I168" s="176">
        <v>1.6011</v>
      </c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1.2999999999998568E-2</v>
      </c>
      <c r="P168" s="193">
        <f>IF(E168="","",((MINA(E168,F168,G168,H168,I168))-N168)/((C168+C169)/2))</f>
        <v>-3.00000000000189E-3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1.6012999999999999</v>
      </c>
      <c r="S168" s="185">
        <f t="shared" ref="S168" si="277">IF(E168="","",MINA(E168:I169))</f>
        <v>1.5996999999999999</v>
      </c>
      <c r="T168" s="185">
        <f t="shared" ref="T168" si="278">IF(E168="","",(R168-S168))</f>
        <v>1.6000000000000458E-3</v>
      </c>
      <c r="U168" s="185">
        <f t="shared" ref="U168" si="279">IF(E168="","",ROUND(AVERAGEA(E168:I169),4))</f>
        <v>1.6008</v>
      </c>
      <c r="V168" s="185">
        <f t="shared" ref="V168" si="280">IF(E168="","",ROUND(SQRT(COUNTA(E168:I169)/(COUNTA(E168:I169)-1))*STDEVPA(E168:I169),4))</f>
        <v>5.9999999999999995E-4</v>
      </c>
      <c r="W168" s="184">
        <f t="shared" ref="W168" si="281">IF(E168="","",ROUND((((B168+C168)-(B168-C169))/(6*V168)),4))</f>
        <v>55.555599999999998</v>
      </c>
      <c r="X168" s="184">
        <f t="shared" ref="X168" si="282">IF(E168="","",ROUND((1-(ABS((((B168+C168)+(B168-C169))/2)-U168)/((C168+C169)/2)))*W168,4))</f>
        <v>55.111199999999997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1.5996999999999999</v>
      </c>
      <c r="AB168" s="92">
        <v>1.6008</v>
      </c>
      <c r="AC168">
        <v>1.6009</v>
      </c>
      <c r="AD168">
        <v>1.6012999999999999</v>
      </c>
      <c r="AE168">
        <v>1.6011</v>
      </c>
    </row>
    <row r="169" spans="1:31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31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24.5715</v>
      </c>
      <c r="F170" s="176">
        <v>24.560199999999998</v>
      </c>
      <c r="G170" s="176">
        <v>24.550899999999999</v>
      </c>
      <c r="H170" s="176">
        <v>24.5473</v>
      </c>
      <c r="I170" s="176">
        <v>24.563300000000002</v>
      </c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-0.1425000000000054</v>
      </c>
      <c r="P170" s="193">
        <f>IF(E170="","",((MINA(E170,F170,G170,H170,I170))-N170)/((C170+C171)/2))</f>
        <v>-0.26350000000000762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24.5715</v>
      </c>
      <c r="S170" s="185">
        <f t="shared" ref="S170" si="292">IF(E170="","",MINA(E170:I171))</f>
        <v>24.5473</v>
      </c>
      <c r="T170" s="185">
        <f t="shared" ref="T170" si="293">IF(E170="","",(R170-S170))</f>
        <v>2.4200000000000443E-2</v>
      </c>
      <c r="U170" s="185">
        <f t="shared" ref="U170" si="294">IF(E170="","",ROUND(AVERAGEA(E170:I171),4))</f>
        <v>24.558599999999998</v>
      </c>
      <c r="V170" s="185">
        <f t="shared" ref="V170" si="295">IF(E170="","",ROUND(SQRT(COUNTA(E170:I171)/(COUNTA(E170:I171)-1))*STDEVPA(E170:I171),4))</f>
        <v>9.7000000000000003E-3</v>
      </c>
      <c r="W170" s="184">
        <f t="shared" ref="W170" si="296">IF(E170="","",ROUND((((B170+C170)-(B170-C171))/(6*V170)),4))</f>
        <v>6.8728999999999996</v>
      </c>
      <c r="X170" s="184">
        <f t="shared" ref="X170" si="297">IF(E170="","",ROUND((1-(ABS((((B170+C170)+(B170-C171))/2)-U170)/((C170+C171)/2)))*W170,4))</f>
        <v>5.4501999999999997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24.5715</v>
      </c>
      <c r="AB170" s="92">
        <v>24.560199999999998</v>
      </c>
      <c r="AC170">
        <v>24.550899999999999</v>
      </c>
      <c r="AD170">
        <v>24.5473</v>
      </c>
      <c r="AE170">
        <v>24.563300000000002</v>
      </c>
    </row>
    <row r="171" spans="1:31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31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4.8246000000000002</v>
      </c>
      <c r="F172" s="176">
        <v>4.8251999999999997</v>
      </c>
      <c r="G172" s="176">
        <v>4.8240999999999996</v>
      </c>
      <c r="H172" s="176">
        <v>4.8243</v>
      </c>
      <c r="I172" s="176">
        <v>4.8257000000000003</v>
      </c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0.257000000000005</v>
      </c>
      <c r="P172" s="193">
        <f>IF(E172="","",((MINA(E172,F172,G172,H172,I172))-N172)/((C172+C173)/2))</f>
        <v>0.24099999999999788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4.8257000000000003</v>
      </c>
      <c r="S172" s="185">
        <f t="shared" ref="S172" si="307">IF(E172="","",MINA(E172:I173))</f>
        <v>4.8240999999999996</v>
      </c>
      <c r="T172" s="185">
        <f t="shared" ref="T172" si="308">IF(E172="","",(R172-S172))</f>
        <v>1.600000000000712E-3</v>
      </c>
      <c r="U172" s="185">
        <f t="shared" ref="U172" si="309">IF(E172="","",ROUND(AVERAGEA(E172:I173),4))</f>
        <v>4.8247999999999998</v>
      </c>
      <c r="V172" s="185">
        <f t="shared" ref="V172" si="310">IF(E172="","",ROUND(SQRT(COUNTA(E172:I173)/(COUNTA(E172:I173)-1))*STDEVPA(E172:I173),4))</f>
        <v>6.9999999999999999E-4</v>
      </c>
      <c r="W172" s="184">
        <f t="shared" ref="W172" si="311">IF(E172="","",ROUND((((B172+C172)-(B172-C173))/(6*V172)),4))</f>
        <v>47.619</v>
      </c>
      <c r="X172" s="184">
        <f t="shared" ref="X172" si="312">IF(E172="","",ROUND((1-(ABS((((B172+C172)+(B172-C173))/2)-U172)/((C172+C173)/2)))*W172,4))</f>
        <v>35.8095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4.8246000000000002</v>
      </c>
      <c r="AB172" s="92">
        <v>4.8251999999999997</v>
      </c>
      <c r="AC172">
        <v>4.8240999999999996</v>
      </c>
      <c r="AD172">
        <v>4.8243</v>
      </c>
      <c r="AE172">
        <v>4.8257000000000003</v>
      </c>
    </row>
    <row r="173" spans="1:31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31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4.8263999999999996</v>
      </c>
      <c r="F174" s="176">
        <v>4.8235000000000001</v>
      </c>
      <c r="G174" s="176">
        <v>4.8242000000000003</v>
      </c>
      <c r="H174" s="176">
        <v>4.8230000000000004</v>
      </c>
      <c r="I174" s="176">
        <v>4.8292999999999999</v>
      </c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0.29300000000000104</v>
      </c>
      <c r="P174" s="193">
        <f>IF(E174="","",((MINA(E174,F174,G174,H174,I174))-N174)/((C174+C175)/2))</f>
        <v>0.23000000000000576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4.8292999999999999</v>
      </c>
      <c r="S174" s="185">
        <f t="shared" ref="S174" si="322">IF(E174="","",MINA(E174:I175))</f>
        <v>4.8230000000000004</v>
      </c>
      <c r="T174" s="185">
        <f t="shared" ref="T174" si="323">IF(E174="","",(R174-S174))</f>
        <v>6.2999999999995282E-3</v>
      </c>
      <c r="U174" s="185">
        <f t="shared" ref="U174" si="324">IF(E174="","",ROUND(AVERAGEA(E174:I175),4))</f>
        <v>4.8253000000000004</v>
      </c>
      <c r="V174" s="185">
        <f t="shared" ref="V174" si="325">IF(E174="","",ROUND(SQRT(COUNTA(E174:I175)/(COUNTA(E174:I175)-1))*STDEVPA(E174:I175),4))</f>
        <v>2.5999999999999999E-3</v>
      </c>
      <c r="W174" s="184">
        <f t="shared" ref="W174" si="326">IF(E174="","",ROUND((((B174+C174)-(B174-C175))/(6*V174)),4))</f>
        <v>12.820499999999999</v>
      </c>
      <c r="X174" s="184">
        <f t="shared" ref="X174" si="327">IF(E174="","",ROUND((1-(ABS((((B174+C174)+(B174-C175))/2)-U174)/((C174+C175)/2)))*W174,4))</f>
        <v>9.5769000000000002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4.8263999999999996</v>
      </c>
      <c r="AB174" s="92">
        <v>4.8235000000000001</v>
      </c>
      <c r="AC174">
        <v>4.8242000000000003</v>
      </c>
      <c r="AD174">
        <v>4.8230000000000004</v>
      </c>
      <c r="AE174">
        <v>4.8292999999999999</v>
      </c>
    </row>
    <row r="175" spans="1:31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31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16.130099999999999</v>
      </c>
      <c r="F176" s="176">
        <v>16.122699999999998</v>
      </c>
      <c r="G176" s="176">
        <v>16.130500000000001</v>
      </c>
      <c r="H176" s="176">
        <v>16.124099999999999</v>
      </c>
      <c r="I176" s="176">
        <v>16.119599999999998</v>
      </c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0.30499999999999972</v>
      </c>
      <c r="P176" s="193">
        <f>IF(E176="","",((MINA(E176,F176,G176,H176,I176))-N176)/((C176+C177)/2))</f>
        <v>0.19599999999996953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16.130500000000001</v>
      </c>
      <c r="S176" s="185">
        <f t="shared" ref="S176" si="337">IF(E176="","",MINA(E176:I177))</f>
        <v>16.119599999999998</v>
      </c>
      <c r="T176" s="185">
        <f t="shared" ref="T176" si="338">IF(E176="","",(R176-S176))</f>
        <v>1.0900000000003018E-2</v>
      </c>
      <c r="U176" s="185">
        <f t="shared" ref="U176" si="339">IF(E176="","",ROUND(AVERAGEA(E176:I177),4))</f>
        <v>16.125399999999999</v>
      </c>
      <c r="V176" s="185">
        <f t="shared" ref="V176" si="340">IF(E176="","",ROUND(SQRT(COUNTA(E176:I177)/(COUNTA(E176:I177)-1))*STDEVPA(E176:I177),4))</f>
        <v>4.7999999999999996E-3</v>
      </c>
      <c r="W176" s="184">
        <f t="shared" ref="W176" si="341">IF(E176="","",ROUND((((B176+C176)-(B176-C177))/(6*V176)),4))</f>
        <v>6.9443999999999999</v>
      </c>
      <c r="X176" s="184">
        <f t="shared" ref="X176" si="342">IF(E176="","",ROUND((1-(ABS((((B176+C176)+(B176-C177))/2)-U176)/((C176+C177)/2)))*W176,4))</f>
        <v>5.1805000000000003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16.130099999999999</v>
      </c>
      <c r="AB176" s="92">
        <v>16.122699999999998</v>
      </c>
      <c r="AC176">
        <v>16.130500000000001</v>
      </c>
      <c r="AD176">
        <v>16.124099999999999</v>
      </c>
      <c r="AE176">
        <v>16.119599999999998</v>
      </c>
    </row>
    <row r="177" spans="1:31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31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16.1143</v>
      </c>
      <c r="F178" s="176">
        <v>16.107299999999999</v>
      </c>
      <c r="G178" s="176">
        <v>16.116199999999999</v>
      </c>
      <c r="H178" s="176">
        <v>16.106999999999999</v>
      </c>
      <c r="I178" s="176">
        <v>16.102499999999999</v>
      </c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0.16199999999997772</v>
      </c>
      <c r="P178" s="193">
        <f>IF(E178="","",((MINA(E178,F178,G178,H178,I178))-N178)/((C178+C179)/2))</f>
        <v>2.4999999999977263E-2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16.116199999999999</v>
      </c>
      <c r="S178" s="185">
        <f t="shared" ref="S178" si="352">IF(E178="","",MINA(E178:I179))</f>
        <v>16.102499999999999</v>
      </c>
      <c r="T178" s="185">
        <f t="shared" ref="T178" si="353">IF(E178="","",(R178-S178))</f>
        <v>1.3700000000000045E-2</v>
      </c>
      <c r="U178" s="185">
        <f t="shared" ref="U178" si="354">IF(E178="","",ROUND(AVERAGEA(E178:I179),4))</f>
        <v>16.109500000000001</v>
      </c>
      <c r="V178" s="185">
        <f t="shared" ref="V178" si="355">IF(E178="","",ROUND(SQRT(COUNTA(E178:I179)/(COUNTA(E178:I179)-1))*STDEVPA(E178:I179),4))</f>
        <v>5.7000000000000002E-3</v>
      </c>
      <c r="W178" s="184">
        <f t="shared" ref="W178" si="356">IF(E178="","",ROUND((((B178+C178)-(B178-C179))/(6*V178)),4))</f>
        <v>5.8479999999999999</v>
      </c>
      <c r="X178" s="184">
        <f t="shared" ref="X178" si="357">IF(E178="","",ROUND((1-(ABS((((B178+C178)+(B178-C179))/2)-U178)/((C178+C179)/2)))*W178,4))</f>
        <v>5.2923999999999998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16.1143</v>
      </c>
      <c r="AB178" s="92">
        <v>16.107299999999999</v>
      </c>
      <c r="AC178">
        <v>16.116199999999999</v>
      </c>
      <c r="AD178">
        <v>16.106999999999999</v>
      </c>
      <c r="AE178">
        <v>16.102499999999999</v>
      </c>
    </row>
    <row r="179" spans="1:31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31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6.5145999999999997</v>
      </c>
      <c r="F180" s="176">
        <v>6.5156000000000001</v>
      </c>
      <c r="G180" s="176">
        <v>6.5155000000000003</v>
      </c>
      <c r="H180" s="176">
        <v>6.5164999999999997</v>
      </c>
      <c r="I180" s="176">
        <v>6.5175000000000001</v>
      </c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0.17500000000000071</v>
      </c>
      <c r="P180" s="193">
        <f>IF(E180="","",((MINA(E180,F180,G180,H180,I180))-N180)/((C180+C181)/2))</f>
        <v>0.14599999999999724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6.5175000000000001</v>
      </c>
      <c r="S180" s="185">
        <f t="shared" ref="S180" si="367">IF(E180="","",MINA(E180:I181))</f>
        <v>6.5145999999999997</v>
      </c>
      <c r="T180" s="185">
        <f t="shared" ref="T180" si="368">IF(E180="","",(R180-S180))</f>
        <v>2.9000000000003467E-3</v>
      </c>
      <c r="U180" s="185">
        <f t="shared" ref="U180" si="369">IF(E180="","",ROUND(AVERAGEA(E180:I181),4))</f>
        <v>6.5159000000000002</v>
      </c>
      <c r="V180" s="185">
        <f t="shared" ref="V180" si="370">IF(E180="","",ROUND(SQRT(COUNTA(E180:I181)/(COUNTA(E180:I181)-1))*STDEVPA(E180:I181),4))</f>
        <v>1.1000000000000001E-3</v>
      </c>
      <c r="W180" s="184">
        <f t="shared" ref="W180" si="371">IF(E180="","",ROUND((((B180+C180)-(B180-C181))/(6*V180)),4))</f>
        <v>30.303000000000001</v>
      </c>
      <c r="X180" s="184">
        <f t="shared" ref="X180" si="372">IF(E180="","",ROUND((1-(ABS((((B180+C180)+(B180-C181))/2)-U180)/((C180+C181)/2)))*W180,4))</f>
        <v>25.4848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6.5145999999999997</v>
      </c>
      <c r="AB180" s="92">
        <v>6.5156000000000001</v>
      </c>
      <c r="AC180">
        <v>6.5155000000000003</v>
      </c>
      <c r="AD180">
        <v>6.5164999999999997</v>
      </c>
      <c r="AE180">
        <v>6.5175000000000001</v>
      </c>
    </row>
    <row r="181" spans="1:31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31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6.5156999999999998</v>
      </c>
      <c r="F182" s="176">
        <v>6.5175000000000001</v>
      </c>
      <c r="G182" s="176">
        <v>6.5179999999999998</v>
      </c>
      <c r="H182" s="176">
        <v>6.5187999999999997</v>
      </c>
      <c r="I182" s="176">
        <v>6.5186999999999999</v>
      </c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0.18799999999999706</v>
      </c>
      <c r="P182" s="193">
        <f>IF(E182="","",((MINA(E182,F182,G182,H182,I182))-N182)/((C182+C183)/2))</f>
        <v>0.15699999999999825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6.5187999999999997</v>
      </c>
      <c r="S182" s="185">
        <f t="shared" ref="S182" si="382">IF(E182="","",MINA(E182:I183))</f>
        <v>6.5156999999999998</v>
      </c>
      <c r="T182" s="185">
        <f t="shared" ref="T182" si="383">IF(E182="","",(R182-S182))</f>
        <v>3.0999999999998806E-3</v>
      </c>
      <c r="U182" s="185">
        <f t="shared" ref="U182" si="384">IF(E182="","",ROUND(AVERAGEA(E182:I183),4))</f>
        <v>6.5176999999999996</v>
      </c>
      <c r="V182" s="185">
        <f t="shared" ref="V182" si="385">IF(E182="","",ROUND(SQRT(COUNTA(E182:I183)/(COUNTA(E182:I183)-1))*STDEVPA(E182:I183),4))</f>
        <v>1.2999999999999999E-3</v>
      </c>
      <c r="W182" s="184">
        <f t="shared" ref="W182" si="386">IF(E182="","",ROUND((((B182+C182)-(B182-C183))/(6*V182)),4))</f>
        <v>25.640999999999998</v>
      </c>
      <c r="X182" s="184">
        <f t="shared" ref="X182" si="387">IF(E182="","",ROUND((1-(ABS((((B182+C182)+(B182-C183))/2)-U182)/((C182+C183)/2)))*W182,4))</f>
        <v>21.102499999999999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6.5156999999999998</v>
      </c>
      <c r="AB182" s="92">
        <v>6.5175000000000001</v>
      </c>
      <c r="AC182">
        <v>6.5179999999999998</v>
      </c>
      <c r="AD182">
        <v>6.5187999999999997</v>
      </c>
      <c r="AE182">
        <v>6.5186999999999999</v>
      </c>
    </row>
    <row r="183" spans="1:31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31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0.80800000000000005</v>
      </c>
      <c r="F184" s="176">
        <v>0.80800000000000005</v>
      </c>
      <c r="G184" s="176">
        <v>0.80800000000000005</v>
      </c>
      <c r="H184" s="176">
        <v>0.80800000000000005</v>
      </c>
      <c r="I184" s="176">
        <v>0.80800000000000005</v>
      </c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0.13333333333333347</v>
      </c>
      <c r="P184" s="193">
        <f>IF(E184="","",((MINA(E184,F184,G184,H184,I184))-N184)/((C184+C185)/2))</f>
        <v>0.13333333333333347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0.80800000000000005</v>
      </c>
      <c r="S184" s="185">
        <f t="shared" ref="S184" si="397">IF(E184="","",MINA(E184:I185))</f>
        <v>0.80800000000000005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0.80800000000000005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0.80800000000000005</v>
      </c>
      <c r="AB184" s="92">
        <v>0.80800000000000005</v>
      </c>
      <c r="AC184">
        <v>0.80800000000000005</v>
      </c>
      <c r="AD184">
        <v>0.80800000000000005</v>
      </c>
      <c r="AE184">
        <v>0.80800000000000005</v>
      </c>
    </row>
    <row r="185" spans="1:31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31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0.80800000000000005</v>
      </c>
      <c r="F186" s="176">
        <v>0.80800000000000005</v>
      </c>
      <c r="G186" s="176">
        <v>0.80800000000000005</v>
      </c>
      <c r="H186" s="176">
        <v>0.80800000000000005</v>
      </c>
      <c r="I186" s="176">
        <v>0.80800000000000005</v>
      </c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0.13333333333333347</v>
      </c>
      <c r="P186" s="193">
        <f>IF(E186="","",((MINA(E186,F186,G186,H186,I186))-N186)/((C186+C187)/2))</f>
        <v>0.13333333333333347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0.80800000000000005</v>
      </c>
      <c r="S186" s="185">
        <f t="shared" ref="S186" si="412">IF(E186="","",MINA(E186:I187))</f>
        <v>0.80800000000000005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0.80800000000000005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0.80800000000000005</v>
      </c>
      <c r="AB186" s="92">
        <v>0.80800000000000005</v>
      </c>
      <c r="AC186">
        <v>0.80800000000000005</v>
      </c>
      <c r="AD186">
        <v>0.80800000000000005</v>
      </c>
      <c r="AE186">
        <v>0.80800000000000005</v>
      </c>
    </row>
    <row r="187" spans="1:31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31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0.59299999999999997</v>
      </c>
      <c r="F188" s="176">
        <v>0.59399999999999997</v>
      </c>
      <c r="G188" s="176">
        <v>0.59399999999999997</v>
      </c>
      <c r="H188" s="176">
        <v>0.59399999999999997</v>
      </c>
      <c r="I188" s="176">
        <v>0.59299999999999997</v>
      </c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0.60000000000000053</v>
      </c>
      <c r="P188" s="193">
        <f>IF(E188="","",((MINA(E188,F188,G188,H188,I188))-N188)/((C188+C189)/2))</f>
        <v>0.53333333333333388</v>
      </c>
      <c r="Q188" s="194" t="str">
        <f t="shared" ref="Q188" si="425">IF(E188="","",IF(OR((O188&gt;50%),(P188&lt;-50%)),"Measure More","OK"))</f>
        <v>Measure More</v>
      </c>
      <c r="R188" s="185">
        <f t="shared" ref="R188" si="426">IF(E188="","",MAXA(E188:I189))</f>
        <v>0.59399999999999997</v>
      </c>
      <c r="S188" s="185">
        <f t="shared" ref="S188" si="427">IF(E188="","",MINA(E188:I189))</f>
        <v>0.59299999999999997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0.59360000000000002</v>
      </c>
      <c r="V188" s="185">
        <f t="shared" ref="V188" si="430">IF(E188="","",ROUND(SQRT(COUNTA(E188:I189)/(COUNTA(E188:I189)-1))*STDEVPA(E188:I189),4))</f>
        <v>5.0000000000000001E-4</v>
      </c>
      <c r="W188" s="184">
        <f>IF(E188="","",ROUND((((U188)-(B188-C189))/(3*V188)),4))</f>
        <v>15.7333</v>
      </c>
      <c r="X188" s="184">
        <f>IF(E188="","",ROUND((((U188)-(B188-C189))/(3*V188)),4))</f>
        <v>15.7333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0.59299999999999997</v>
      </c>
      <c r="AB188" s="92">
        <v>0.59399999999999997</v>
      </c>
      <c r="AC188">
        <v>0.59399999999999997</v>
      </c>
      <c r="AD188">
        <v>0.59399999999999997</v>
      </c>
      <c r="AE188">
        <v>0.59299999999999997</v>
      </c>
    </row>
    <row r="189" spans="1:31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31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0.58399999999999996</v>
      </c>
      <c r="F190" s="176">
        <v>0.58499999999999996</v>
      </c>
      <c r="G190" s="176">
        <v>0.58399999999999996</v>
      </c>
      <c r="H190" s="176">
        <v>0.58299999999999996</v>
      </c>
      <c r="I190" s="176">
        <v>0.58399999999999996</v>
      </c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0</v>
      </c>
      <c r="P190" s="193">
        <f>IF(E190="","",((MINA(E190,F190,G190,H190,I190))-N190)/((C190+C191)/2))</f>
        <v>-0.13333333333333347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0.58499999999999996</v>
      </c>
      <c r="S190" s="185">
        <f t="shared" ref="S190" si="438">IF(E190="","",MINA(E190:I191))</f>
        <v>0.58299999999999996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0.58399999999999996</v>
      </c>
      <c r="V190" s="185">
        <f t="shared" ref="V190" si="441">IF(E190="","",ROUND(SQRT(COUNTA(E190:I191)/(COUNTA(E190:I191)-1))*STDEVPA(E190:I191),4))</f>
        <v>6.9999999999999999E-4</v>
      </c>
      <c r="W190" s="184">
        <f>IF(E190="","",ROUND((((U190)-(B190-C191))/(3*V190)),4))</f>
        <v>6.6666999999999996</v>
      </c>
      <c r="X190" s="184">
        <f>IF(E190="","",ROUND((((U190)-(B190-C191))/(3*V190)),4))</f>
        <v>6.6666999999999996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0.58399999999999996</v>
      </c>
      <c r="AB190" s="92">
        <v>0.58499999999999996</v>
      </c>
      <c r="AC190">
        <v>0.58399999999999996</v>
      </c>
      <c r="AD190">
        <v>0.58299999999999996</v>
      </c>
      <c r="AE190">
        <v>0.58399999999999996</v>
      </c>
    </row>
    <row r="191" spans="1:31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31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7.5500999999999996</v>
      </c>
      <c r="F192" s="176">
        <v>7.5385</v>
      </c>
      <c r="G192" s="176">
        <v>7.5536000000000003</v>
      </c>
      <c r="H192" s="176">
        <v>7.5555000000000003</v>
      </c>
      <c r="I192" s="176">
        <v>7.5517000000000003</v>
      </c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0.27750000000000163</v>
      </c>
      <c r="P192" s="193">
        <f>IF(E192="","",((MINA(E192,F192,G192,H192,I192))-N192)/((C192+C193)/2))</f>
        <v>0.19249999999999989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7.5555000000000003</v>
      </c>
      <c r="S192" s="185">
        <f t="shared" ref="S192" si="449">IF(E192="","",MINA(E192:I193))</f>
        <v>7.5385</v>
      </c>
      <c r="T192" s="185">
        <f t="shared" ref="T192" si="450">IF(E192="","",(R192-S192))</f>
        <v>1.7000000000000348E-2</v>
      </c>
      <c r="U192" s="185">
        <f t="shared" ref="U192" si="451">IF(E192="","",ROUND(AVERAGEA(E192:I193),4))</f>
        <v>7.5499000000000001</v>
      </c>
      <c r="V192" s="185">
        <f t="shared" ref="V192" si="452">IF(E192="","",ROUND(SQRT(COUNTA(E192:I193)/(COUNTA(E192:I193)-1))*STDEVPA(E192:I193),4))</f>
        <v>6.7000000000000002E-3</v>
      </c>
      <c r="W192" s="184">
        <f t="shared" ref="W192" si="453">IF(E192="","",ROUND((((B192+C192)-(B192-C193))/(6*V192)),4))</f>
        <v>9.9502000000000006</v>
      </c>
      <c r="X192" s="184">
        <f t="shared" ref="X192" si="454">IF(E192="","",ROUND((1-(ABS((((B192+C192)+(B192-C193))/2)-U192)/((C192+C193)/2)))*W192,4))</f>
        <v>7.4676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7.5500999999999996</v>
      </c>
      <c r="AB192" s="92">
        <v>7.5385</v>
      </c>
      <c r="AC192">
        <v>7.5536000000000003</v>
      </c>
      <c r="AD192">
        <v>7.5555000000000003</v>
      </c>
      <c r="AE192">
        <v>7.5517000000000003</v>
      </c>
    </row>
    <row r="193" spans="1:31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31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7.5479000000000003</v>
      </c>
      <c r="F194" s="176">
        <v>7.5362999999999998</v>
      </c>
      <c r="G194" s="176">
        <v>7.5575000000000001</v>
      </c>
      <c r="H194" s="176">
        <v>7.5559000000000003</v>
      </c>
      <c r="I194" s="176">
        <v>7.5498000000000003</v>
      </c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0.28750000000000053</v>
      </c>
      <c r="P194" s="193">
        <f>IF(E194="","",((MINA(E194,F194,G194,H194,I194))-N194)/((C194+C195)/2))</f>
        <v>0.18149999999999888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7.5575000000000001</v>
      </c>
      <c r="S194" s="185">
        <f t="shared" ref="S194" si="462">IF(E194="","",MINA(E194:I195))</f>
        <v>7.5362999999999998</v>
      </c>
      <c r="T194" s="185">
        <f t="shared" ref="T194" si="463">IF(E194="","",(R194-S194))</f>
        <v>2.120000000000033E-2</v>
      </c>
      <c r="U194" s="185">
        <f t="shared" ref="U194" si="464">IF(E194="","",ROUND(AVERAGEA(E194:I195),4))</f>
        <v>7.5495000000000001</v>
      </c>
      <c r="V194" s="185">
        <f t="shared" ref="V194" si="465">IF(E194="","",ROUND(SQRT(COUNTA(E194:I195)/(COUNTA(E194:I195)-1))*STDEVPA(E194:I195),4))</f>
        <v>8.3999999999999995E-3</v>
      </c>
      <c r="W194" s="184">
        <f t="shared" ref="W194" si="466">IF(E194="","",ROUND((((B194+C194)-(B194-C195))/(6*V194)),4))</f>
        <v>7.9364999999999997</v>
      </c>
      <c r="X194" s="184">
        <f t="shared" ref="X194" si="467">IF(E194="","",ROUND((1-(ABS((((B194+C194)+(B194-C195))/2)-U194)/((C194+C195)/2)))*W194,4))</f>
        <v>5.9722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7.5479000000000003</v>
      </c>
      <c r="AB194" s="92">
        <v>7.5362999999999998</v>
      </c>
      <c r="AC194">
        <v>7.5575000000000001</v>
      </c>
      <c r="AD194">
        <v>7.5559000000000003</v>
      </c>
      <c r="AE194">
        <v>7.5498000000000003</v>
      </c>
    </row>
    <row r="195" spans="1:31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31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6.2133000000000003</v>
      </c>
      <c r="F196" s="176">
        <v>6.2118000000000002</v>
      </c>
      <c r="G196" s="176">
        <v>6.2123999999999997</v>
      </c>
      <c r="H196" s="176">
        <v>6.2126000000000001</v>
      </c>
      <c r="I196" s="176">
        <v>6.2114000000000003</v>
      </c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0.26600000000000179</v>
      </c>
      <c r="P196" s="193">
        <f>IF(E196="","",((MINA(E196,F196,G196,H196,I196))-N196)/((C196+C197)/2))</f>
        <v>0.22800000000000153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6.2133000000000003</v>
      </c>
      <c r="S196" s="185">
        <f t="shared" ref="S196" si="475">IF(E196="","",MINA(E196:I197))</f>
        <v>6.2114000000000003</v>
      </c>
      <c r="T196" s="185">
        <f t="shared" ref="T196" si="476">IF(E196="","",(R196-S196))</f>
        <v>1.9000000000000128E-3</v>
      </c>
      <c r="U196" s="185">
        <f t="shared" ref="U196" si="477">IF(E196="","",ROUND(AVERAGEA(E196:I197),4))</f>
        <v>6.2122999999999999</v>
      </c>
      <c r="V196" s="185">
        <f t="shared" ref="V196" si="478">IF(E196="","",ROUND(SQRT(COUNTA(E196:I197)/(COUNTA(E196:I197)-1))*STDEVPA(E196:I197),4))</f>
        <v>6.9999999999999999E-4</v>
      </c>
      <c r="W196" s="184">
        <f t="shared" ref="W196" si="479">IF(E196="","",ROUND((((B196+C196)-(B196-C197))/(6*V196)),4))</f>
        <v>23.8095</v>
      </c>
      <c r="X196" s="184">
        <f t="shared" ref="X196" si="480">IF(E196="","",ROUND((1-(ABS((((B196+C196)+(B196-C197))/2)-U196)/((C196+C197)/2)))*W196,4))</f>
        <v>17.952400000000001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6.2133000000000003</v>
      </c>
      <c r="AB196" s="92">
        <v>6.2118000000000002</v>
      </c>
      <c r="AC196">
        <v>6.2123999999999997</v>
      </c>
      <c r="AD196">
        <v>6.2126000000000001</v>
      </c>
      <c r="AE196">
        <v>6.2114000000000003</v>
      </c>
    </row>
    <row r="197" spans="1:31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31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6.2218</v>
      </c>
      <c r="F198" s="176">
        <v>6.2245999999999997</v>
      </c>
      <c r="G198" s="176">
        <v>6.2225999999999999</v>
      </c>
      <c r="H198" s="176">
        <v>6.2217000000000002</v>
      </c>
      <c r="I198" s="176">
        <v>6.2236000000000002</v>
      </c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0.49199999999999022</v>
      </c>
      <c r="P198" s="193">
        <f>IF(E198="","",((MINA(E198,F198,G198,H198,I198))-N198)/((C198+C199)/2))</f>
        <v>0.43400000000000105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6.2245999999999997</v>
      </c>
      <c r="S198" s="185">
        <f t="shared" ref="S198" si="488">IF(E198="","",MINA(E198:I199))</f>
        <v>6.2217000000000002</v>
      </c>
      <c r="T198" s="185">
        <f t="shared" ref="T198" si="489">IF(E198="","",(R198-S198))</f>
        <v>2.8999999999994586E-3</v>
      </c>
      <c r="U198" s="185">
        <f t="shared" ref="U198" si="490">IF(E198="","",ROUND(AVERAGEA(E198:I199),4))</f>
        <v>6.2229000000000001</v>
      </c>
      <c r="V198" s="185">
        <f t="shared" ref="V198" si="491">IF(E198="","",ROUND(SQRT(COUNTA(E198:I199)/(COUNTA(E198:I199)-1))*STDEVPA(E198:I199),4))</f>
        <v>1.1999999999999999E-3</v>
      </c>
      <c r="W198" s="184">
        <f t="shared" ref="W198" si="492">IF(E198="","",ROUND((((B198+C198)-(B198-C199))/(6*V198)),4))</f>
        <v>13.8889</v>
      </c>
      <c r="X198" s="184">
        <f t="shared" ref="X198" si="493">IF(E198="","",ROUND((1-(ABS((((B198+C198)+(B198-C199))/2)-U198)/((C198+C199)/2)))*W198,4))</f>
        <v>7.5278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6.2218</v>
      </c>
      <c r="AB198" s="92">
        <v>6.2245999999999997</v>
      </c>
      <c r="AC198">
        <v>6.2225999999999999</v>
      </c>
      <c r="AD198">
        <v>6.2217000000000002</v>
      </c>
      <c r="AE198">
        <v>6.2236000000000002</v>
      </c>
    </row>
    <row r="199" spans="1:31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31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5.7312000000000003</v>
      </c>
      <c r="F200" s="176">
        <v>5.7327000000000004</v>
      </c>
      <c r="G200" s="176">
        <v>5.7306999999999997</v>
      </c>
      <c r="H200" s="176">
        <v>5.7308000000000003</v>
      </c>
      <c r="I200" s="176">
        <v>5.7275999999999998</v>
      </c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0.32700000000000173</v>
      </c>
      <c r="P200" s="193">
        <f>IF(E200="","",((MINA(E200,F200,G200,H200,I200))-N200)/((C200+C201)/2))</f>
        <v>0.27599999999999625</v>
      </c>
      <c r="Q200" s="185" t="str">
        <f t="shared" ref="Q200" si="499">IF(E200="","",IF(OR((O200&gt;50%),(P200&lt;-50%)),"Measure More","OK"))</f>
        <v>OK</v>
      </c>
      <c r="R200" s="185">
        <f t="shared" ref="R200" si="500">IF(E200="","",MAXA(E200:I201))</f>
        <v>5.7327000000000004</v>
      </c>
      <c r="S200" s="185">
        <f t="shared" ref="S200" si="501">IF(E200="","",MINA(E200:I201))</f>
        <v>5.7275999999999998</v>
      </c>
      <c r="T200" s="185">
        <f t="shared" ref="T200" si="502">IF(E200="","",(R200-S200))</f>
        <v>5.1000000000005485E-3</v>
      </c>
      <c r="U200" s="185">
        <f t="shared" ref="U200" si="503">IF(E200="","",ROUND(AVERAGEA(E200:I201),4))</f>
        <v>5.7305999999999999</v>
      </c>
      <c r="V200" s="185">
        <f t="shared" ref="V200" si="504">IF(E200="","",ROUND(SQRT(COUNTA(E200:I201)/(COUNTA(E200:I201)-1))*STDEVPA(E200:I201),4))</f>
        <v>1.9E-3</v>
      </c>
      <c r="W200" s="184">
        <f t="shared" ref="W200" si="505">IF(E200="","",ROUND((((B200+C200)-(B200-C201))/(6*V200)),4))</f>
        <v>17.543900000000001</v>
      </c>
      <c r="X200" s="184">
        <f t="shared" ref="X200" si="506">IF(E200="","",ROUND((1-(ABS((((B200+C200)+(B200-C201))/2)-U200)/((C200+C201)/2)))*W200,4))</f>
        <v>12.1755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5.7312000000000003</v>
      </c>
      <c r="AB200" s="92">
        <v>5.7327000000000004</v>
      </c>
      <c r="AC200">
        <v>5.7306999999999997</v>
      </c>
      <c r="AD200">
        <v>5.7308000000000003</v>
      </c>
      <c r="AE200">
        <v>5.7275999999999998</v>
      </c>
    </row>
    <row r="201" spans="1:31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31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5.7129000000000003</v>
      </c>
      <c r="F202" s="176">
        <v>5.7173999999999996</v>
      </c>
      <c r="G202" s="176">
        <v>5.7210999999999999</v>
      </c>
      <c r="H202" s="176">
        <v>5.7229999999999999</v>
      </c>
      <c r="I202" s="176">
        <v>5.7156000000000002</v>
      </c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0.22999999999999687</v>
      </c>
      <c r="P202" s="193">
        <f>IF(E202="","",((MINA(E202,F202,G202,H202,I202))-N202)/((C202+C203)/2))</f>
        <v>0.12900000000000134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5.7229999999999999</v>
      </c>
      <c r="S202" s="185">
        <f t="shared" ref="S202" si="514">IF(E202="","",MINA(E202:I203))</f>
        <v>5.7129000000000003</v>
      </c>
      <c r="T202" s="185">
        <f t="shared" ref="T202" si="515">IF(E202="","",(R202-S202))</f>
        <v>1.0099999999999554E-2</v>
      </c>
      <c r="U202" s="185">
        <f t="shared" ref="U202" si="516">IF(E202="","",ROUND(AVERAGEA(E202:I203),4))</f>
        <v>5.718</v>
      </c>
      <c r="V202" s="185">
        <f t="shared" ref="V202" si="517">IF(E202="","",ROUND(SQRT(COUNTA(E202:I203)/(COUNTA(E202:I203)-1))*STDEVPA(E202:I203),4))</f>
        <v>4.1000000000000003E-3</v>
      </c>
      <c r="W202" s="184">
        <f t="shared" ref="W202" si="518">IF(E202="","",ROUND((((B202+C202)-(B202-C203))/(6*V202)),4))</f>
        <v>8.1301000000000005</v>
      </c>
      <c r="X202" s="184">
        <f t="shared" ref="X202" si="519">IF(E202="","",ROUND((1-(ABS((((B202+C202)+(B202-C203))/2)-U202)/((C202+C203)/2)))*W202,4))</f>
        <v>6.6666999999999996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5.7129000000000003</v>
      </c>
      <c r="AB202" s="92">
        <v>5.7173999999999996</v>
      </c>
      <c r="AC202">
        <v>5.7210999999999999</v>
      </c>
      <c r="AD202">
        <v>5.7229999999999999</v>
      </c>
      <c r="AE202">
        <v>5.7156000000000002</v>
      </c>
    </row>
    <row r="203" spans="1:31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31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7.9196999999999997</v>
      </c>
      <c r="F204" s="176">
        <v>7.9154</v>
      </c>
      <c r="G204" s="176">
        <v>7.9191000000000003</v>
      </c>
      <c r="H204" s="176">
        <v>7.9161000000000001</v>
      </c>
      <c r="I204" s="176">
        <v>7.9131</v>
      </c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0.19699999999999385</v>
      </c>
      <c r="P204" s="193">
        <f>IF(E204="","",((MINA(E204,F204,G204,H204,I204))-N204)/((C204+C205)/2))</f>
        <v>0.13099999999999667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7.9196999999999997</v>
      </c>
      <c r="S204" s="185">
        <f t="shared" ref="S204" si="527">IF(E204="","",MINA(E204:I205))</f>
        <v>7.9131</v>
      </c>
      <c r="T204" s="185">
        <f t="shared" ref="T204" si="528">IF(E204="","",(R204-S204))</f>
        <v>6.5999999999997172E-3</v>
      </c>
      <c r="U204" s="185">
        <f t="shared" ref="U204" si="529">IF(E204="","",ROUND(AVERAGEA(E204:I205),4))</f>
        <v>7.9166999999999996</v>
      </c>
      <c r="V204" s="185">
        <f t="shared" ref="V204" si="530">IF(E204="","",ROUND(SQRT(COUNTA(E204:I205)/(COUNTA(E204:I205)-1))*STDEVPA(E204:I205),4))</f>
        <v>2.7000000000000001E-3</v>
      </c>
      <c r="W204" s="184">
        <f t="shared" ref="W204" si="531">IF(E204="","",ROUND((((B204+C204)-(B204-C205))/(6*V204)),4))</f>
        <v>12.345700000000001</v>
      </c>
      <c r="X204" s="184">
        <f t="shared" ref="X204" si="532">IF(E204="","",ROUND((1-(ABS((((B204+C204)+(B204-C205))/2)-U204)/((C204+C205)/2)))*W204,4))</f>
        <v>10.284000000000001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7.9196999999999997</v>
      </c>
      <c r="AB204" s="92">
        <v>7.9154</v>
      </c>
      <c r="AC204">
        <v>7.9191000000000003</v>
      </c>
      <c r="AD204">
        <v>7.9161000000000001</v>
      </c>
      <c r="AE204">
        <v>7.9131</v>
      </c>
    </row>
    <row r="205" spans="1:31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31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7.8879000000000001</v>
      </c>
      <c r="F206" s="176">
        <v>7.8834</v>
      </c>
      <c r="G206" s="176">
        <v>7.8879999999999999</v>
      </c>
      <c r="H206" s="176">
        <v>7.8814000000000002</v>
      </c>
      <c r="I206" s="176">
        <v>7.8780000000000001</v>
      </c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-0.12000000000000455</v>
      </c>
      <c r="P206" s="193">
        <f>IF(E206="","",((MINA(E206,F206,G206,H206,I206))-N206)/((C206+C207)/2))</f>
        <v>-0.22000000000000242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7.8879999999999999</v>
      </c>
      <c r="S206" s="185">
        <f t="shared" ref="S206" si="540">IF(E206="","",MINA(E206:I207))</f>
        <v>7.8780000000000001</v>
      </c>
      <c r="T206" s="185">
        <f t="shared" ref="T206" si="541">IF(E206="","",(R206-S206))</f>
        <v>9.9999999999997868E-3</v>
      </c>
      <c r="U206" s="185">
        <f t="shared" ref="U206" si="542">IF(E206="","",ROUND(AVERAGEA(E206:I207),4))</f>
        <v>7.8837000000000002</v>
      </c>
      <c r="V206" s="185">
        <f t="shared" ref="V206" si="543">IF(E206="","",ROUND(SQRT(COUNTA(E206:I207)/(COUNTA(E206:I207)-1))*STDEVPA(E206:I207),4))</f>
        <v>4.3E-3</v>
      </c>
      <c r="W206" s="184">
        <f t="shared" ref="W206" si="544">IF(E206="","",ROUND((((B206+C206)-(B206-C207))/(6*V206)),4))</f>
        <v>7.7519</v>
      </c>
      <c r="X206" s="184">
        <f t="shared" ref="X206" si="545">IF(E206="","",ROUND((1-(ABS((((B206+C206)+(B206-C207))/2)-U206)/((C206+C207)/2)))*W206,4))</f>
        <v>6.4882999999999997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7.8879000000000001</v>
      </c>
      <c r="AB206" s="92">
        <v>7.8834</v>
      </c>
      <c r="AC206">
        <v>7.8879999999999999</v>
      </c>
      <c r="AD206">
        <v>7.8814000000000002</v>
      </c>
      <c r="AE206">
        <v>7.8780000000000001</v>
      </c>
    </row>
    <row r="207" spans="1:31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31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3.1019000000000001</v>
      </c>
      <c r="F208" s="176">
        <v>3.0912000000000002</v>
      </c>
      <c r="G208" s="176">
        <v>3.1036000000000001</v>
      </c>
      <c r="H208" s="176">
        <v>3.1009000000000002</v>
      </c>
      <c r="I208" s="176">
        <v>3.1015000000000001</v>
      </c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3.6000000000000476E-2</v>
      </c>
      <c r="P208" s="193">
        <f>IF(E208="","",((MINA(E208,F208,G208,H208,I208))-N208)/((C208+C209)/2))</f>
        <v>-8.799999999999919E-2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3.1036000000000001</v>
      </c>
      <c r="S208" s="185">
        <f t="shared" ref="S208" si="553">IF(E208="","",MINA(E208:I209))</f>
        <v>3.0912000000000002</v>
      </c>
      <c r="T208" s="185">
        <f t="shared" ref="T208" si="554">IF(E208="","",(R208-S208))</f>
        <v>1.2399999999999967E-2</v>
      </c>
      <c r="U208" s="185">
        <f t="shared" ref="U208" si="555">IF(E208="","",ROUND(AVERAGEA(E208:I209),4))</f>
        <v>3.0998000000000001</v>
      </c>
      <c r="V208" s="185">
        <f t="shared" ref="V208" si="556">IF(E208="","",ROUND(SQRT(COUNTA(E208:I209)/(COUNTA(E208:I209)-1))*STDEVPA(E208:I209),4))</f>
        <v>4.8999999999999998E-3</v>
      </c>
      <c r="W208" s="184">
        <f t="shared" ref="W208" si="557">IF(E208="","",ROUND((((B208+C208)-(B208-C209))/(6*V208)),4))</f>
        <v>6.8026999999999997</v>
      </c>
      <c r="X208" s="184">
        <f t="shared" ref="X208" si="558">IF(E208="","",ROUND((1-(ABS((((B208+C208)+(B208-C209))/2)-U208)/((C208+C209)/2)))*W208,4))</f>
        <v>6.7891000000000004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3.1019000000000001</v>
      </c>
      <c r="AB208" s="92">
        <v>3.0912000000000002</v>
      </c>
      <c r="AC208">
        <v>3.1036000000000001</v>
      </c>
      <c r="AD208">
        <v>3.1009000000000002</v>
      </c>
      <c r="AE208">
        <v>3.1015000000000001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3.0943000000000001</v>
      </c>
      <c r="F210" s="176">
        <v>3.0952999999999999</v>
      </c>
      <c r="G210" s="176">
        <v>3.0937999999999999</v>
      </c>
      <c r="H210" s="176">
        <v>3.0952000000000002</v>
      </c>
      <c r="I210" s="176">
        <v>3.0937999999999999</v>
      </c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-4.7000000000001485E-2</v>
      </c>
      <c r="P210" s="193">
        <f>IF(E210="","",((MINA(E210,F210,G210,H210,I210))-N210)/((C210+C211)/2))</f>
        <v>-6.2000000000002053E-2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3.0952999999999999</v>
      </c>
      <c r="S210" s="185">
        <f t="shared" ref="S210" si="566">IF(E210="","",MINA(E210:I211))</f>
        <v>3.0937999999999999</v>
      </c>
      <c r="T210" s="185">
        <f t="shared" ref="T210" si="567">IF(E210="","",(R210-S210))</f>
        <v>1.5000000000000568E-3</v>
      </c>
      <c r="U210" s="185">
        <f t="shared" ref="U210" si="568">IF(E210="","",ROUND(AVERAGEA(E210:I211),4))</f>
        <v>3.0945</v>
      </c>
      <c r="V210" s="185">
        <f t="shared" ref="V210" si="569">IF(E210="","",ROUND(SQRT(COUNTA(E210:I211)/(COUNTA(E210:I211)-1))*STDEVPA(E210:I211),4))</f>
        <v>6.9999999999999999E-4</v>
      </c>
      <c r="W210" s="184">
        <f t="shared" ref="W210" si="570">IF(E210="","",ROUND((((B210+C210)-(B210-C211))/(6*V210)),4))</f>
        <v>47.619</v>
      </c>
      <c r="X210" s="184">
        <f t="shared" ref="X210" si="571">IF(E210="","",ROUND((1-(ABS((((B210+C210)+(B210-C211))/2)-U210)/((C210+C211)/2)))*W210,4))</f>
        <v>45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3.0943000000000001</v>
      </c>
      <c r="AB210" s="92">
        <v>3.0952999999999999</v>
      </c>
      <c r="AC210">
        <v>3.0937999999999999</v>
      </c>
      <c r="AD210">
        <v>3.0952000000000002</v>
      </c>
      <c r="AE210">
        <v>3.0937999999999999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7.7134</v>
      </c>
      <c r="F212" s="176">
        <v>7.7145000000000001</v>
      </c>
      <c r="G212" s="176">
        <v>7.7140000000000004</v>
      </c>
      <c r="H212" s="176">
        <v>7.7130000000000001</v>
      </c>
      <c r="I212" s="176">
        <v>7.7127999999999997</v>
      </c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0.14499999999999957</v>
      </c>
      <c r="P212" s="193">
        <f>IF(E212="","",((MINA(E212,F212,G212,H212,I212))-N212)/((C212+C213)/2))</f>
        <v>0.12799999999999478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7.7145000000000001</v>
      </c>
      <c r="S212" s="185">
        <f t="shared" ref="S212" si="579">IF(E212="","",MINA(E212:I213))</f>
        <v>7.7127999999999997</v>
      </c>
      <c r="T212" s="185">
        <f t="shared" ref="T212" si="580">IF(E212="","",(R212-S212))</f>
        <v>1.7000000000004789E-3</v>
      </c>
      <c r="U212" s="185">
        <f t="shared" ref="U212" si="581">IF(E212="","",ROUND(AVERAGEA(E212:I213),4))</f>
        <v>7.7134999999999998</v>
      </c>
      <c r="V212" s="185">
        <f t="shared" ref="V212" si="582">IF(E212="","",ROUND(SQRT(COUNTA(E212:I213)/(COUNTA(E212:I213)-1))*STDEVPA(E212:I213),4))</f>
        <v>6.9999999999999999E-4</v>
      </c>
      <c r="W212" s="184">
        <f t="shared" ref="W212" si="583">IF(E212="","",ROUND((((B212+C212)-(B212-C213))/(6*V212)),4))</f>
        <v>47.619</v>
      </c>
      <c r="X212" s="184">
        <f t="shared" ref="X212" si="584">IF(E212="","",ROUND((1-(ABS((((B212+C212)+(B212-C213))/2)-U212)/((C212+C213)/2)))*W212,4))</f>
        <v>41.190399999999997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7.7134</v>
      </c>
      <c r="AB212" s="92">
        <v>7.7145000000000001</v>
      </c>
      <c r="AC212">
        <v>7.7140000000000004</v>
      </c>
      <c r="AD212">
        <v>7.7130000000000001</v>
      </c>
      <c r="AE212">
        <v>7.7127999999999997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7.7175000000000002</v>
      </c>
      <c r="F214" s="176">
        <v>7.7163000000000004</v>
      </c>
      <c r="G214" s="176">
        <v>7.7164000000000001</v>
      </c>
      <c r="H214" s="176">
        <v>7.7161</v>
      </c>
      <c r="I214" s="176">
        <v>7.7159000000000004</v>
      </c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0.17500000000000071</v>
      </c>
      <c r="P214" s="193">
        <f>IF(E214="","",((MINA(E214,F214,G214,H214,I214))-N214)/((C214+C215)/2))</f>
        <v>0.15900000000000247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7.7175000000000002</v>
      </c>
      <c r="S214" s="185">
        <f t="shared" ref="S214" si="592">IF(E214="","",MINA(E214:I215))</f>
        <v>7.7159000000000004</v>
      </c>
      <c r="T214" s="185">
        <f t="shared" ref="T214" si="593">IF(E214="","",(R214-S214))</f>
        <v>1.5999999999998238E-3</v>
      </c>
      <c r="U214" s="185">
        <f t="shared" ref="U214" si="594">IF(E214="","",ROUND(AVERAGEA(E214:I215),4))</f>
        <v>7.7164000000000001</v>
      </c>
      <c r="V214" s="185">
        <f t="shared" ref="V214" si="595">IF(E214="","",ROUND(SQRT(COUNTA(E214:I215)/(COUNTA(E214:I215)-1))*STDEVPA(E214:I215),4))</f>
        <v>5.9999999999999995E-4</v>
      </c>
      <c r="W214" s="184">
        <f t="shared" ref="W214" si="596">IF(E214="","",ROUND((((B214+C214)-(B214-C215))/(6*V214)),4))</f>
        <v>55.555599999999998</v>
      </c>
      <c r="X214" s="184">
        <f t="shared" ref="X214" si="597">IF(E214="","",ROUND((1-(ABS((((B214+C214)+(B214-C215))/2)-U214)/((C214+C215)/2)))*W214,4))</f>
        <v>46.444499999999998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7.7175000000000002</v>
      </c>
      <c r="AB214" s="92">
        <v>7.7163000000000004</v>
      </c>
      <c r="AC214">
        <v>7.7164000000000001</v>
      </c>
      <c r="AD214">
        <v>7.7161</v>
      </c>
      <c r="AE214">
        <v>7.7159000000000004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3.1145</v>
      </c>
      <c r="F216" s="176">
        <v>3.1126999999999998</v>
      </c>
      <c r="G216" s="176">
        <v>3.1124000000000001</v>
      </c>
      <c r="H216" s="176">
        <v>3.11</v>
      </c>
      <c r="I216" s="176">
        <v>3.1105</v>
      </c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0.14499999999999957</v>
      </c>
      <c r="P216" s="193">
        <f>IF(E216="","",((MINA(E216,F216,G216,H216,I216))-N216)/((C216+C217)/2))</f>
        <v>9.9999999999997868E-2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3.1145</v>
      </c>
      <c r="S216" s="185">
        <f t="shared" ref="S216" si="605">IF(E216="","",MINA(E216:I217))</f>
        <v>3.11</v>
      </c>
      <c r="T216" s="185">
        <f t="shared" ref="T216" si="606">IF(E216="","",(R216-S216))</f>
        <v>4.5000000000001705E-3</v>
      </c>
      <c r="U216" s="185">
        <f t="shared" ref="U216" si="607">IF(E216="","",ROUND(AVERAGEA(E216:I217),4))</f>
        <v>3.1120000000000001</v>
      </c>
      <c r="V216" s="185">
        <f t="shared" ref="V216" si="608">IF(E216="","",ROUND(SQRT(COUNTA(E216:I217)/(COUNTA(E216:I217)-1))*STDEVPA(E216:I217),4))</f>
        <v>1.8E-3</v>
      </c>
      <c r="W216" s="184">
        <f t="shared" ref="W216" si="609">IF(E216="","",ROUND((((B216+C216)-(B216-C217))/(6*V216)),4))</f>
        <v>18.5185</v>
      </c>
      <c r="X216" s="184">
        <f t="shared" ref="X216" si="610">IF(E216="","",ROUND((1-(ABS((((B216+C216)+(B216-C217))/2)-U216)/((C216+C217)/2)))*W216,4))</f>
        <v>16.296299999999999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3.1145</v>
      </c>
      <c r="AB216" s="92">
        <v>3.1126999999999998</v>
      </c>
      <c r="AC216">
        <v>3.1124000000000001</v>
      </c>
      <c r="AD216">
        <v>3.11</v>
      </c>
      <c r="AE216">
        <v>3.1105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3.1158000000000001</v>
      </c>
      <c r="F218" s="176">
        <v>3.1185</v>
      </c>
      <c r="G218" s="176">
        <v>3.1158000000000001</v>
      </c>
      <c r="H218" s="176">
        <v>3.1191</v>
      </c>
      <c r="I218" s="176">
        <v>3.1234999999999999</v>
      </c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0.23499999999999854</v>
      </c>
      <c r="P218" s="193">
        <f>IF(E218="","",((MINA(E218,F218,G218,H218,I218))-N218)/((C218+C219)/2))</f>
        <v>0.15800000000000036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3.1234999999999999</v>
      </c>
      <c r="S218" s="185">
        <f t="shared" ref="S218" si="618">IF(E218="","",MINA(E218:I219))</f>
        <v>3.1158000000000001</v>
      </c>
      <c r="T218" s="185">
        <f t="shared" ref="T218" si="619">IF(E218="","",(R218-S218))</f>
        <v>7.6999999999998181E-3</v>
      </c>
      <c r="U218" s="185">
        <f t="shared" ref="U218" si="620">IF(E218="","",ROUND(AVERAGEA(E218:I219),4))</f>
        <v>3.1185</v>
      </c>
      <c r="V218" s="185">
        <f t="shared" ref="V218" si="621">IF(E218="","",ROUND(SQRT(COUNTA(E218:I219)/(COUNTA(E218:I219)-1))*STDEVPA(E218:I219),4))</f>
        <v>3.2000000000000002E-3</v>
      </c>
      <c r="W218" s="184">
        <f t="shared" ref="W218" si="622">IF(E218="","",ROUND((((B218+C218)-(B218-C219))/(6*V218)),4))</f>
        <v>10.416700000000001</v>
      </c>
      <c r="X218" s="184">
        <f t="shared" ref="X218" si="623">IF(E218="","",ROUND((1-(ABS((((B218+C218)+(B218-C219))/2)-U218)/((C218+C219)/2)))*W218,4))</f>
        <v>8.4895999999999994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3.1158000000000001</v>
      </c>
      <c r="AB218" s="92">
        <v>3.1185</v>
      </c>
      <c r="AC218">
        <v>3.1158000000000001</v>
      </c>
      <c r="AD218">
        <v>3.1191</v>
      </c>
      <c r="AE218">
        <v>3.1234999999999999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2.35E-2</v>
      </c>
      <c r="F220" s="176">
        <v>2.5600000000000001E-2</v>
      </c>
      <c r="G220" s="176">
        <v>2.69E-2</v>
      </c>
      <c r="H220" s="176">
        <v>2.1399999999999999E-2</v>
      </c>
      <c r="I220" s="176">
        <v>2.52E-2</v>
      </c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7.5999999999999956E-2</v>
      </c>
      <c r="P220" s="193">
        <f>IF(E220="","",((MINA(E220,F220,G220,H220,I220))-N220)/((C220+C221)/2))</f>
        <v>-0.1440000000000001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2.69E-2</v>
      </c>
      <c r="S220" s="185">
        <f t="shared" ref="S220" si="631">IF(E220="","",MINA(E220:I221))</f>
        <v>2.1399999999999999E-2</v>
      </c>
      <c r="T220" s="185">
        <f t="shared" ref="T220" si="632">IF(E220="","",(R220-S220))</f>
        <v>5.5000000000000014E-3</v>
      </c>
      <c r="U220" s="185">
        <f t="shared" ref="U220" si="633">IF(E220="","",ROUND(AVERAGEA(E220:I221),4))</f>
        <v>2.4500000000000001E-2</v>
      </c>
      <c r="V220" s="185">
        <f t="shared" ref="V220" si="634">IF(E220="","",ROUND(SQRT(COUNTA(E220:I221)/(COUNTA(E220:I221)-1))*STDEVPA(E220:I221),4))</f>
        <v>2.0999999999999999E-3</v>
      </c>
      <c r="W220" s="184">
        <f>IF(E220="","",ROUND((((B220+C220)-(U220))/(3*V220)),4))</f>
        <v>4.0476000000000001</v>
      </c>
      <c r="X220" s="184">
        <f>IF(E220="","",ROUND((((B220+C220)-(U220))/(3*V220)),4))</f>
        <v>4.0476000000000001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2.35E-2</v>
      </c>
      <c r="AB220" s="92">
        <v>2.5600000000000001E-2</v>
      </c>
      <c r="AC220">
        <v>2.69E-2</v>
      </c>
      <c r="AD220">
        <v>2.1399999999999999E-2</v>
      </c>
      <c r="AE220">
        <v>2.52E-2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2.2599999999999999E-2</v>
      </c>
      <c r="F222" s="176">
        <v>2.2599999999999999E-2</v>
      </c>
      <c r="G222" s="176">
        <v>2.69E-2</v>
      </c>
      <c r="H222" s="176">
        <v>2.35E-2</v>
      </c>
      <c r="I222" s="176">
        <v>2.35E-2</v>
      </c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7.5999999999999956E-2</v>
      </c>
      <c r="P222" s="193">
        <f>IF(E222="","",((MINA(E222,F222,G222,H222,I222))-N222)/((C222+C223)/2))</f>
        <v>-9.6000000000000113E-2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2.69E-2</v>
      </c>
      <c r="S222" s="185">
        <f t="shared" ref="S222" si="642">IF(E222="","",MINA(E222:I223))</f>
        <v>2.2599999999999999E-2</v>
      </c>
      <c r="T222" s="185">
        <f t="shared" ref="T222" si="643">IF(E222="","",(R222-S222))</f>
        <v>4.3000000000000017E-3</v>
      </c>
      <c r="U222" s="185">
        <f t="shared" ref="U222" si="644">IF(E222="","",ROUND(AVERAGEA(E222:I223),4))</f>
        <v>2.3800000000000002E-2</v>
      </c>
      <c r="V222" s="185">
        <f t="shared" ref="V222" si="645">IF(E222="","",ROUND(SQRT(COUNTA(E222:I223)/(COUNTA(E222:I223)-1))*STDEVPA(E222:I223),4))</f>
        <v>1.8E-3</v>
      </c>
      <c r="W222" s="184">
        <f>IF(E222="","",ROUND((((B222+C222)-(U222))/(3*V222)),4))</f>
        <v>4.8518999999999997</v>
      </c>
      <c r="X222" s="184">
        <f>IF(E222="","",ROUND((((B222+C222)-(U222))/(3*V222)),4))</f>
        <v>4.8518999999999997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2.2599999999999999E-2</v>
      </c>
      <c r="AB222" s="92">
        <v>2.2599999999999999E-2</v>
      </c>
      <c r="AC222">
        <v>2.69E-2</v>
      </c>
      <c r="AD222">
        <v>2.35E-2</v>
      </c>
      <c r="AE222">
        <v>2.35E-2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3.3599999999999998E-2</v>
      </c>
      <c r="AB224" s="92">
        <v>3.5799999999999998E-2</v>
      </c>
      <c r="AC224" s="29">
        <v>4.9700000000000001E-2</v>
      </c>
      <c r="AD224" s="29">
        <v>4.8599999999999997E-2</v>
      </c>
      <c r="AE224" s="29">
        <v>3.8199999999999998E-2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3.2099999999999997E-2</v>
      </c>
      <c r="AB226">
        <v>4.1799999999999997E-2</v>
      </c>
      <c r="AC226">
        <v>4.3400000000000001E-2</v>
      </c>
      <c r="AD226">
        <v>4.2099999999999999E-2</v>
      </c>
      <c r="AE226">
        <v>3.3599999999999998E-2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24121202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24121202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44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41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4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4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41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40" t="s">
        <v>53</v>
      </c>
      <c r="P272" s="140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31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3.4032</v>
      </c>
      <c r="F273" s="176">
        <v>3.4015</v>
      </c>
      <c r="G273" s="176">
        <v>3.4020999999999999</v>
      </c>
      <c r="H273" s="176">
        <v>3.4026999999999998</v>
      </c>
      <c r="I273" s="176">
        <v>3.4036</v>
      </c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3.6000000000000476E-2</v>
      </c>
      <c r="P273" s="193">
        <f>IF(E273="","",((MINA(E273,F273,G273,H273,I273))-N273)/((C273+C274)/2))</f>
        <v>1.5000000000000568E-2</v>
      </c>
      <c r="Q273" s="185" t="str">
        <f>IF(E273="","",IF(OR((O273&gt;50%),(P273&lt;-50%)),"Measure More","OK"))</f>
        <v>OK</v>
      </c>
      <c r="R273" s="185">
        <f>IF(E273="","",MAXA(E273:I274))</f>
        <v>3.4036</v>
      </c>
      <c r="S273" s="185">
        <f>IF(E273="","",MINA(E273:I274))</f>
        <v>3.4015</v>
      </c>
      <c r="T273" s="185">
        <f>IF(E273="","",(R273-S273))</f>
        <v>2.0999999999999908E-3</v>
      </c>
      <c r="U273" s="185">
        <f>IF(E273="","",ROUND(AVERAGEA(E273:I274),4))</f>
        <v>3.4026000000000001</v>
      </c>
      <c r="V273" s="185">
        <f>IF(E273="","",ROUND(SQRT(COUNTA(E273:I274)/(COUNTA(E273:I274)-1))*STDEVPA(E273:I274),4))</f>
        <v>8.0000000000000004E-4</v>
      </c>
      <c r="W273" s="184">
        <f>IF(E273="","",ROUND((((B273+C273)-(B273-C274))/(6*V273)),4))</f>
        <v>41.666699999999999</v>
      </c>
      <c r="X273" s="184">
        <f>IF(E273="","",ROUND((1-(ABS((((B273+C273)+(B273-C274))/2)-U273)/((C273+C274)/2)))*W273,4))</f>
        <v>40.583399999999997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3.4032</v>
      </c>
      <c r="AB273">
        <v>3.4015</v>
      </c>
      <c r="AC273">
        <v>3.4020999999999999</v>
      </c>
      <c r="AD273">
        <v>3.4026999999999998</v>
      </c>
      <c r="AE273">
        <v>3.4036</v>
      </c>
    </row>
    <row r="274" spans="1:31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31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3.403</v>
      </c>
      <c r="F275" s="176">
        <v>3.4016000000000002</v>
      </c>
      <c r="G275" s="176">
        <v>3.4043999999999999</v>
      </c>
      <c r="H275" s="176">
        <v>3.4039000000000001</v>
      </c>
      <c r="I275" s="176">
        <v>3.4037999999999999</v>
      </c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4.3999999999999595E-2</v>
      </c>
      <c r="P275" s="193">
        <f t="shared" ref="P275" si="652">IF(E275="","",((MINA(E275,F275,G275,H275,I275))-N275)/((C275+C276)/2))</f>
        <v>1.6000000000002679E-2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3.4043999999999999</v>
      </c>
      <c r="S275" s="185">
        <f t="shared" ref="S275" si="655">IF(E275="","",MINA(E275:I276))</f>
        <v>3.4016000000000002</v>
      </c>
      <c r="T275" s="185">
        <f t="shared" ref="T275" si="656">IF(E275="","",(R275-S275))</f>
        <v>2.7999999999996916E-3</v>
      </c>
      <c r="U275" s="185">
        <f t="shared" ref="U275" si="657">IF(E275="","",ROUND(AVERAGEA(E275:I276),4))</f>
        <v>3.4033000000000002</v>
      </c>
      <c r="V275" s="185">
        <f t="shared" ref="V275" si="658">IF(E275="","",ROUND(SQRT(COUNTA(E275:I276)/(COUNTA(E275:I276)-1))*STDEVPA(E275:I276),4))</f>
        <v>1.1000000000000001E-3</v>
      </c>
      <c r="W275" s="184">
        <f t="shared" ref="W275" si="659">IF(E275="","",ROUND((((B275+C275)-(B275-C276))/(6*V275)),4))</f>
        <v>30.303000000000001</v>
      </c>
      <c r="X275" s="184">
        <f t="shared" ref="X275" si="660">IF(E275="","",ROUND((1-(ABS((((B275+C275)+(B275-C276))/2)-U275)/((C275+C276)/2)))*W275,4))</f>
        <v>29.303000000000001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3.403</v>
      </c>
      <c r="AB275">
        <v>3.4016000000000002</v>
      </c>
      <c r="AC275">
        <v>3.4043999999999999</v>
      </c>
      <c r="AD275">
        <v>3.4039000000000001</v>
      </c>
      <c r="AE275">
        <v>3.4037999999999999</v>
      </c>
    </row>
    <row r="276" spans="1:31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31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1.5999000000000001</v>
      </c>
      <c r="F277" s="176">
        <v>1.5975999999999999</v>
      </c>
      <c r="G277" s="176">
        <v>1.6007</v>
      </c>
      <c r="H277" s="176">
        <v>1.6012999999999999</v>
      </c>
      <c r="I277" s="176">
        <v>1.6014999999999999</v>
      </c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1.4999999999998348E-2</v>
      </c>
      <c r="P277" s="193">
        <f t="shared" ref="P277" si="669">IF(E277="","",((MINA(E277,F277,G277,H277,I277))-N277)/((C277+C278)/2))</f>
        <v>-2.4000000000001798E-2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1.6014999999999999</v>
      </c>
      <c r="S277" s="185">
        <f t="shared" ref="S277" si="672">IF(E277="","",MINA(E277:I278))</f>
        <v>1.5975999999999999</v>
      </c>
      <c r="T277" s="185">
        <f t="shared" ref="T277" si="673">IF(E277="","",(R277-S277))</f>
        <v>3.9000000000000146E-3</v>
      </c>
      <c r="U277" s="185">
        <f t="shared" ref="U277" si="674">IF(E277="","",ROUND(AVERAGEA(E277:I278),4))</f>
        <v>1.6002000000000001</v>
      </c>
      <c r="V277" s="185">
        <f t="shared" ref="V277" si="675">IF(E277="","",ROUND(SQRT(COUNTA(E277:I278)/(COUNTA(E277:I278)-1))*STDEVPA(E277:I278),4))</f>
        <v>1.6000000000000001E-3</v>
      </c>
      <c r="W277" s="184">
        <f t="shared" ref="W277" si="676">IF(E277="","",ROUND((((B277+C277)-(B277-C278))/(6*V277)),4))</f>
        <v>20.833300000000001</v>
      </c>
      <c r="X277" s="184">
        <f t="shared" ref="X277" si="677">IF(E277="","",ROUND((1-(ABS((((B277+C277)+(B277-C278))/2)-U277)/((C277+C278)/2)))*W277,4))</f>
        <v>20.791599999999999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1.5999000000000001</v>
      </c>
      <c r="AB277">
        <v>1.5975999999999999</v>
      </c>
      <c r="AC277">
        <v>1.6007</v>
      </c>
      <c r="AD277">
        <v>1.6012999999999999</v>
      </c>
      <c r="AE277">
        <v>1.6014999999999999</v>
      </c>
    </row>
    <row r="278" spans="1:31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31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1.6005</v>
      </c>
      <c r="F279" s="176">
        <v>1.6017999999999999</v>
      </c>
      <c r="G279" s="176">
        <v>1.6009</v>
      </c>
      <c r="H279" s="176">
        <v>1.6011</v>
      </c>
      <c r="I279" s="176">
        <v>1.6013999999999999</v>
      </c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1.7999999999998018E-2</v>
      </c>
      <c r="P279" s="193">
        <f t="shared" ref="P279" si="686">IF(E279="","",((MINA(E279,F279,G279,H279,I279))-N279)/((C279+C280)/2))</f>
        <v>4.9999999999994493E-3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1.6017999999999999</v>
      </c>
      <c r="S279" s="185">
        <f t="shared" ref="S279" si="689">IF(E279="","",MINA(E279:I280))</f>
        <v>1.6005</v>
      </c>
      <c r="T279" s="185">
        <f t="shared" ref="T279" si="690">IF(E279="","",(R279-S279))</f>
        <v>1.2999999999998568E-3</v>
      </c>
      <c r="U279" s="185">
        <f t="shared" ref="U279" si="691">IF(E279="","",ROUND(AVERAGEA(E279:I280),4))</f>
        <v>1.6011</v>
      </c>
      <c r="V279" s="185">
        <f t="shared" ref="V279" si="692">IF(E279="","",ROUND(SQRT(COUNTA(E279:I280)/(COUNTA(E279:I280)-1))*STDEVPA(E279:I280),4))</f>
        <v>5.0000000000000001E-4</v>
      </c>
      <c r="W279" s="184">
        <f t="shared" ref="W279" si="693">IF(E279="","",ROUND((((B279+C279)-(B279-C280))/(6*V279)),4))</f>
        <v>66.666700000000006</v>
      </c>
      <c r="X279" s="184">
        <f t="shared" ref="X279" si="694">IF(E279="","",ROUND((1-(ABS((((B279+C279)+(B279-C280))/2)-U279)/((C279+C280)/2)))*W279,4))</f>
        <v>65.933400000000006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1.6005</v>
      </c>
      <c r="AB279">
        <v>1.6017999999999999</v>
      </c>
      <c r="AC279">
        <v>1.6009</v>
      </c>
      <c r="AD279">
        <v>1.6011</v>
      </c>
      <c r="AE279">
        <v>1.6013999999999999</v>
      </c>
    </row>
    <row r="280" spans="1:31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31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1.6042000000000001</v>
      </c>
      <c r="F281" s="176">
        <v>1.6043000000000001</v>
      </c>
      <c r="G281" s="176">
        <v>1.6046</v>
      </c>
      <c r="H281" s="176">
        <v>1.6032</v>
      </c>
      <c r="I281" s="176">
        <v>1.6044</v>
      </c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4.5999999999999375E-2</v>
      </c>
      <c r="P281" s="193">
        <f t="shared" ref="P281" si="703">IF(E281="","",((MINA(E281,F281,G281,H281,I281))-N281)/((C281+C282)/2))</f>
        <v>3.1999999999998696E-2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1.6046</v>
      </c>
      <c r="S281" s="185">
        <f t="shared" ref="S281" si="706">IF(E281="","",MINA(E281:I282))</f>
        <v>1.6032</v>
      </c>
      <c r="T281" s="185">
        <f t="shared" ref="T281" si="707">IF(E281="","",(R281-S281))</f>
        <v>1.4000000000000679E-3</v>
      </c>
      <c r="U281" s="185">
        <f t="shared" ref="U281" si="708">IF(E281="","",ROUND(AVERAGEA(E281:I282),4))</f>
        <v>1.6041000000000001</v>
      </c>
      <c r="V281" s="185">
        <f t="shared" ref="V281" si="709">IF(E281="","",ROUND(SQRT(COUNTA(E281:I282)/(COUNTA(E281:I282)-1))*STDEVPA(E281:I282),4))</f>
        <v>5.0000000000000001E-4</v>
      </c>
      <c r="W281" s="184">
        <f t="shared" ref="W281" si="710">IF(E281="","",ROUND((((B281+C281)-(B281-C282))/(6*V281)),4))</f>
        <v>66.666700000000006</v>
      </c>
      <c r="X281" s="184">
        <f t="shared" ref="X281" si="711">IF(E281="","",ROUND((1-(ABS((((B281+C281)+(B281-C282))/2)-U281)/((C281+C282)/2)))*W281,4))</f>
        <v>63.933399999999999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1.6042000000000001</v>
      </c>
      <c r="AB281">
        <v>1.6043000000000001</v>
      </c>
      <c r="AC281">
        <v>1.6046</v>
      </c>
      <c r="AD281">
        <v>1.6032</v>
      </c>
      <c r="AE281">
        <v>1.6044</v>
      </c>
    </row>
    <row r="282" spans="1:31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31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1.6019000000000001</v>
      </c>
      <c r="F283" s="176">
        <v>1.6013999999999999</v>
      </c>
      <c r="G283" s="176">
        <v>1.6014999999999999</v>
      </c>
      <c r="H283" s="176">
        <v>1.5992999999999999</v>
      </c>
      <c r="I283" s="176">
        <v>1.6007</v>
      </c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1.9000000000000128E-2</v>
      </c>
      <c r="P283" s="193">
        <f t="shared" ref="P283" si="720">IF(E283="","",((MINA(E283,F283,G283,H283,I283))-N283)/((C283+C284)/2))</f>
        <v>-7.0000000000014495E-3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1.6019000000000001</v>
      </c>
      <c r="S283" s="185">
        <f t="shared" ref="S283" si="723">IF(E283="","",MINA(E283:I284))</f>
        <v>1.5992999999999999</v>
      </c>
      <c r="T283" s="185">
        <f t="shared" ref="T283" si="724">IF(E283="","",(R283-S283))</f>
        <v>2.6000000000001577E-3</v>
      </c>
      <c r="U283" s="185">
        <f t="shared" ref="U283" si="725">IF(E283="","",ROUND(AVERAGEA(E283:I284),4))</f>
        <v>1.601</v>
      </c>
      <c r="V283" s="185">
        <f t="shared" ref="V283" si="726">IF(E283="","",ROUND(SQRT(COUNTA(E283:I284)/(COUNTA(E283:I284)-1))*STDEVPA(E283:I284),4))</f>
        <v>1E-3</v>
      </c>
      <c r="W283" s="184">
        <f t="shared" ref="W283" si="727">IF(E283="","",ROUND((((B283+C283)-(B283-C284))/(6*V283)),4))</f>
        <v>33.333300000000001</v>
      </c>
      <c r="X283" s="184">
        <f t="shared" ref="X283" si="728">IF(E283="","",ROUND((1-(ABS((((B283+C283)+(B283-C284))/2)-U283)/((C283+C284)/2)))*W283,4))</f>
        <v>33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1.6019000000000001</v>
      </c>
      <c r="AB283">
        <v>1.6013999999999999</v>
      </c>
      <c r="AC283">
        <v>1.6014999999999999</v>
      </c>
      <c r="AD283">
        <v>1.5992999999999999</v>
      </c>
      <c r="AE283">
        <v>1.6007</v>
      </c>
    </row>
    <row r="284" spans="1:31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31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24.581</v>
      </c>
      <c r="F285" s="176">
        <v>24.626799999999999</v>
      </c>
      <c r="G285" s="176">
        <v>24.6067</v>
      </c>
      <c r="H285" s="176">
        <v>24.593800000000002</v>
      </c>
      <c r="I285" s="176">
        <v>24.5886</v>
      </c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0.13399999999998968</v>
      </c>
      <c r="P285" s="193">
        <f t="shared" ref="P285" si="737">IF(E285="","",((MINA(E285,F285,G285,H285,I285))-N285)/((C285+C286)/2))</f>
        <v>-9.5000000000009521E-2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24.626799999999999</v>
      </c>
      <c r="S285" s="185">
        <f t="shared" ref="S285" si="740">IF(E285="","",MINA(E285:I286))</f>
        <v>24.581</v>
      </c>
      <c r="T285" s="185">
        <f t="shared" ref="T285" si="741">IF(E285="","",(R285-S285))</f>
        <v>4.5799999999999841E-2</v>
      </c>
      <c r="U285" s="185">
        <f t="shared" ref="U285" si="742">IF(E285="","",ROUND(AVERAGEA(E285:I286),4))</f>
        <v>24.599399999999999</v>
      </c>
      <c r="V285" s="185">
        <f t="shared" ref="V285" si="743">IF(E285="","",ROUND(SQRT(COUNTA(E285:I286)/(COUNTA(E285:I286)-1))*STDEVPA(E285:I286),4))</f>
        <v>1.7999999999999999E-2</v>
      </c>
      <c r="W285" s="184">
        <f t="shared" ref="W285" si="744">IF(E285="","",ROUND((((B285+C285)-(B285-C286))/(6*V285)),4))</f>
        <v>3.7037</v>
      </c>
      <c r="X285" s="184">
        <f t="shared" ref="X285" si="745">IF(E285="","",ROUND((1-(ABS((((B285+C285)+(B285-C286))/2)-U285)/((C285+C286)/2)))*W285,4))</f>
        <v>3.6926000000000001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24.581</v>
      </c>
      <c r="AB285">
        <v>24.626799999999999</v>
      </c>
      <c r="AC285">
        <v>24.6067</v>
      </c>
      <c r="AD285">
        <v>24.593800000000002</v>
      </c>
      <c r="AE285">
        <v>24.5886</v>
      </c>
    </row>
    <row r="286" spans="1:31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31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4.8307000000000002</v>
      </c>
      <c r="F287" s="176">
        <v>4.8318000000000003</v>
      </c>
      <c r="G287" s="176">
        <v>4.8296999999999999</v>
      </c>
      <c r="H287" s="176">
        <v>4.8259999999999996</v>
      </c>
      <c r="I287" s="176">
        <v>4.8243</v>
      </c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0.31800000000000495</v>
      </c>
      <c r="P287" s="193">
        <f t="shared" ref="P287" si="754">IF(E287="","",((MINA(E287,F287,G287,H287,I287))-N287)/((C287+C288)/2))</f>
        <v>0.2430000000000021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4.8318000000000003</v>
      </c>
      <c r="S287" s="185">
        <f t="shared" ref="S287" si="757">IF(E287="","",MINA(E287:I288))</f>
        <v>4.8243</v>
      </c>
      <c r="T287" s="185">
        <f t="shared" ref="T287" si="758">IF(E287="","",(R287-S287))</f>
        <v>7.5000000000002842E-3</v>
      </c>
      <c r="U287" s="185">
        <f t="shared" ref="U287" si="759">IF(E287="","",ROUND(AVERAGEA(E287:I288),4))</f>
        <v>4.8285</v>
      </c>
      <c r="V287" s="185">
        <f t="shared" ref="V287" si="760">IF(E287="","",ROUND(SQRT(COUNTA(E287:I288)/(COUNTA(E287:I288)-1))*STDEVPA(E287:I288),4))</f>
        <v>3.2000000000000002E-3</v>
      </c>
      <c r="W287" s="184">
        <f t="shared" ref="W287" si="761">IF(E287="","",ROUND((((B287+C287)-(B287-C288))/(6*V287)),4))</f>
        <v>10.416700000000001</v>
      </c>
      <c r="X287" s="184">
        <f t="shared" ref="X287" si="762">IF(E287="","",ROUND((1-(ABS((((B287+C287)+(B287-C288))/2)-U287)/((C287+C288)/2)))*W287,4))</f>
        <v>7.4478999999999997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4.8307000000000002</v>
      </c>
      <c r="AB287">
        <v>4.8318000000000003</v>
      </c>
      <c r="AC287">
        <v>4.8296999999999999</v>
      </c>
      <c r="AD287">
        <v>4.8259999999999996</v>
      </c>
      <c r="AE287">
        <v>4.8243</v>
      </c>
    </row>
    <row r="288" spans="1:31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31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4.8219000000000003</v>
      </c>
      <c r="F289" s="176">
        <v>4.8262</v>
      </c>
      <c r="G289" s="176">
        <v>4.8246000000000002</v>
      </c>
      <c r="H289" s="176">
        <v>4.8250000000000002</v>
      </c>
      <c r="I289" s="176">
        <v>4.8235999999999999</v>
      </c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0.26200000000000223</v>
      </c>
      <c r="P289" s="193">
        <f t="shared" ref="P289" si="771">IF(E289="","",((MINA(E289,F289,G289,H289,I289))-N289)/((C289+C290)/2))</f>
        <v>0.21900000000000475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4.8262</v>
      </c>
      <c r="S289" s="185">
        <f t="shared" ref="S289" si="774">IF(E289="","",MINA(E289:I290))</f>
        <v>4.8219000000000003</v>
      </c>
      <c r="T289" s="185">
        <f t="shared" ref="T289" si="775">IF(E289="","",(R289-S289))</f>
        <v>4.2999999999997485E-3</v>
      </c>
      <c r="U289" s="185">
        <f t="shared" ref="U289" si="776">IF(E289="","",ROUND(AVERAGEA(E289:I290),4))</f>
        <v>4.8243</v>
      </c>
      <c r="V289" s="185">
        <f t="shared" ref="V289" si="777">IF(E289="","",ROUND(SQRT(COUNTA(E289:I290)/(COUNTA(E289:I290)-1))*STDEVPA(E289:I290),4))</f>
        <v>1.6000000000000001E-3</v>
      </c>
      <c r="W289" s="184">
        <f t="shared" ref="W289" si="778">IF(E289="","",ROUND((((B289+C289)-(B289-C290))/(6*V289)),4))</f>
        <v>20.833300000000001</v>
      </c>
      <c r="X289" s="184">
        <f t="shared" ref="X289" si="779">IF(E289="","",ROUND((1-(ABS((((B289+C289)+(B289-C290))/2)-U289)/((C289+C290)/2)))*W289,4))</f>
        <v>15.770799999999999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4.8219000000000003</v>
      </c>
      <c r="AB289">
        <v>4.8262</v>
      </c>
      <c r="AC289">
        <v>4.8246000000000002</v>
      </c>
      <c r="AD289">
        <v>4.8250000000000002</v>
      </c>
      <c r="AE289">
        <v>4.8235999999999999</v>
      </c>
    </row>
    <row r="290" spans="1:31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31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16.1416</v>
      </c>
      <c r="F291" s="176">
        <v>16.1417</v>
      </c>
      <c r="G291" s="176">
        <v>16.156700000000001</v>
      </c>
      <c r="H291" s="176">
        <v>16.146100000000001</v>
      </c>
      <c r="I291" s="176">
        <v>16.1418</v>
      </c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0.56699999999999307</v>
      </c>
      <c r="P291" s="193">
        <f t="shared" ref="P291" si="788">IF(E291="","",((MINA(E291,F291,G291,H291,I291))-N291)/((C291+C292)/2))</f>
        <v>0.41599999999998971</v>
      </c>
      <c r="Q291" s="194" t="str">
        <f t="shared" ref="Q291" si="789">IF(E291="","",IF(OR((O291&gt;50%),(P291&lt;-50%)),"Measure More","OK"))</f>
        <v>Measure More</v>
      </c>
      <c r="R291" s="185">
        <f t="shared" ref="R291" si="790">IF(E291="","",MAXA(E291:I292))</f>
        <v>16.156700000000001</v>
      </c>
      <c r="S291" s="185">
        <f t="shared" ref="S291" si="791">IF(E291="","",MINA(E291:I292))</f>
        <v>16.1416</v>
      </c>
      <c r="T291" s="185">
        <f t="shared" ref="T291" si="792">IF(E291="","",(R291-S291))</f>
        <v>1.5100000000000335E-2</v>
      </c>
      <c r="U291" s="185">
        <f t="shared" ref="U291" si="793">IF(E291="","",ROUND(AVERAGEA(E291:I292),4))</f>
        <v>16.145600000000002</v>
      </c>
      <c r="V291" s="185">
        <f t="shared" ref="V291" si="794">IF(E291="","",ROUND(SQRT(COUNTA(E291:I292)/(COUNTA(E291:I292)-1))*STDEVPA(E291:I292),4))</f>
        <v>6.4999999999999997E-3</v>
      </c>
      <c r="W291" s="184">
        <f t="shared" ref="W291" si="795">IF(E291="","",ROUND((((B291+C291)-(B291-C292))/(6*V291)),4))</f>
        <v>5.1281999999999996</v>
      </c>
      <c r="X291" s="184">
        <f t="shared" ref="X291" si="796">IF(E291="","",ROUND((1-(ABS((((B291+C291)+(B291-C292))/2)-U291)/((C291+C292)/2)))*W291,4))</f>
        <v>2.7896999999999998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16.1416</v>
      </c>
      <c r="AB291">
        <v>16.1417</v>
      </c>
      <c r="AC291">
        <v>16.156700000000001</v>
      </c>
      <c r="AD291">
        <v>16.146100000000001</v>
      </c>
      <c r="AE291">
        <v>16.1418</v>
      </c>
    </row>
    <row r="292" spans="1:31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31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16.163499999999999</v>
      </c>
      <c r="F293" s="176">
        <v>16.159800000000001</v>
      </c>
      <c r="G293" s="176">
        <v>16.176400000000001</v>
      </c>
      <c r="H293" s="176">
        <v>16.167200000000001</v>
      </c>
      <c r="I293" s="176">
        <v>16.165600000000001</v>
      </c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0.76399999999999579</v>
      </c>
      <c r="P293" s="193">
        <f t="shared" ref="P293" si="805">IF(E293="","",((MINA(E293,F293,G293,H293,I293))-N293)/((C293+C294)/2))</f>
        <v>0.59799999999999187</v>
      </c>
      <c r="Q293" s="194" t="str">
        <f t="shared" ref="Q293" si="806">IF(E293="","",IF(OR((O293&gt;50%),(P293&lt;-50%)),"Measure More","OK"))</f>
        <v>Measure More</v>
      </c>
      <c r="R293" s="185">
        <f t="shared" ref="R293" si="807">IF(E293="","",MAXA(E293:I294))</f>
        <v>16.176400000000001</v>
      </c>
      <c r="S293" s="185">
        <f t="shared" ref="S293" si="808">IF(E293="","",MINA(E293:I294))</f>
        <v>16.159800000000001</v>
      </c>
      <c r="T293" s="185">
        <f t="shared" ref="T293" si="809">IF(E293="","",(R293-S293))</f>
        <v>1.6600000000000392E-2</v>
      </c>
      <c r="U293" s="185">
        <f t="shared" ref="U293" si="810">IF(E293="","",ROUND(AVERAGEA(E293:I294),4))</f>
        <v>16.166499999999999</v>
      </c>
      <c r="V293" s="185">
        <f t="shared" ref="V293" si="811">IF(E293="","",ROUND(SQRT(COUNTA(E293:I294)/(COUNTA(E293:I294)-1))*STDEVPA(E293:I294),4))</f>
        <v>6.1999999999999998E-3</v>
      </c>
      <c r="W293" s="184">
        <f t="shared" ref="W293" si="812">IF(E293="","",ROUND((((B293+C293)-(B293-C294))/(6*V293)),4))</f>
        <v>5.3762999999999996</v>
      </c>
      <c r="X293" s="184">
        <f t="shared" ref="X293" si="813">IF(E293="","",ROUND((1-(ABS((((B293+C293)+(B293-C294))/2)-U293)/((C293+C294)/2)))*W293,4))</f>
        <v>1.8010999999999999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16.163499999999999</v>
      </c>
      <c r="AB293">
        <v>16.159800000000001</v>
      </c>
      <c r="AC293">
        <v>16.176400000000001</v>
      </c>
      <c r="AD293">
        <v>16.167200000000001</v>
      </c>
      <c r="AE293">
        <v>16.165600000000001</v>
      </c>
    </row>
    <row r="294" spans="1:31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31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6.5166000000000004</v>
      </c>
      <c r="F295" s="176">
        <v>6.5178000000000003</v>
      </c>
      <c r="G295" s="176">
        <v>6.5171000000000001</v>
      </c>
      <c r="H295" s="176">
        <v>6.5167999999999999</v>
      </c>
      <c r="I295" s="176">
        <v>6.5174000000000003</v>
      </c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0.1780000000000026</v>
      </c>
      <c r="P295" s="193">
        <f t="shared" ref="P295" si="822">IF(E295="","",((MINA(E295,F295,G295,H295,I295))-N295)/((C295+C296)/2))</f>
        <v>0.16600000000000392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6.5178000000000003</v>
      </c>
      <c r="S295" s="185">
        <f t="shared" ref="S295" si="825">IF(E295="","",MINA(E295:I296))</f>
        <v>6.5166000000000004</v>
      </c>
      <c r="T295" s="185">
        <f t="shared" ref="T295" si="826">IF(E295="","",(R295-S295))</f>
        <v>1.1999999999998678E-3</v>
      </c>
      <c r="U295" s="185">
        <f t="shared" ref="U295" si="827">IF(E295="","",ROUND(AVERAGEA(E295:I296),4))</f>
        <v>6.5171000000000001</v>
      </c>
      <c r="V295" s="185">
        <f t="shared" ref="V295" si="828">IF(E295="","",ROUND(SQRT(COUNTA(E295:I296)/(COUNTA(E295:I296)-1))*STDEVPA(E295:I296),4))</f>
        <v>5.0000000000000001E-4</v>
      </c>
      <c r="W295" s="184">
        <f t="shared" ref="W295" si="829">IF(E295="","",ROUND((((B295+C295)-(B295-C296))/(6*V295)),4))</f>
        <v>66.666700000000006</v>
      </c>
      <c r="X295" s="184">
        <f t="shared" ref="X295" si="830">IF(E295="","",ROUND((1-(ABS((((B295+C295)+(B295-C296))/2)-U295)/((C295+C296)/2)))*W295,4))</f>
        <v>55.2667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6.5166000000000004</v>
      </c>
      <c r="AB295">
        <v>6.5178000000000003</v>
      </c>
      <c r="AC295">
        <v>6.5171000000000001</v>
      </c>
      <c r="AD295">
        <v>6.5167999999999999</v>
      </c>
      <c r="AE295">
        <v>6.5174000000000003</v>
      </c>
    </row>
    <row r="296" spans="1:31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31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6.5289999999999999</v>
      </c>
      <c r="F297" s="176">
        <v>6.5305999999999997</v>
      </c>
      <c r="G297" s="176">
        <v>6.5293999999999999</v>
      </c>
      <c r="H297" s="176">
        <v>6.5319000000000003</v>
      </c>
      <c r="I297" s="176">
        <v>6.5321999999999996</v>
      </c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0.32199999999999562</v>
      </c>
      <c r="P297" s="193">
        <f t="shared" ref="P297" si="839">IF(E297="","",((MINA(E297,F297,G297,H297,I297))-N297)/((C297+C298)/2))</f>
        <v>0.28999999999999915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6.5321999999999996</v>
      </c>
      <c r="S297" s="185">
        <f t="shared" ref="S297" si="842">IF(E297="","",MINA(E297:I298))</f>
        <v>6.5289999999999999</v>
      </c>
      <c r="T297" s="185">
        <f t="shared" ref="T297" si="843">IF(E297="","",(R297-S297))</f>
        <v>3.1999999999996476E-3</v>
      </c>
      <c r="U297" s="185">
        <f t="shared" ref="U297" si="844">IF(E297="","",ROUND(AVERAGEA(E297:I298),4))</f>
        <v>6.5305999999999997</v>
      </c>
      <c r="V297" s="185">
        <f t="shared" ref="V297" si="845">IF(E297="","",ROUND(SQRT(COUNTA(E297:I298)/(COUNTA(E297:I298)-1))*STDEVPA(E297:I298),4))</f>
        <v>1.4E-3</v>
      </c>
      <c r="W297" s="184">
        <f t="shared" ref="W297" si="846">IF(E297="","",ROUND((((B297+C297)-(B297-C298))/(6*V297)),4))</f>
        <v>23.8095</v>
      </c>
      <c r="X297" s="184">
        <f t="shared" ref="X297" si="847">IF(E297="","",ROUND((1-(ABS((((B297+C297)+(B297-C298))/2)-U297)/((C297+C298)/2)))*W297,4))</f>
        <v>16.523800000000001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6.5289999999999999</v>
      </c>
      <c r="AB297">
        <v>6.5305999999999997</v>
      </c>
      <c r="AC297">
        <v>6.5293999999999999</v>
      </c>
      <c r="AD297">
        <v>6.5319000000000003</v>
      </c>
      <c r="AE297">
        <v>6.5321999999999996</v>
      </c>
    </row>
    <row r="298" spans="1:31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31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0.80700000000000005</v>
      </c>
      <c r="F299" s="176">
        <v>0.80800000000000005</v>
      </c>
      <c r="G299" s="176">
        <v>0.80700000000000005</v>
      </c>
      <c r="H299" s="176">
        <v>0.80800000000000005</v>
      </c>
      <c r="I299" s="176">
        <v>0.80700000000000005</v>
      </c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0.13333333333333347</v>
      </c>
      <c r="P299" s="193">
        <f t="shared" ref="P299" si="856">IF(E299="","",((MINA(E299,F299,G299,H299,I299))-N299)/((C299+C300)/2))</f>
        <v>0.11666666666666678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0.80800000000000005</v>
      </c>
      <c r="S299" s="185">
        <f t="shared" ref="S299" si="859">IF(E299="","",MINA(E299:I300))</f>
        <v>0.80700000000000005</v>
      </c>
      <c r="T299" s="185">
        <f t="shared" ref="T299" si="860">IF(E299="","",(R299-S299))</f>
        <v>1.0000000000000009E-3</v>
      </c>
      <c r="U299" s="185">
        <f t="shared" ref="U299" si="861">IF(E299="","",ROUND(AVERAGEA(E299:I300),4))</f>
        <v>0.80740000000000001</v>
      </c>
      <c r="V299" s="185">
        <f t="shared" ref="V299" si="862">IF(E299="","",ROUND(SQRT(COUNTA(E299:I300)/(COUNTA(E299:I300)-1))*STDEVPA(E299:I300),4))</f>
        <v>5.0000000000000001E-4</v>
      </c>
      <c r="W299" s="184">
        <f t="shared" ref="W299" si="863">IF(E299="","",ROUND((((B299+C299)-(B299-C300))/(6*V299)),4))</f>
        <v>40</v>
      </c>
      <c r="X299" s="184">
        <f t="shared" ref="X299" si="864">IF(E299="","",ROUND((1-(ABS((((B299+C299)+(B299-C300))/2)-U299)/((C299+C300)/2)))*W299,4))</f>
        <v>35.066699999999997</v>
      </c>
      <c r="Y299" s="184" t="str">
        <f t="shared" ref="Y299" si="865">IF(E299="","",IF(OR(((MAXA(E299:I300))&gt;(B299+C299)),((MINA(E299:I300))&lt;(B299-C300))),"NG","OK"))</f>
        <v>OK</v>
      </c>
      <c r="Z299" s="184" t="str">
        <f t="shared" ref="Z299" si="866">IF(X299="","",IF(OR(((MINA(X299))&lt;(1.67))),"NG","OK"))</f>
        <v>OK</v>
      </c>
      <c r="AA299">
        <v>0.80700000000000005</v>
      </c>
      <c r="AB299">
        <v>0.80800000000000005</v>
      </c>
      <c r="AC299">
        <v>0.80700000000000005</v>
      </c>
      <c r="AD299">
        <v>0.80800000000000005</v>
      </c>
      <c r="AE299">
        <v>0.80700000000000005</v>
      </c>
    </row>
    <row r="300" spans="1:31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31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0.80700000000000005</v>
      </c>
      <c r="F301" s="176">
        <v>0.80700000000000005</v>
      </c>
      <c r="G301" s="176">
        <v>0.80800000000000005</v>
      </c>
      <c r="H301" s="176">
        <v>0.80700000000000005</v>
      </c>
      <c r="I301" s="176">
        <v>0.80700000000000005</v>
      </c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0.13333333333333347</v>
      </c>
      <c r="P301" s="193">
        <f t="shared" ref="P301" si="873">IF(E301="","",((MINA(E301,F301,G301,H301,I301))-N301)/((C301+C302)/2))</f>
        <v>0.11666666666666678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0.80800000000000005</v>
      </c>
      <c r="S301" s="185">
        <f t="shared" ref="S301" si="876">IF(E301="","",MINA(E301:I302))</f>
        <v>0.80700000000000005</v>
      </c>
      <c r="T301" s="185">
        <f t="shared" ref="T301" si="877">IF(E301="","",(R301-S301))</f>
        <v>1.0000000000000009E-3</v>
      </c>
      <c r="U301" s="185">
        <f t="shared" ref="U301" si="878">IF(E301="","",ROUND(AVERAGEA(E301:I302),4))</f>
        <v>0.80720000000000003</v>
      </c>
      <c r="V301" s="185">
        <f t="shared" ref="V301" si="879">IF(E301="","",ROUND(SQRT(COUNTA(E301:I302)/(COUNTA(E301:I302)-1))*STDEVPA(E301:I302),4))</f>
        <v>4.0000000000000002E-4</v>
      </c>
      <c r="W301" s="184">
        <f t="shared" ref="W301" si="880">IF(E301="","",ROUND((((B301+C301)-(B301-C302))/(6*V301)),4))</f>
        <v>50</v>
      </c>
      <c r="X301" s="184">
        <f t="shared" ref="X301" si="881">IF(E301="","",ROUND((1-(ABS((((B301+C301)+(B301-C302))/2)-U301)/((C301+C302)/2)))*W301,4))</f>
        <v>44</v>
      </c>
      <c r="Y301" s="184" t="str">
        <f t="shared" ref="Y301" si="882">IF(E301="","",IF(OR(((MAXA(E301:I302))&gt;(B301+C301)),((MINA(E301:I302))&lt;(B301-C302))),"NG","OK"))</f>
        <v>OK</v>
      </c>
      <c r="Z301" s="184" t="str">
        <f t="shared" ref="Z301" si="883">IF(X301="","",IF(OR(((MINA(X301))&lt;(1.67))),"NG","OK"))</f>
        <v>OK</v>
      </c>
      <c r="AA301">
        <v>0.80700000000000005</v>
      </c>
      <c r="AB301">
        <v>0.80700000000000005</v>
      </c>
      <c r="AC301">
        <v>0.80800000000000005</v>
      </c>
      <c r="AD301">
        <v>0.80700000000000005</v>
      </c>
      <c r="AE301">
        <v>0.80700000000000005</v>
      </c>
    </row>
    <row r="302" spans="1:31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31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0.59199999999999997</v>
      </c>
      <c r="F303" s="176">
        <v>0.59199999999999997</v>
      </c>
      <c r="G303" s="176">
        <v>0.59299999999999997</v>
      </c>
      <c r="H303" s="176">
        <v>0.59299999999999997</v>
      </c>
      <c r="I303" s="176">
        <v>0.59199999999999997</v>
      </c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0.53333333333333388</v>
      </c>
      <c r="P303" s="193">
        <f t="shared" ref="P303" si="890">IF(E303="","",((MINA(E303,F303,G303,H303,I303))-N303)/((C303+C304)/2))</f>
        <v>0.46666666666666712</v>
      </c>
      <c r="Q303" s="194" t="str">
        <f t="shared" ref="Q303" si="891">IF(E303="","",IF(OR((O303&gt;50%),(P303&lt;-50%)),"Measure More","OK"))</f>
        <v>Measure More</v>
      </c>
      <c r="R303" s="185">
        <f t="shared" ref="R303" si="892">IF(E303="","",MAXA(E303:I304))</f>
        <v>0.59299999999999997</v>
      </c>
      <c r="S303" s="185">
        <f t="shared" ref="S303" si="893">IF(E303="","",MINA(E303:I304))</f>
        <v>0.59199999999999997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0.59240000000000004</v>
      </c>
      <c r="V303" s="185">
        <f t="shared" ref="V303" si="896">IF(E303="","",ROUND(SQRT(COUNTA(E303:I304)/(COUNTA(E303:I304)-1))*STDEVPA(E303:I304),4))</f>
        <v>5.0000000000000001E-4</v>
      </c>
      <c r="W303" s="184">
        <f>IF(E303="","",ROUND((((U303)-(B303-C304))/(3*V303)),4))</f>
        <v>14.933299999999999</v>
      </c>
      <c r="X303" s="184">
        <f>IF(E303="","",ROUND((((U303)-(B303-C304))/(3*V303)),4))</f>
        <v>14.933299999999999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0.59199999999999997</v>
      </c>
      <c r="AB303">
        <v>0.59199999999999997</v>
      </c>
      <c r="AC303">
        <v>0.59299999999999997</v>
      </c>
      <c r="AD303">
        <v>0.59299999999999997</v>
      </c>
      <c r="AE303">
        <v>0.59199999999999997</v>
      </c>
    </row>
    <row r="304" spans="1:31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31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0.58799999999999997</v>
      </c>
      <c r="F305" s="176">
        <v>0.58899999999999997</v>
      </c>
      <c r="G305" s="176">
        <v>0.58799999999999997</v>
      </c>
      <c r="H305" s="176">
        <v>0.58799999999999997</v>
      </c>
      <c r="I305" s="176">
        <v>0.58799999999999997</v>
      </c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0.26666666666666694</v>
      </c>
      <c r="P305" s="193">
        <f t="shared" ref="P305" si="903">IF(E305="","",((MINA(E305,F305,G305,H305,I305))-N305)/((C305+C306)/2))</f>
        <v>0.20000000000000018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0.58899999999999997</v>
      </c>
      <c r="S305" s="185">
        <f t="shared" ref="S305" si="906">IF(E305="","",MINA(E305:I306))</f>
        <v>0.58799999999999997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0.58819999999999995</v>
      </c>
      <c r="V305" s="185">
        <f t="shared" ref="V305" si="909">IF(E305="","",ROUND(SQRT(COUNTA(E305:I306)/(COUNTA(E305:I306)-1))*STDEVPA(E305:I306),4))</f>
        <v>4.0000000000000002E-4</v>
      </c>
      <c r="W305" s="184">
        <f>IF(E305="","",ROUND((((U305)-(B305-C306))/(3*V305)),4))</f>
        <v>15.166700000000001</v>
      </c>
      <c r="X305" s="184">
        <f>IF(E305="","",ROUND((((U305)-(B305-C306))/(3*V305)),4))</f>
        <v>15.166700000000001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0.58799999999999997</v>
      </c>
      <c r="AB305">
        <v>0.58899999999999997</v>
      </c>
      <c r="AC305">
        <v>0.58799999999999997</v>
      </c>
      <c r="AD305">
        <v>0.58799999999999997</v>
      </c>
      <c r="AE305">
        <v>0.58799999999999997</v>
      </c>
    </row>
    <row r="306" spans="1:31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31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7.5534999999999997</v>
      </c>
      <c r="F307" s="176">
        <v>7.5518000000000001</v>
      </c>
      <c r="G307" s="176">
        <v>7.5610999999999997</v>
      </c>
      <c r="H307" s="176">
        <v>7.5366999999999997</v>
      </c>
      <c r="I307" s="176">
        <v>7.5358999999999998</v>
      </c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0.30549999999999855</v>
      </c>
      <c r="P307" s="193">
        <f t="shared" ref="P307" si="916">IF(E307="","",((MINA(E307,F307,G307,H307,I307))-N307)/((C307+C308)/2))</f>
        <v>0.1794999999999991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7.5610999999999997</v>
      </c>
      <c r="S307" s="185">
        <f t="shared" ref="S307" si="919">IF(E307="","",MINA(E307:I308))</f>
        <v>7.5358999999999998</v>
      </c>
      <c r="T307" s="185">
        <f t="shared" ref="T307" si="920">IF(E307="","",(R307-S307))</f>
        <v>2.5199999999999889E-2</v>
      </c>
      <c r="U307" s="185">
        <f t="shared" ref="U307" si="921">IF(E307="","",ROUND(AVERAGEA(E307:I308),4))</f>
        <v>7.5477999999999996</v>
      </c>
      <c r="V307" s="185">
        <f t="shared" ref="V307" si="922">IF(E307="","",ROUND(SQRT(COUNTA(E307:I308)/(COUNTA(E307:I308)-1))*STDEVPA(E307:I308),4))</f>
        <v>1.11E-2</v>
      </c>
      <c r="W307" s="184">
        <f t="shared" ref="W307" si="923">IF(E307="","",ROUND((((B307+C307)-(B307-C308))/(6*V307)),4))</f>
        <v>6.0060000000000002</v>
      </c>
      <c r="X307" s="184">
        <f t="shared" ref="X307" si="924">IF(E307="","",ROUND((1-(ABS((((B307+C307)+(B307-C308))/2)-U307)/((C307+C308)/2)))*W307,4))</f>
        <v>4.5705999999999998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7.5534999999999997</v>
      </c>
      <c r="AB307">
        <v>7.5518000000000001</v>
      </c>
      <c r="AC307">
        <v>7.5610999999999997</v>
      </c>
      <c r="AD307">
        <v>7.5366999999999997</v>
      </c>
      <c r="AE307">
        <v>7.5358999999999998</v>
      </c>
    </row>
    <row r="308" spans="1:31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31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7.5444000000000004</v>
      </c>
      <c r="F309" s="176">
        <v>7.5351999999999997</v>
      </c>
      <c r="G309" s="176">
        <v>7.5561999999999996</v>
      </c>
      <c r="H309" s="176">
        <v>7.5304000000000002</v>
      </c>
      <c r="I309" s="176">
        <v>7.5319000000000003</v>
      </c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0.28099999999999792</v>
      </c>
      <c r="P309" s="193">
        <f t="shared" ref="P309" si="931">IF(E309="","",((MINA(E309,F309,G309,H309,I309))-N309)/((C309+C310)/2))</f>
        <v>0.15200000000000102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7.5561999999999996</v>
      </c>
      <c r="S309" s="185">
        <f t="shared" ref="S309" si="934">IF(E309="","",MINA(E309:I310))</f>
        <v>7.5304000000000002</v>
      </c>
      <c r="T309" s="185">
        <f t="shared" ref="T309" si="935">IF(E309="","",(R309-S309))</f>
        <v>2.5799999999999379E-2</v>
      </c>
      <c r="U309" s="185">
        <f t="shared" ref="U309" si="936">IF(E309="","",ROUND(AVERAGEA(E309:I310),4))</f>
        <v>7.5396000000000001</v>
      </c>
      <c r="V309" s="185">
        <f t="shared" ref="V309" si="937">IF(E309="","",ROUND(SQRT(COUNTA(E309:I310)/(COUNTA(E309:I310)-1))*STDEVPA(E309:I310),4))</f>
        <v>1.0699999999999999E-2</v>
      </c>
      <c r="W309" s="184">
        <f t="shared" ref="W309" si="938">IF(E309="","",ROUND((((B309+C309)-(B309-C310))/(6*V309)),4))</f>
        <v>6.2305000000000001</v>
      </c>
      <c r="X309" s="184">
        <f t="shared" ref="X309" si="939">IF(E309="","",ROUND((1-(ABS((((B309+C309)+(B309-C310))/2)-U309)/((C309+C310)/2)))*W309,4))</f>
        <v>4.9969000000000001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7.5444000000000004</v>
      </c>
      <c r="AB309">
        <v>7.5351999999999997</v>
      </c>
      <c r="AC309">
        <v>7.5561999999999996</v>
      </c>
      <c r="AD309">
        <v>7.5304000000000002</v>
      </c>
      <c r="AE309">
        <v>7.5319000000000003</v>
      </c>
    </row>
    <row r="310" spans="1:31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31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6.2080000000000002</v>
      </c>
      <c r="F311" s="176">
        <v>6.2084000000000001</v>
      </c>
      <c r="G311" s="176">
        <v>6.2079000000000004</v>
      </c>
      <c r="H311" s="176">
        <v>6.2081</v>
      </c>
      <c r="I311" s="176">
        <v>6.2084999999999999</v>
      </c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0.1699999999999946</v>
      </c>
      <c r="P311" s="193">
        <f t="shared" ref="P311" si="946">IF(E311="","",((MINA(E311,F311,G311,H311,I311))-N311)/((C311+C312)/2))</f>
        <v>0.1580000000000048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6.2084999999999999</v>
      </c>
      <c r="S311" s="185">
        <f t="shared" ref="S311" si="949">IF(E311="","",MINA(E311:I312))</f>
        <v>6.2079000000000004</v>
      </c>
      <c r="T311" s="185">
        <f t="shared" ref="T311" si="950">IF(E311="","",(R311-S311))</f>
        <v>5.9999999999948983E-4</v>
      </c>
      <c r="U311" s="185">
        <f t="shared" ref="U311" si="951">IF(E311="","",ROUND(AVERAGEA(E311:I312),4))</f>
        <v>6.2081999999999997</v>
      </c>
      <c r="V311" s="185">
        <f t="shared" ref="V311" si="952">IF(E311="","",ROUND(SQRT(COUNTA(E311:I312)/(COUNTA(E311:I312)-1))*STDEVPA(E311:I312),4))</f>
        <v>2.9999999999999997E-4</v>
      </c>
      <c r="W311" s="184">
        <f t="shared" ref="W311" si="953">IF(E311="","",ROUND((((B311+C311)-(B311-C312))/(6*V311)),4))</f>
        <v>55.555599999999998</v>
      </c>
      <c r="X311" s="184">
        <f t="shared" ref="X311" si="954">IF(E311="","",ROUND((1-(ABS((((B311+C311)+(B311-C312))/2)-U311)/((C311+C312)/2)))*W311,4))</f>
        <v>46.444499999999998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6.2080000000000002</v>
      </c>
      <c r="AB311">
        <v>6.2084000000000001</v>
      </c>
      <c r="AC311">
        <v>6.2079000000000004</v>
      </c>
      <c r="AD311">
        <v>6.2081</v>
      </c>
      <c r="AE311">
        <v>6.2084999999999999</v>
      </c>
    </row>
    <row r="312" spans="1:31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31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6.2171000000000003</v>
      </c>
      <c r="F313" s="176">
        <v>6.2194000000000003</v>
      </c>
      <c r="G313" s="176">
        <v>6.2183999999999999</v>
      </c>
      <c r="H313" s="176">
        <v>6.2187000000000001</v>
      </c>
      <c r="I313" s="176">
        <v>6.2176999999999998</v>
      </c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0.38800000000000168</v>
      </c>
      <c r="P313" s="193">
        <f t="shared" ref="P313" si="961">IF(E313="","",((MINA(E313,F313,G313,H313,I313))-N313)/((C313+C314)/2))</f>
        <v>0.3420000000000023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6.2194000000000003</v>
      </c>
      <c r="S313" s="185">
        <f t="shared" ref="S313" si="964">IF(E313="","",MINA(E313:I314))</f>
        <v>6.2171000000000003</v>
      </c>
      <c r="T313" s="185">
        <f t="shared" ref="T313" si="965">IF(E313="","",(R313-S313))</f>
        <v>2.2999999999999687E-3</v>
      </c>
      <c r="U313" s="185">
        <f t="shared" ref="U313" si="966">IF(E313="","",ROUND(AVERAGEA(E313:I314),4))</f>
        <v>6.2183000000000002</v>
      </c>
      <c r="V313" s="185">
        <f t="shared" ref="V313" si="967">IF(E313="","",ROUND(SQRT(COUNTA(E313:I314)/(COUNTA(E313:I314)-1))*STDEVPA(E313:I314),4))</f>
        <v>8.9999999999999998E-4</v>
      </c>
      <c r="W313" s="184">
        <f t="shared" ref="W313" si="968">IF(E313="","",ROUND((((B313+C313)-(B313-C314))/(6*V313)),4))</f>
        <v>18.5185</v>
      </c>
      <c r="X313" s="184">
        <f t="shared" ref="X313" si="969">IF(E313="","",ROUND((1-(ABS((((B313+C313)+(B313-C314))/2)-U313)/((C313+C314)/2)))*W313,4))</f>
        <v>11.7407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6.2171000000000003</v>
      </c>
      <c r="AB313">
        <v>6.2194000000000003</v>
      </c>
      <c r="AC313">
        <v>6.2183999999999999</v>
      </c>
      <c r="AD313">
        <v>6.2187000000000001</v>
      </c>
      <c r="AE313">
        <v>6.2176999999999998</v>
      </c>
    </row>
    <row r="314" spans="1:31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31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5.6737000000000002</v>
      </c>
      <c r="F315" s="176">
        <v>5.6742999999999997</v>
      </c>
      <c r="G315" s="176">
        <v>5.6687000000000003</v>
      </c>
      <c r="H315" s="176">
        <v>5.6734</v>
      </c>
      <c r="I315" s="176">
        <v>5.6688000000000001</v>
      </c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-0.257000000000005</v>
      </c>
      <c r="P315" s="193">
        <f t="shared" ref="P315" si="976">IF(E315="","",((MINA(E315,F315,G315,H315,I315))-N315)/((C315+C316)/2))</f>
        <v>-0.31299999999999883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5.6742999999999997</v>
      </c>
      <c r="S315" s="185">
        <f t="shared" ref="S315" si="979">IF(E315="","",MINA(E315:I316))</f>
        <v>5.6687000000000003</v>
      </c>
      <c r="T315" s="185">
        <f t="shared" ref="T315" si="980">IF(E315="","",(R315-S315))</f>
        <v>5.5999999999993832E-3</v>
      </c>
      <c r="U315" s="185">
        <f t="shared" ref="U315" si="981">IF(E315="","",ROUND(AVERAGEA(E315:I316),4))</f>
        <v>5.6718000000000002</v>
      </c>
      <c r="V315" s="185">
        <f t="shared" ref="V315" si="982">IF(E315="","",ROUND(SQRT(COUNTA(E315:I316)/(COUNTA(E315:I316)-1))*STDEVPA(E315:I316),4))</f>
        <v>2.8E-3</v>
      </c>
      <c r="W315" s="184">
        <f t="shared" ref="W315" si="983">IF(E315="","",ROUND((((B315+C315)-(B315-C316))/(6*V315)),4))</f>
        <v>11.9048</v>
      </c>
      <c r="X315" s="184">
        <f t="shared" ref="X315" si="984">IF(E315="","",ROUND((1-(ABS((((B315+C315)+(B315-C316))/2)-U315)/((C315+C316)/2)))*W315,4))</f>
        <v>8.5475999999999992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5.6737000000000002</v>
      </c>
      <c r="AB315">
        <v>5.6742999999999997</v>
      </c>
      <c r="AC315">
        <v>5.6687000000000003</v>
      </c>
      <c r="AD315">
        <v>5.6734</v>
      </c>
      <c r="AE315">
        <v>5.6688000000000001</v>
      </c>
    </row>
    <row r="316" spans="1:31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31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5.6753999999999998</v>
      </c>
      <c r="F317" s="176">
        <v>5.6776999999999997</v>
      </c>
      <c r="G317" s="176">
        <v>5.6742999999999997</v>
      </c>
      <c r="H317" s="176">
        <v>5.6821000000000002</v>
      </c>
      <c r="I317" s="176">
        <v>5.6692</v>
      </c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-0.17900000000000027</v>
      </c>
      <c r="P317" s="193">
        <f t="shared" ref="P317" si="991">IF(E317="","",((MINA(E317,F317,G317,H317,I317))-N317)/((C317+C318)/2))</f>
        <v>-0.30800000000000161</v>
      </c>
      <c r="Q317" s="185" t="str">
        <f t="shared" ref="Q317" si="992">IF(E317="","",IF(OR((O317&gt;50%),(P317&lt;-50%)),"Measure More","OK"))</f>
        <v>OK</v>
      </c>
      <c r="R317" s="185">
        <f t="shared" ref="R317" si="993">IF(E317="","",MAXA(E317:I318))</f>
        <v>5.6821000000000002</v>
      </c>
      <c r="S317" s="185">
        <f t="shared" ref="S317" si="994">IF(E317="","",MINA(E317:I318))</f>
        <v>5.6692</v>
      </c>
      <c r="T317" s="185">
        <f t="shared" ref="T317" si="995">IF(E317="","",(R317-S317))</f>
        <v>1.2900000000000134E-2</v>
      </c>
      <c r="U317" s="185">
        <f t="shared" ref="U317" si="996">IF(E317="","",ROUND(AVERAGEA(E317:I318),4))</f>
        <v>5.6757</v>
      </c>
      <c r="V317" s="185">
        <f t="shared" ref="V317" si="997">IF(E317="","",ROUND(SQRT(COUNTA(E317:I318)/(COUNTA(E317:I318)-1))*STDEVPA(E317:I318),4))</f>
        <v>4.7000000000000002E-3</v>
      </c>
      <c r="W317" s="184">
        <f t="shared" ref="W317" si="998">IF(E317="","",ROUND((((B317+C317)-(B317-C318))/(6*V317)),4))</f>
        <v>7.0922000000000001</v>
      </c>
      <c r="X317" s="184">
        <f t="shared" ref="X317" si="999">IF(E317="","",ROUND((1-(ABS((((B317+C317)+(B317-C318))/2)-U317)/((C317+C318)/2)))*W317,4))</f>
        <v>5.3688000000000002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5.6753999999999998</v>
      </c>
      <c r="AB317">
        <v>5.6776999999999997</v>
      </c>
      <c r="AC317">
        <v>5.6742999999999997</v>
      </c>
      <c r="AD317">
        <v>5.6821000000000002</v>
      </c>
      <c r="AE317">
        <v>5.6692</v>
      </c>
    </row>
    <row r="318" spans="1:31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31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7.9667000000000003</v>
      </c>
      <c r="F319" s="176">
        <v>7.9676999999999998</v>
      </c>
      <c r="G319" s="176">
        <v>7.9763999999999999</v>
      </c>
      <c r="H319" s="176">
        <v>7.9718999999999998</v>
      </c>
      <c r="I319" s="176">
        <v>7.9664999999999999</v>
      </c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0.76399999999999579</v>
      </c>
      <c r="P319" s="193">
        <f t="shared" ref="P319" si="1006">IF(E319="","",((MINA(E319,F319,G319,H319,I319))-N319)/((C319+C320)/2))</f>
        <v>0.66499999999999559</v>
      </c>
      <c r="Q319" s="194" t="str">
        <f t="shared" ref="Q319" si="1007">IF(E319="","",IF(OR((O319&gt;50%),(P319&lt;-50%)),"Measure More","OK"))</f>
        <v>Measure More</v>
      </c>
      <c r="R319" s="185">
        <f t="shared" ref="R319" si="1008">IF(E319="","",MAXA(E319:I320))</f>
        <v>7.9763999999999999</v>
      </c>
      <c r="S319" s="185">
        <f t="shared" ref="S319" si="1009">IF(E319="","",MINA(E319:I320))</f>
        <v>7.9664999999999999</v>
      </c>
      <c r="T319" s="185">
        <f t="shared" ref="T319" si="1010">IF(E319="","",(R319-S319))</f>
        <v>9.9000000000000199E-3</v>
      </c>
      <c r="U319" s="185">
        <f t="shared" ref="U319" si="1011">IF(E319="","",ROUND(AVERAGEA(E319:I320),4))</f>
        <v>7.9698000000000002</v>
      </c>
      <c r="V319" s="185">
        <f t="shared" ref="V319" si="1012">IF(E319="","",ROUND(SQRT(COUNTA(E319:I320)/(COUNTA(E319:I320)-1))*STDEVPA(E319:I320),4))</f>
        <v>4.3E-3</v>
      </c>
      <c r="W319" s="184">
        <f t="shared" ref="W319" si="1013">IF(E319="","",ROUND((((B319+C319)-(B319-C320))/(6*V319)),4))</f>
        <v>7.7519</v>
      </c>
      <c r="X319" s="184">
        <f t="shared" ref="X319" si="1014">IF(E319="","",ROUND((1-(ABS((((B319+C319)+(B319-C320))/2)-U319)/((C319+C320)/2)))*W319,4))</f>
        <v>2.3411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7.9667000000000003</v>
      </c>
      <c r="AB319">
        <v>7.9676999999999998</v>
      </c>
      <c r="AC319">
        <v>7.9763999999999999</v>
      </c>
      <c r="AD319">
        <v>7.9718999999999998</v>
      </c>
      <c r="AE319">
        <v>7.9664999999999999</v>
      </c>
    </row>
    <row r="320" spans="1:31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31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7.9417</v>
      </c>
      <c r="F321" s="176">
        <v>7.9382999999999999</v>
      </c>
      <c r="G321" s="176">
        <v>7.9480000000000004</v>
      </c>
      <c r="H321" s="176">
        <v>7.9404000000000003</v>
      </c>
      <c r="I321" s="176">
        <v>7.9439000000000002</v>
      </c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0.48000000000000043</v>
      </c>
      <c r="P321" s="193">
        <f t="shared" ref="P321" si="1021">IF(E321="","",((MINA(E321,F321,G321,H321,I321))-N321)/((C321+C322)/2))</f>
        <v>0.38299999999999557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7.9480000000000004</v>
      </c>
      <c r="S321" s="185">
        <f t="shared" ref="S321" si="1024">IF(E321="","",MINA(E321:I322))</f>
        <v>7.9382999999999999</v>
      </c>
      <c r="T321" s="185">
        <f t="shared" ref="T321" si="1025">IF(E321="","",(R321-S321))</f>
        <v>9.700000000000486E-3</v>
      </c>
      <c r="U321" s="185">
        <f t="shared" ref="U321" si="1026">IF(E321="","",ROUND(AVERAGEA(E321:I322),4))</f>
        <v>7.9424999999999999</v>
      </c>
      <c r="V321" s="185">
        <f t="shared" ref="V321" si="1027">IF(E321="","",ROUND(SQRT(COUNTA(E321:I322)/(COUNTA(E321:I322)-1))*STDEVPA(E321:I322),4))</f>
        <v>3.7000000000000002E-3</v>
      </c>
      <c r="W321" s="184">
        <f t="shared" ref="W321" si="1028">IF(E321="","",ROUND((((B321+C321)-(B321-C322))/(6*V321)),4))</f>
        <v>9.0090000000000003</v>
      </c>
      <c r="X321" s="184">
        <f t="shared" ref="X321" si="1029">IF(E321="","",ROUND((1-(ABS((((B321+C321)+(B321-C322))/2)-U321)/((C321+C322)/2)))*W321,4))</f>
        <v>5.1802000000000001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7.9417</v>
      </c>
      <c r="AB321">
        <v>7.9382999999999999</v>
      </c>
      <c r="AC321">
        <v>7.9480000000000004</v>
      </c>
      <c r="AD321">
        <v>7.9404000000000003</v>
      </c>
      <c r="AE321">
        <v>7.9439000000000002</v>
      </c>
    </row>
    <row r="322" spans="1:31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31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3.0928</v>
      </c>
      <c r="F323" s="176">
        <v>3.0910000000000002</v>
      </c>
      <c r="G323" s="176">
        <v>3.0935000000000001</v>
      </c>
      <c r="H323" s="176">
        <v>3.0809000000000002</v>
      </c>
      <c r="I323" s="176">
        <v>3.0888</v>
      </c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-6.4999999999999503E-2</v>
      </c>
      <c r="P323" s="193">
        <f t="shared" ref="P323" si="1036">IF(E323="","",((MINA(E323,F323,G323,H323,I323))-N323)/((C323+C324)/2))</f>
        <v>-0.19099999999999895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3.0935000000000001</v>
      </c>
      <c r="S323" s="185">
        <f t="shared" ref="S323" si="1039">IF(E323="","",MINA(E323:I324))</f>
        <v>3.0809000000000002</v>
      </c>
      <c r="T323" s="185">
        <f t="shared" ref="T323" si="1040">IF(E323="","",(R323-S323))</f>
        <v>1.2599999999999945E-2</v>
      </c>
      <c r="U323" s="185">
        <f t="shared" ref="U323" si="1041">IF(E323="","",ROUND(AVERAGEA(E323:I324),4))</f>
        <v>3.0893999999999999</v>
      </c>
      <c r="V323" s="185">
        <f t="shared" ref="V323" si="1042">IF(E323="","",ROUND(SQRT(COUNTA(E323:I324)/(COUNTA(E323:I324)-1))*STDEVPA(E323:I324),4))</f>
        <v>5.1000000000000004E-3</v>
      </c>
      <c r="W323" s="184">
        <f t="shared" ref="W323" si="1043">IF(E323="","",ROUND((((B323+C323)-(B323-C324))/(6*V323)),4))</f>
        <v>6.5358999999999998</v>
      </c>
      <c r="X323" s="184">
        <f t="shared" ref="X323" si="1044">IF(E323="","",ROUND((1-(ABS((((B323+C323)+(B323-C324))/2)-U323)/((C323+C324)/2)))*W323,4))</f>
        <v>5.8430999999999997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3.0928</v>
      </c>
      <c r="AB323">
        <v>3.0910000000000002</v>
      </c>
      <c r="AC323">
        <v>3.0935000000000001</v>
      </c>
      <c r="AD323">
        <v>3.0809000000000002</v>
      </c>
      <c r="AE323">
        <v>3.0888</v>
      </c>
    </row>
    <row r="324" spans="1:31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31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3.0905999999999998</v>
      </c>
      <c r="F325" s="176">
        <v>3.0863999999999998</v>
      </c>
      <c r="G325" s="176">
        <v>3.0899000000000001</v>
      </c>
      <c r="H325" s="176">
        <v>3.0874000000000001</v>
      </c>
      <c r="I325" s="176">
        <v>3.0935999999999999</v>
      </c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-6.4000000000001833E-2</v>
      </c>
      <c r="P325" s="193">
        <f t="shared" ref="P325" si="1051">IF(E325="","",((MINA(E325,F325,G325,H325,I325))-N325)/((C325+C326)/2))</f>
        <v>-0.13600000000000279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3.0935999999999999</v>
      </c>
      <c r="S325" s="185">
        <f t="shared" ref="S325" si="1054">IF(E325="","",MINA(E325:I326))</f>
        <v>3.0863999999999998</v>
      </c>
      <c r="T325" s="185">
        <f t="shared" ref="T325" si="1055">IF(E325="","",(R325-S325))</f>
        <v>7.2000000000000952E-3</v>
      </c>
      <c r="U325" s="185">
        <f t="shared" ref="U325" si="1056">IF(E325="","",ROUND(AVERAGEA(E325:I326),4))</f>
        <v>3.0895999999999999</v>
      </c>
      <c r="V325" s="185">
        <f t="shared" ref="V325" si="1057">IF(E325="","",ROUND(SQRT(COUNTA(E325:I326)/(COUNTA(E325:I326)-1))*STDEVPA(E325:I326),4))</f>
        <v>2.8E-3</v>
      </c>
      <c r="W325" s="184">
        <f t="shared" ref="W325" si="1058">IF(E325="","",ROUND((((B325+C325)-(B325-C326))/(6*V325)),4))</f>
        <v>11.9048</v>
      </c>
      <c r="X325" s="184">
        <f t="shared" ref="X325" si="1059">IF(E325="","",ROUND((1-(ABS((((B325+C325)+(B325-C326))/2)-U325)/((C325+C326)/2)))*W325,4))</f>
        <v>10.666700000000001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3.0905999999999998</v>
      </c>
      <c r="AB325">
        <v>3.0863999999999998</v>
      </c>
      <c r="AC325">
        <v>3.0899000000000001</v>
      </c>
      <c r="AD325">
        <v>3.0874000000000001</v>
      </c>
      <c r="AE325">
        <v>3.0935999999999999</v>
      </c>
    </row>
    <row r="326" spans="1:31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31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7.7145999999999999</v>
      </c>
      <c r="F327" s="176">
        <v>7.7145000000000001</v>
      </c>
      <c r="G327" s="176">
        <v>7.7142999999999997</v>
      </c>
      <c r="H327" s="176">
        <v>7.7149000000000001</v>
      </c>
      <c r="I327" s="176">
        <v>7.7141999999999999</v>
      </c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0.14899999999999913</v>
      </c>
      <c r="P327" s="193">
        <f t="shared" ref="P327" si="1066">IF(E327="","",((MINA(E327,F327,G327,H327,I327))-N327)/((C327+C328)/2))</f>
        <v>0.14199999999999768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7.7149000000000001</v>
      </c>
      <c r="S327" s="185">
        <f t="shared" ref="S327" si="1069">IF(E327="","",MINA(E327:I328))</f>
        <v>7.7141999999999999</v>
      </c>
      <c r="T327" s="185">
        <f t="shared" ref="T327" si="1070">IF(E327="","",(R327-S327))</f>
        <v>7.0000000000014495E-4</v>
      </c>
      <c r="U327" s="185">
        <f t="shared" ref="U327" si="1071">IF(E327="","",ROUND(AVERAGEA(E327:I328),4))</f>
        <v>7.7145000000000001</v>
      </c>
      <c r="V327" s="185">
        <f t="shared" ref="V327" si="1072">IF(E327="","",ROUND(SQRT(COUNTA(E327:I328)/(COUNTA(E327:I328)-1))*STDEVPA(E327:I328),4))</f>
        <v>2.9999999999999997E-4</v>
      </c>
      <c r="W327" s="184">
        <f t="shared" ref="W327" si="1073">IF(E327="","",ROUND((((B327+C327)-(B327-C328))/(6*V327)),4))</f>
        <v>111.11109999999999</v>
      </c>
      <c r="X327" s="184">
        <f t="shared" ref="X327" si="1074">IF(E327="","",ROUND((1-(ABS((((B327+C327)+(B327-C328))/2)-U327)/((C327+C328)/2)))*W327,4))</f>
        <v>95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7.7145999999999999</v>
      </c>
      <c r="AB327">
        <v>7.7145000000000001</v>
      </c>
      <c r="AC327">
        <v>7.7142999999999997</v>
      </c>
      <c r="AD327">
        <v>7.7149000000000001</v>
      </c>
      <c r="AE327">
        <v>7.7141999999999999</v>
      </c>
    </row>
    <row r="328" spans="1:31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31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7.7171000000000003</v>
      </c>
      <c r="F329" s="176">
        <v>7.7203999999999997</v>
      </c>
      <c r="G329" s="176">
        <v>7.7171000000000003</v>
      </c>
      <c r="H329" s="176">
        <v>7.7176999999999998</v>
      </c>
      <c r="I329" s="176">
        <v>7.7178000000000004</v>
      </c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0.2039999999999953</v>
      </c>
      <c r="P329" s="193">
        <f t="shared" ref="P329" si="1081">IF(E329="","",((MINA(E329,F329,G329,H329,I329))-N329)/((C329+C330)/2))</f>
        <v>0.17100000000000115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7.7203999999999997</v>
      </c>
      <c r="S329" s="185">
        <f t="shared" ref="S329" si="1084">IF(E329="","",MINA(E329:I330))</f>
        <v>7.7171000000000003</v>
      </c>
      <c r="T329" s="185">
        <f t="shared" ref="T329" si="1085">IF(E329="","",(R329-S329))</f>
        <v>3.2999999999994145E-3</v>
      </c>
      <c r="U329" s="185">
        <f t="shared" ref="U329" si="1086">IF(E329="","",ROUND(AVERAGEA(E329:I330),4))</f>
        <v>7.718</v>
      </c>
      <c r="V329" s="185">
        <f t="shared" ref="V329" si="1087">IF(E329="","",ROUND(SQRT(COUNTA(E329:I330)/(COUNTA(E329:I330)-1))*STDEVPA(E329:I330),4))</f>
        <v>1.4E-3</v>
      </c>
      <c r="W329" s="184">
        <f t="shared" ref="W329" si="1088">IF(E329="","",ROUND((((B329+C329)-(B329-C330))/(6*V329)),4))</f>
        <v>23.8095</v>
      </c>
      <c r="X329" s="184">
        <f t="shared" ref="X329" si="1089">IF(E329="","",ROUND((1-(ABS((((B329+C329)+(B329-C330))/2)-U329)/((C329+C330)/2)))*W329,4))</f>
        <v>19.523800000000001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7.7171000000000003</v>
      </c>
      <c r="AB329">
        <v>7.7203999999999997</v>
      </c>
      <c r="AC329">
        <v>7.7171000000000003</v>
      </c>
      <c r="AD329">
        <v>7.7176999999999998</v>
      </c>
      <c r="AE329">
        <v>7.7178000000000004</v>
      </c>
    </row>
    <row r="330" spans="1:31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31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3.1196000000000002</v>
      </c>
      <c r="F331" s="176">
        <v>3.1172</v>
      </c>
      <c r="G331" s="176">
        <v>3.121</v>
      </c>
      <c r="H331" s="176">
        <v>3.1187999999999998</v>
      </c>
      <c r="I331" s="176">
        <v>3.1227</v>
      </c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0.22699999999999942</v>
      </c>
      <c r="P331" s="193">
        <f t="shared" ref="P331" si="1096">IF(E331="","",((MINA(E331,F331,G331,H331,I331))-N331)/((C331+C332)/2))</f>
        <v>0.17199999999999882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3.1227</v>
      </c>
      <c r="S331" s="185">
        <f t="shared" ref="S331" si="1099">IF(E331="","",MINA(E331:I332))</f>
        <v>3.1172</v>
      </c>
      <c r="T331" s="185">
        <f t="shared" ref="T331" si="1100">IF(E331="","",(R331-S331))</f>
        <v>5.5000000000000604E-3</v>
      </c>
      <c r="U331" s="185">
        <f t="shared" ref="U331" si="1101">IF(E331="","",ROUND(AVERAGEA(E331:I332),4))</f>
        <v>3.1198999999999999</v>
      </c>
      <c r="V331" s="185">
        <f t="shared" ref="V331" si="1102">IF(E331="","",ROUND(SQRT(COUNTA(E331:I332)/(COUNTA(E331:I332)-1))*STDEVPA(E331:I332),4))</f>
        <v>2.0999999999999999E-3</v>
      </c>
      <c r="W331" s="184">
        <f t="shared" ref="W331" si="1103">IF(E331="","",ROUND((((B331+C331)-(B331-C332))/(6*V331)),4))</f>
        <v>15.872999999999999</v>
      </c>
      <c r="X331" s="184">
        <f t="shared" ref="X331" si="1104">IF(E331="","",ROUND((1-(ABS((((B331+C331)+(B331-C332))/2)-U331)/((C331+C332)/2)))*W331,4))</f>
        <v>12.7143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3.1196000000000002</v>
      </c>
      <c r="AB331">
        <v>3.1172</v>
      </c>
      <c r="AC331">
        <v>3.121</v>
      </c>
      <c r="AD331">
        <v>3.1187999999999998</v>
      </c>
      <c r="AE331">
        <v>3.1227</v>
      </c>
    </row>
    <row r="332" spans="1:31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31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3.1248</v>
      </c>
      <c r="F333" s="176">
        <v>3.1200999999999999</v>
      </c>
      <c r="G333" s="176">
        <v>3.1208</v>
      </c>
      <c r="H333" s="176">
        <v>3.1202999999999999</v>
      </c>
      <c r="I333" s="176">
        <v>3.1282000000000001</v>
      </c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0.28200000000000003</v>
      </c>
      <c r="P333" s="193">
        <f t="shared" ref="P333" si="1111">IF(E333="","",((MINA(E333,F333,G333,H333,I333))-N333)/((C333+C334)/2))</f>
        <v>0.20099999999999785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3.1282000000000001</v>
      </c>
      <c r="S333" s="185">
        <f t="shared" ref="S333" si="1114">IF(E333="","",MINA(E333:I334))</f>
        <v>3.1200999999999999</v>
      </c>
      <c r="T333" s="185">
        <f t="shared" ref="T333" si="1115">IF(E333="","",(R333-S333))</f>
        <v>8.1000000000002181E-3</v>
      </c>
      <c r="U333" s="185">
        <f t="shared" ref="U333" si="1116">IF(E333="","",ROUND(AVERAGEA(E333:I334),4))</f>
        <v>3.1227999999999998</v>
      </c>
      <c r="V333" s="185">
        <f t="shared" ref="V333" si="1117">IF(E333="","",ROUND(SQRT(COUNTA(E333:I334)/(COUNTA(E333:I334)-1))*STDEVPA(E333:I334),4))</f>
        <v>3.5999999999999999E-3</v>
      </c>
      <c r="W333" s="184">
        <f t="shared" ref="W333" si="1118">IF(E333="","",ROUND((((B333+C333)-(B333-C334))/(6*V333)),4))</f>
        <v>9.2592999999999996</v>
      </c>
      <c r="X333" s="184">
        <f t="shared" ref="X333" si="1119">IF(E333="","",ROUND((1-(ABS((((B333+C333)+(B333-C334))/2)-U333)/((C333+C334)/2)))*W333,4))</f>
        <v>7.1482000000000001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3.1248</v>
      </c>
      <c r="AB333">
        <v>3.1200999999999999</v>
      </c>
      <c r="AC333">
        <v>3.1208</v>
      </c>
      <c r="AD333">
        <v>3.1202999999999999</v>
      </c>
      <c r="AE333">
        <v>3.1282000000000001</v>
      </c>
    </row>
    <row r="334" spans="1:31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31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2.12E-2</v>
      </c>
      <c r="F335" s="176">
        <v>2.4899999999999999E-2</v>
      </c>
      <c r="G335" s="176">
        <v>2.4799999999999999E-2</v>
      </c>
      <c r="H335" s="176">
        <v>2.6599999999999999E-2</v>
      </c>
      <c r="I335" s="176">
        <v>2.6499999999999999E-2</v>
      </c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6.399999999999989E-2</v>
      </c>
      <c r="P335" s="193">
        <f t="shared" ref="P335" si="1126">IF(E335="","",((MINA(E335,F335,G335,H335,I335))-N335)/((C335+C336)/2))</f>
        <v>-0.15200000000000005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2.6599999999999999E-2</v>
      </c>
      <c r="S335" s="185">
        <f t="shared" ref="S335" si="1129">IF(E335="","",MINA(E335:I336))</f>
        <v>2.12E-2</v>
      </c>
      <c r="T335" s="185">
        <f t="shared" ref="T335" si="1130">IF(E335="","",(R335-S335))</f>
        <v>5.3999999999999986E-3</v>
      </c>
      <c r="U335" s="185">
        <f t="shared" ref="U335" si="1131">IF(E335="","",ROUND(AVERAGEA(E335:I336),4))</f>
        <v>2.4799999999999999E-2</v>
      </c>
      <c r="V335" s="185">
        <f t="shared" ref="V335" si="1132">IF(E335="","",ROUND(SQRT(COUNTA(E335:I336)/(COUNTA(E335:I336)-1))*STDEVPA(E335:I336),4))</f>
        <v>2.2000000000000001E-3</v>
      </c>
      <c r="W335" s="184">
        <f>IF(E335="","",ROUND((((B335+C335)-(U335))/(3*V335)),4))</f>
        <v>3.8182</v>
      </c>
      <c r="X335" s="184">
        <f>IF(E335="","",ROUND((((B335+C335)-(U335))/(3*V335)),4))</f>
        <v>3.8182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2.12E-2</v>
      </c>
      <c r="AB335">
        <v>2.4899999999999999E-2</v>
      </c>
      <c r="AC335">
        <v>2.4799999999999999E-2</v>
      </c>
      <c r="AD335">
        <v>2.6599999999999999E-2</v>
      </c>
      <c r="AE335">
        <v>2.6499999999999999E-2</v>
      </c>
    </row>
    <row r="336" spans="1:31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2.4899999999999999E-2</v>
      </c>
      <c r="F337" s="176">
        <v>2.53E-2</v>
      </c>
      <c r="G337" s="176">
        <v>2.24E-2</v>
      </c>
      <c r="H337" s="176">
        <v>2.24E-2</v>
      </c>
      <c r="I337" s="176">
        <v>2.47E-2</v>
      </c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1.1999999999999927E-2</v>
      </c>
      <c r="P337" s="193">
        <f t="shared" ref="P337" si="1139">IF(E337="","",((MINA(E337,F337,G337,H337,I337))-N337)/((C337+C338)/2))</f>
        <v>-0.10400000000000006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2.53E-2</v>
      </c>
      <c r="S337" s="185">
        <f t="shared" ref="S337" si="1142">IF(E337="","",MINA(E337:I338))</f>
        <v>2.24E-2</v>
      </c>
      <c r="T337" s="185">
        <f t="shared" ref="T337" si="1143">IF(E337="","",(R337-S337))</f>
        <v>2.8999999999999998E-3</v>
      </c>
      <c r="U337" s="185">
        <f t="shared" ref="U337" si="1144">IF(E337="","",ROUND(AVERAGEA(E337:I338),4))</f>
        <v>2.3900000000000001E-2</v>
      </c>
      <c r="V337" s="185">
        <f t="shared" ref="V337" si="1145">IF(E337="","",ROUND(SQRT(COUNTA(E337:I338)/(COUNTA(E337:I338)-1))*STDEVPA(E337:I338),4))</f>
        <v>1.4E-3</v>
      </c>
      <c r="W337" s="184">
        <f>IF(E337="","",ROUND((((B337+C337)-(U337))/(3*V337)),4))</f>
        <v>6.2142999999999997</v>
      </c>
      <c r="X337" s="184">
        <f>IF(E337="","",ROUND((((B337+C337)-(U337))/(3*V337)),4))</f>
        <v>6.2142999999999997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2.4899999999999999E-2</v>
      </c>
      <c r="AB337">
        <v>2.53E-2</v>
      </c>
      <c r="AC337">
        <v>2.24E-2</v>
      </c>
      <c r="AD337">
        <v>2.24E-2</v>
      </c>
      <c r="AE337">
        <v>2.47E-2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0.1232</v>
      </c>
      <c r="AB339" s="29">
        <v>8.2400000000000001E-2</v>
      </c>
      <c r="AC339" s="29">
        <v>8.1900000000000001E-2</v>
      </c>
      <c r="AD339" s="29">
        <v>8.5999999999999993E-2</v>
      </c>
      <c r="AE339" s="29">
        <v>0.12230000000000001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7.9000000000000001E-2</v>
      </c>
      <c r="AB341">
        <v>4.82E-2</v>
      </c>
      <c r="AC341">
        <v>4.8500000000000001E-2</v>
      </c>
      <c r="AD341">
        <v>5.3900000000000003E-2</v>
      </c>
      <c r="AE341">
        <v>7.6499999999999999E-2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24121202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65" priority="11" stopIfTrue="1" operator="equal">
      <formula>"NG"</formula>
    </cfRule>
  </conditionalFormatting>
  <conditionalFormatting sqref="Y42:Z107 L42:L107">
    <cfRule type="containsText" dxfId="64" priority="10" stopIfTrue="1" operator="containsText" text="NG">
      <formula>NOT(ISERROR(SEARCH("NG",L42)))</formula>
    </cfRule>
  </conditionalFormatting>
  <conditionalFormatting sqref="Q42:Q107">
    <cfRule type="containsText" dxfId="63" priority="9" operator="containsText" text="Measure More">
      <formula>NOT(ISERROR(SEARCH("Measure More",Q42)))</formula>
    </cfRule>
  </conditionalFormatting>
  <conditionalFormatting sqref="E127">
    <cfRule type="cellIs" dxfId="62" priority="8" stopIfTrue="1" operator="equal">
      <formula>"NG"</formula>
    </cfRule>
  </conditionalFormatting>
  <conditionalFormatting sqref="Y158:Z223 L158:L223">
    <cfRule type="containsText" dxfId="61" priority="7" stopIfTrue="1" operator="containsText" text="NG">
      <formula>NOT(ISERROR(SEARCH("NG",L158)))</formula>
    </cfRule>
  </conditionalFormatting>
  <conditionalFormatting sqref="Q158:Q223">
    <cfRule type="containsText" dxfId="60" priority="6" operator="containsText" text="Measure More">
      <formula>NOT(ISERROR(SEARCH("Measure More",Q158)))</formula>
    </cfRule>
  </conditionalFormatting>
  <conditionalFormatting sqref="E242">
    <cfRule type="cellIs" dxfId="59" priority="5" stopIfTrue="1" operator="equal">
      <formula>"NG"</formula>
    </cfRule>
  </conditionalFormatting>
  <conditionalFormatting sqref="Y273:Z338 L273:L338">
    <cfRule type="containsText" dxfId="58" priority="4" stopIfTrue="1" operator="containsText" text="NG">
      <formula>NOT(ISERROR(SEARCH("NG",L273)))</formula>
    </cfRule>
  </conditionalFormatting>
  <conditionalFormatting sqref="Q273:Q338">
    <cfRule type="containsText" dxfId="57" priority="3" operator="containsText" text="Measure More">
      <formula>NOT(ISERROR(SEARCH("Measure More",Q273)))</formula>
    </cfRule>
  </conditionalFormatting>
  <conditionalFormatting sqref="D127">
    <cfRule type="cellIs" dxfId="56" priority="2" stopIfTrue="1" operator="equal">
      <formula>"NG"</formula>
    </cfRule>
  </conditionalFormatting>
  <conditionalFormatting sqref="D242">
    <cfRule type="cellIs" dxfId="55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tabSelected="1" view="pageBreakPreview" topLeftCell="B1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24121301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7" t="str">
        <f>IF(SUM(M42:M107)&lt;&gt;33,"NG","OK")</f>
        <v>NG</v>
      </c>
      <c r="F11" s="207">
        <v>113520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185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8" t="s">
        <v>53</v>
      </c>
      <c r="P41" s="16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/>
      <c r="F42" s="176"/>
      <c r="G42" s="176"/>
      <c r="H42" s="176"/>
      <c r="I42" s="176"/>
      <c r="J42" s="178"/>
      <c r="K42" s="178"/>
      <c r="L42" s="192" t="str">
        <f>IF(E42="","",IF(OR(((MAXA(E42:I43))&gt;(B42+C42)),((MINA(E42:I43))&lt;(B42-C43))),"NG","OK"))</f>
        <v/>
      </c>
      <c r="M42" s="192" t="str">
        <f>IF(E42="","",IF(OR(((MAXA(E42:I43))&gt;(B42+C42)),((MINA(E42:I43))&lt;(B42-C43))),2,1))</f>
        <v/>
      </c>
      <c r="N42" s="185">
        <f>IF(B42="","",(((B42+C42)+(B42-C43))/2))</f>
        <v>3.4</v>
      </c>
      <c r="O42" s="193" t="str">
        <f>IF(E42="","",((MAXA(E42,F42,G42,H42,I42))-N42)/((C42+C43)/2))</f>
        <v/>
      </c>
      <c r="P42" s="193" t="str">
        <f>IF(E42="","",((MINA(E42,F42,G42,H42,I42))-N42)/((C42+C43)/2))</f>
        <v/>
      </c>
      <c r="Q42" s="185" t="str">
        <f>IF(E42="","",IF(OR((O42&gt;50%),(P42&lt;-50%)),"Measure More","OK"))</f>
        <v/>
      </c>
      <c r="R42" s="185" t="str">
        <f>IF(E42="","",MAXA(E42:I43))</f>
        <v/>
      </c>
      <c r="S42" s="185" t="str">
        <f>IF(E42="","",MINA(E42:I43))</f>
        <v/>
      </c>
      <c r="T42" s="185" t="str">
        <f>IF(E42="","",(R42-S42))</f>
        <v/>
      </c>
      <c r="U42" s="185" t="str">
        <f>IF(E42="","",ROUND(AVERAGEA(E42:I43),4))</f>
        <v/>
      </c>
      <c r="V42" s="185" t="str">
        <f>IF(E42="","",ROUND(SQRT(COUNTA(E42:I43)/(COUNTA(E42:I43)-1))*STDEVPA(E42:I43),4))</f>
        <v/>
      </c>
      <c r="W42" s="184" t="str">
        <f>IF(E42="","",ROUND((((B42+C42)-(B42-C43))/(6*V42)),4))</f>
        <v/>
      </c>
      <c r="X42" s="184" t="str">
        <f>IF(E42="","",ROUND((1-(ABS((((B42+C42)+(B42-C43))/2)-U42)/((C42+C43)/2)))*W42,4))</f>
        <v/>
      </c>
      <c r="Y42" s="184" t="str">
        <f>IF(E42="","",IF(OR(((MAXA(E42:I43))&gt;(B42+C42)),((MINA(E42:I43))&lt;(B42-C43))),"NG","OK"))</f>
        <v/>
      </c>
      <c r="Z42" s="184" t="str">
        <f>IF(X42="","",IF(OR(((MINA(X42))&lt;(1.67))),"NG","OK"))</f>
        <v/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/>
      <c r="F44" s="176"/>
      <c r="G44" s="176"/>
      <c r="H44" s="176"/>
      <c r="I44" s="176"/>
      <c r="J44" s="178"/>
      <c r="K44" s="178"/>
      <c r="L44" s="192" t="str">
        <f>IF(E44="","",IF(OR(((MAXA(E44:I45))&gt;(B44+C44)),((MINA(E44:I45))&lt;(B44-C45))),"NG","OK"))</f>
        <v/>
      </c>
      <c r="M44" s="192" t="str">
        <f>IF(E44="","",IF(OR(((MAXA(E44:I45))&gt;(B44+C44)),((MINA(E44:I45))&lt;(B44-C45))),2,1))</f>
        <v/>
      </c>
      <c r="N44" s="185">
        <f t="shared" ref="N44" si="0">IF(B44="","",(((B44+C44)+(B44-C45))/2))</f>
        <v>3.4</v>
      </c>
      <c r="O44" s="193" t="str">
        <f>IF(E44="","",((MAXA(E44,F44,G44,H44,I44))-N44)/((C44+C45)/2))</f>
        <v/>
      </c>
      <c r="P44" s="193" t="str">
        <f>IF(E44="","",((MINA(E44,F44,G44,H44,I44))-N44)/((C44+C45)/2))</f>
        <v/>
      </c>
      <c r="Q44" s="185" t="str">
        <f t="shared" ref="Q44" si="1">IF(E44="","",IF(OR((O44&gt;50%),(P44&lt;-50%)),"Measure More","OK"))</f>
        <v/>
      </c>
      <c r="R44" s="185" t="str">
        <f>IF(E44="","",MAXA(E44:I45))</f>
        <v/>
      </c>
      <c r="S44" s="185" t="str">
        <f>IF(E44="","",MINA(E44:I45))</f>
        <v/>
      </c>
      <c r="T44" s="185" t="str">
        <f t="shared" ref="T44" si="2">IF(E44="","",(R44-S44))</f>
        <v/>
      </c>
      <c r="U44" s="185" t="str">
        <f>IF(E44="","",ROUND(AVERAGEA(E44:I45),4))</f>
        <v/>
      </c>
      <c r="V44" s="185" t="str">
        <f>IF(E44="","",ROUND(SQRT(COUNTA(E44:I45)/(COUNTA(E44:I45)-1))*STDEVPA(E44:I45),4))</f>
        <v/>
      </c>
      <c r="W44" s="184" t="str">
        <f t="shared" ref="W44" si="3">IF(E44="","",ROUND((((B44+C44)-(B44-C45))/(6*V44)),4))</f>
        <v/>
      </c>
      <c r="X44" s="184" t="str">
        <f t="shared" ref="X44" si="4">IF(E44="","",ROUND((1-(ABS((((B44+C44)+(B44-C45))/2)-U44)/((C44+C45)/2)))*W44,4))</f>
        <v/>
      </c>
      <c r="Y44" s="184" t="str">
        <f>IF(E44="","",IF(OR(((MAXA(E44:I45))&gt;(B44+C44)),((MINA(E44:I45))&lt;(B44-C45))),"NG","OK"))</f>
        <v/>
      </c>
      <c r="Z44" s="184" t="str">
        <f t="shared" ref="Z44" si="5">IF(X44="","",IF(OR(((MINA(X44))&lt;(1.67))),"NG","OK"))</f>
        <v/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/>
      <c r="F46" s="176"/>
      <c r="G46" s="176"/>
      <c r="H46" s="176"/>
      <c r="I46" s="176"/>
      <c r="J46" s="178"/>
      <c r="K46" s="178"/>
      <c r="L46" s="192" t="str">
        <f>IF(E46="","",IF(OR(((MAXA(E46:I47))&gt;(B46+C46)),((MINA(E46:I47))&lt;(B46-C47))),"NG","OK"))</f>
        <v/>
      </c>
      <c r="M46" s="192" t="str">
        <f>IF(E46="","",IF(OR(((MAXA(E46:I47))&gt;(B46+C46)),((MINA(E46:I47))&lt;(B46-C47))),2,1))</f>
        <v/>
      </c>
      <c r="N46" s="185">
        <f t="shared" ref="N46" si="8">IF(B46="","",(((B46+C46)+(B46-C47))/2))</f>
        <v>1.6</v>
      </c>
      <c r="O46" s="193" t="str">
        <f>IF(E46="","",((MAXA(E46,F46,G46,H46,I46))-N46)/((C46+C47)/2))</f>
        <v/>
      </c>
      <c r="P46" s="193" t="str">
        <f>IF(E46="","",((MINA(E46,F46,G46,H46,I46))-N46)/((C46+C47)/2))</f>
        <v/>
      </c>
      <c r="Q46" s="185" t="str">
        <f t="shared" ref="Q46" si="9">IF(E46="","",IF(OR((O46&gt;50%),(P46&lt;-50%)),"Measure More","OK"))</f>
        <v/>
      </c>
      <c r="R46" s="185" t="str">
        <f>IF(E46="","",MAXA(E46:I47))</f>
        <v/>
      </c>
      <c r="S46" s="185" t="str">
        <f>IF(E46="","",MINA(E46:I47))</f>
        <v/>
      </c>
      <c r="T46" s="185" t="str">
        <f t="shared" ref="T46" si="10">IF(E46="","",(R46-S46))</f>
        <v/>
      </c>
      <c r="U46" s="185" t="str">
        <f>IF(E46="","",ROUND(AVERAGEA(E46:I47),4))</f>
        <v/>
      </c>
      <c r="V46" s="185" t="str">
        <f>IF(E46="","",ROUND(SQRT(COUNTA(E46:I47)/(COUNTA(E46:I47)-1))*STDEVPA(E46:I47),4))</f>
        <v/>
      </c>
      <c r="W46" s="184" t="str">
        <f t="shared" ref="W46" si="11">IF(E46="","",ROUND((((B46+C46)-(B46-C47))/(6*V46)),4))</f>
        <v/>
      </c>
      <c r="X46" s="184" t="str">
        <f t="shared" ref="X46" si="12">IF(E46="","",ROUND((1-(ABS((((B46+C46)+(B46-C47))/2)-U46)/((C46+C47)/2)))*W46,4))</f>
        <v/>
      </c>
      <c r="Y46" s="184" t="str">
        <f>IF(E46="","",IF(OR(((MAXA(E46:I47))&gt;(B46+C46)),((MINA(E46:I47))&lt;(B46-C47))),"NG","OK"))</f>
        <v/>
      </c>
      <c r="Z46" s="184" t="str">
        <f t="shared" ref="Z46" si="13">IF(X46="","",IF(OR(((MINA(X46))&lt;(1.67))),"NG","OK"))</f>
        <v/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/>
      <c r="F48" s="176"/>
      <c r="G48" s="176"/>
      <c r="H48" s="176"/>
      <c r="I48" s="176"/>
      <c r="J48" s="178"/>
      <c r="K48" s="178"/>
      <c r="L48" s="192" t="str">
        <f>IF(E48="","",IF(OR(((MAXA(E48:I49))&gt;(B48+C48)),((MINA(E48:I49))&lt;(B48-C49))),"NG","OK"))</f>
        <v/>
      </c>
      <c r="M48" s="192" t="str">
        <f>IF(E48="","",IF(OR(((MAXA(E48:I49))&gt;(B48+C48)),((MINA(E48:I49))&lt;(B48-C49))),2,1))</f>
        <v/>
      </c>
      <c r="N48" s="185">
        <f t="shared" ref="N48" si="16">IF(B48="","",(((B48+C48)+(B48-C49))/2))</f>
        <v>1.6</v>
      </c>
      <c r="O48" s="193" t="str">
        <f>IF(E48="","",((MAXA(E48,F48,G48,H48,I48))-N48)/((C48+C49)/2))</f>
        <v/>
      </c>
      <c r="P48" s="193" t="str">
        <f>IF(E48="","",((MINA(E48,F48,G48,H48,I48))-N48)/((C48+C49)/2))</f>
        <v/>
      </c>
      <c r="Q48" s="185" t="str">
        <f t="shared" ref="Q48" si="17">IF(E48="","",IF(OR((O48&gt;50%),(P48&lt;-50%)),"Measure More","OK"))</f>
        <v/>
      </c>
      <c r="R48" s="185" t="str">
        <f>IF(E48="","",MAXA(E48:I49))</f>
        <v/>
      </c>
      <c r="S48" s="185" t="str">
        <f>IF(E48="","",MINA(E48:I49))</f>
        <v/>
      </c>
      <c r="T48" s="185" t="str">
        <f t="shared" ref="T48" si="18">IF(E48="","",(R48-S48))</f>
        <v/>
      </c>
      <c r="U48" s="185" t="str">
        <f>IF(E48="","",ROUND(AVERAGEA(E48:I49),4))</f>
        <v/>
      </c>
      <c r="V48" s="185" t="str">
        <f>IF(E48="","",ROUND(SQRT(COUNTA(E48:I49)/(COUNTA(E48:I49)-1))*STDEVPA(E48:I49),4))</f>
        <v/>
      </c>
      <c r="W48" s="184" t="str">
        <f t="shared" ref="W48" si="19">IF(E48="","",ROUND((((B48+C48)-(B48-C49))/(6*V48)),4))</f>
        <v/>
      </c>
      <c r="X48" s="184" t="str">
        <f t="shared" ref="X48" si="20">IF(E48="","",ROUND((1-(ABS((((B48+C48)+(B48-C49))/2)-U48)/((C48+C49)/2)))*W48,4))</f>
        <v/>
      </c>
      <c r="Y48" s="184" t="str">
        <f>IF(E48="","",IF(OR(((MAXA(E48:I49))&gt;(B48+C48)),((MINA(E48:I49))&lt;(B48-C49))),"NG","OK"))</f>
        <v/>
      </c>
      <c r="Z48" s="184" t="str">
        <f t="shared" ref="Z48" si="21">IF(X48="","",IF(OR(((MINA(X48))&lt;(1.67))),"NG","OK"))</f>
        <v/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/>
      <c r="F50" s="176"/>
      <c r="G50" s="176"/>
      <c r="H50" s="176"/>
      <c r="I50" s="176"/>
      <c r="J50" s="178"/>
      <c r="K50" s="178"/>
      <c r="L50" s="192" t="str">
        <f>IF(E50="","",IF(OR(((MAXA(E50:I51))&gt;(B50+C50)),((MINA(E50:I51))&lt;(B50-C51))),"NG","OK"))</f>
        <v/>
      </c>
      <c r="M50" s="192" t="str">
        <f>IF(E50="","",IF(OR(((MAXA(E50:I51))&gt;(B50+C50)),((MINA(E50:I51))&lt;(B50-C51))),2,1))</f>
        <v/>
      </c>
      <c r="N50" s="185">
        <f t="shared" ref="N50" si="24">IF(B50="","",(((B50+C50)+(B50-C51))/2))</f>
        <v>1.6</v>
      </c>
      <c r="O50" s="193" t="str">
        <f>IF(E50="","",((MAXA(E50,F50,G50,H50,I50))-N50)/((C50+C51)/2))</f>
        <v/>
      </c>
      <c r="P50" s="193" t="str">
        <f>IF(E50="","",((MINA(E50,F50,G50,H50,I50))-N50)/((C50+C51)/2))</f>
        <v/>
      </c>
      <c r="Q50" s="185" t="str">
        <f t="shared" ref="Q50" si="25">IF(E50="","",IF(OR((O50&gt;50%),(P50&lt;-50%)),"Measure More","OK"))</f>
        <v/>
      </c>
      <c r="R50" s="185" t="str">
        <f>IF(E50="","",MAXA(E50:I51))</f>
        <v/>
      </c>
      <c r="S50" s="185" t="str">
        <f>IF(E50="","",MINA(E50:I51))</f>
        <v/>
      </c>
      <c r="T50" s="185" t="str">
        <f t="shared" ref="T50" si="26">IF(E50="","",(R50-S50))</f>
        <v/>
      </c>
      <c r="U50" s="185" t="str">
        <f>IF(E50="","",ROUND(AVERAGEA(E50:I51),4))</f>
        <v/>
      </c>
      <c r="V50" s="185" t="str">
        <f>IF(E50="","",ROUND(SQRT(COUNTA(E50:I51)/(COUNTA(E50:I51)-1))*STDEVPA(E50:I51),4))</f>
        <v/>
      </c>
      <c r="W50" s="184" t="str">
        <f t="shared" ref="W50" si="27">IF(E50="","",ROUND((((B50+C50)-(B50-C51))/(6*V50)),4))</f>
        <v/>
      </c>
      <c r="X50" s="184" t="str">
        <f t="shared" ref="X50" si="28">IF(E50="","",ROUND((1-(ABS((((B50+C50)+(B50-C51))/2)-U50)/((C50+C51)/2)))*W50,4))</f>
        <v/>
      </c>
      <c r="Y50" s="184" t="str">
        <f>IF(E50="","",IF(OR(((MAXA(E50:I51))&gt;(B50+C50)),((MINA(E50:I51))&lt;(B50-C51))),"NG","OK"))</f>
        <v/>
      </c>
      <c r="Z50" s="184" t="str">
        <f t="shared" ref="Z50" si="29">IF(X50="","",IF(OR(((MINA(X50))&lt;(1.67))),"NG","OK"))</f>
        <v/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/>
      <c r="F52" s="176"/>
      <c r="G52" s="176"/>
      <c r="H52" s="176"/>
      <c r="I52" s="176"/>
      <c r="J52" s="178"/>
      <c r="K52" s="178"/>
      <c r="L52" s="192" t="str">
        <f>IF(E52="","",IF(OR(((MAXA(E52:I53))&gt;(B52+C52)),((MINA(E52:I53))&lt;(B52-C53))),"NG","OK"))</f>
        <v/>
      </c>
      <c r="M52" s="192" t="str">
        <f>IF(E52="","",IF(OR(((MAXA(E52:I53))&gt;(B52+C52)),((MINA(E52:I53))&lt;(B52-C53))),2,1))</f>
        <v/>
      </c>
      <c r="N52" s="185">
        <f t="shared" ref="N52" si="32">IF(B52="","",(((B52+C52)+(B52-C53))/2))</f>
        <v>1.6</v>
      </c>
      <c r="O52" s="193" t="str">
        <f>IF(E52="","",((MAXA(E52,F52,G52,H52,I52))-N52)/((C52+C53)/2))</f>
        <v/>
      </c>
      <c r="P52" s="193" t="str">
        <f>IF(E52="","",((MINA(E52,F52,G52,H52,I52))-N52)/((C52+C53)/2))</f>
        <v/>
      </c>
      <c r="Q52" s="185" t="str">
        <f t="shared" ref="Q52" si="33">IF(E52="","",IF(OR((O52&gt;50%),(P52&lt;-50%)),"Measure More","OK"))</f>
        <v/>
      </c>
      <c r="R52" s="185" t="str">
        <f>IF(E52="","",MAXA(E52:I53))</f>
        <v/>
      </c>
      <c r="S52" s="185" t="str">
        <f>IF(E52="","",MINA(E52:I53))</f>
        <v/>
      </c>
      <c r="T52" s="185" t="str">
        <f t="shared" ref="T52" si="34">IF(E52="","",(R52-S52))</f>
        <v/>
      </c>
      <c r="U52" s="185" t="str">
        <f>IF(E52="","",ROUND(AVERAGEA(E52:I53),4))</f>
        <v/>
      </c>
      <c r="V52" s="185" t="str">
        <f>IF(E52="","",ROUND(SQRT(COUNTA(E52:I53)/(COUNTA(E52:I53)-1))*STDEVPA(E52:I53),4))</f>
        <v/>
      </c>
      <c r="W52" s="184" t="str">
        <f t="shared" ref="W52" si="35">IF(E52="","",ROUND((((B52+C52)-(B52-C53))/(6*V52)),4))</f>
        <v/>
      </c>
      <c r="X52" s="184" t="str">
        <f t="shared" ref="X52" si="36">IF(E52="","",ROUND((1-(ABS((((B52+C52)+(B52-C53))/2)-U52)/((C52+C53)/2)))*W52,4))</f>
        <v/>
      </c>
      <c r="Y52" s="184" t="str">
        <f>IF(E52="","",IF(OR(((MAXA(E52:I53))&gt;(B52+C52)),((MINA(E52:I53))&lt;(B52-C53))),"NG","OK"))</f>
        <v/>
      </c>
      <c r="Z52" s="184" t="str">
        <f t="shared" ref="Z52" si="37">IF(X52="","",IF(OR(((MINA(X52))&lt;(1.67))),"NG","OK"))</f>
        <v/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/>
      <c r="F54" s="176"/>
      <c r="G54" s="176"/>
      <c r="H54" s="176"/>
      <c r="I54" s="176"/>
      <c r="J54" s="178"/>
      <c r="K54" s="178"/>
      <c r="L54" s="192" t="str">
        <f>IF(E54="","",IF(OR(((MAXA(E54:I55))&gt;(B54+C54)),((MINA(E54:I55))&lt;(B54-C55))),"NG","OK"))</f>
        <v/>
      </c>
      <c r="M54" s="192" t="str">
        <f>IF(E54="","",IF(OR(((MAXA(E54:I55))&gt;(B54+C54)),((MINA(E54:I55))&lt;(B54-C55))),2,1))</f>
        <v/>
      </c>
      <c r="N54" s="185">
        <f t="shared" ref="N54" si="40">IF(B54="","",(((B54+C54)+(B54-C55))/2))</f>
        <v>24.6</v>
      </c>
      <c r="O54" s="193" t="str">
        <f>IF(E54="","",((MAXA(E54,F54,G54,H54,I54))-N54)/((C54+C55)/2))</f>
        <v/>
      </c>
      <c r="P54" s="193" t="str">
        <f>IF(E54="","",((MINA(E54,F54,G54,H54,I54))-N54)/((C54+C55)/2))</f>
        <v/>
      </c>
      <c r="Q54" s="185" t="str">
        <f t="shared" ref="Q54" si="41">IF(E54="","",IF(OR((O54&gt;50%),(P54&lt;-50%)),"Measure More","OK"))</f>
        <v/>
      </c>
      <c r="R54" s="185" t="str">
        <f>IF(E54="","",MAXA(E54:I55))</f>
        <v/>
      </c>
      <c r="S54" s="185" t="str">
        <f>IF(E54="","",MINA(E54:I55))</f>
        <v/>
      </c>
      <c r="T54" s="185" t="str">
        <f t="shared" ref="T54" si="42">IF(E54="","",(R54-S54))</f>
        <v/>
      </c>
      <c r="U54" s="185" t="str">
        <f>IF(E54="","",ROUND(AVERAGEA(E54:I55),4))</f>
        <v/>
      </c>
      <c r="V54" s="185" t="str">
        <f>IF(E54="","",ROUND(SQRT(COUNTA(E54:I55)/(COUNTA(E54:I55)-1))*STDEVPA(E54:I55),4))</f>
        <v/>
      </c>
      <c r="W54" s="184" t="str">
        <f t="shared" ref="W54" si="43">IF(E54="","",ROUND((((B54+C54)-(B54-C55))/(6*V54)),4))</f>
        <v/>
      </c>
      <c r="X54" s="184" t="str">
        <f t="shared" ref="X54" si="44">IF(E54="","",ROUND((1-(ABS((((B54+C54)+(B54-C55))/2)-U54)/((C54+C55)/2)))*W54,4))</f>
        <v/>
      </c>
      <c r="Y54" s="184" t="str">
        <f>IF(E54="","",IF(OR(((MAXA(E54:I55))&gt;(B54+C54)),((MINA(E54:I55))&lt;(B54-C55))),"NG","OK"))</f>
        <v/>
      </c>
      <c r="Z54" s="184" t="str">
        <f t="shared" ref="Z54" si="45">IF(X54="","",IF(OR(((MINA(X54))&lt;(1.67))),"NG","OK"))</f>
        <v/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/>
      <c r="F56" s="176"/>
      <c r="G56" s="176"/>
      <c r="H56" s="176"/>
      <c r="I56" s="176"/>
      <c r="J56" s="178"/>
      <c r="K56" s="178"/>
      <c r="L56" s="192" t="str">
        <f>IF(E56="","",IF(OR(((MAXA(E56:I57))&gt;(B56+C56)),((MINA(E56:I57))&lt;(B56-C57))),"NG","OK"))</f>
        <v/>
      </c>
      <c r="M56" s="192" t="str">
        <f>IF(E56="","",IF(OR(((MAXA(E56:I57))&gt;(B56+C56)),((MINA(E56:I57))&lt;(B56-C57))),2,1))</f>
        <v/>
      </c>
      <c r="N56" s="185">
        <f t="shared" ref="N56" si="48">IF(B56="","",(((B56+C56)+(B56-C57))/2))</f>
        <v>4.8</v>
      </c>
      <c r="O56" s="193" t="str">
        <f>IF(E56="","",((MAXA(E56,F56,G56,H56,I56))-N56)/((C56+C57)/2))</f>
        <v/>
      </c>
      <c r="P56" s="193" t="str">
        <f>IF(E56="","",((MINA(E56,F56,G56,H56,I56))-N56)/((C56+C57)/2))</f>
        <v/>
      </c>
      <c r="Q56" s="185" t="str">
        <f t="shared" ref="Q56" si="49">IF(E56="","",IF(OR((O56&gt;50%),(P56&lt;-50%)),"Measure More","OK"))</f>
        <v/>
      </c>
      <c r="R56" s="185" t="str">
        <f>IF(E56="","",MAXA(E56:I57))</f>
        <v/>
      </c>
      <c r="S56" s="185" t="str">
        <f>IF(E56="","",MINA(E56:I57))</f>
        <v/>
      </c>
      <c r="T56" s="185" t="str">
        <f t="shared" ref="T56" si="50">IF(E56="","",(R56-S56))</f>
        <v/>
      </c>
      <c r="U56" s="185" t="str">
        <f>IF(E56="","",ROUND(AVERAGEA(E56:I57),4))</f>
        <v/>
      </c>
      <c r="V56" s="185" t="str">
        <f>IF(E56="","",ROUND(SQRT(COUNTA(E56:I57)/(COUNTA(E56:I57)-1))*STDEVPA(E56:I57),4))</f>
        <v/>
      </c>
      <c r="W56" s="184" t="str">
        <f t="shared" ref="W56" si="51">IF(E56="","",ROUND((((B56+C56)-(B56-C57))/(6*V56)),4))</f>
        <v/>
      </c>
      <c r="X56" s="184" t="str">
        <f t="shared" ref="X56" si="52">IF(E56="","",ROUND((1-(ABS((((B56+C56)+(B56-C57))/2)-U56)/((C56+C57)/2)))*W56,4))</f>
        <v/>
      </c>
      <c r="Y56" s="184" t="str">
        <f>IF(E56="","",IF(OR(((MAXA(E56:I57))&gt;(B56+C56)),((MINA(E56:I57))&lt;(B56-C57))),"NG","OK"))</f>
        <v/>
      </c>
      <c r="Z56" s="184" t="str">
        <f t="shared" ref="Z56" si="53">IF(X56="","",IF(OR(((MINA(X56))&lt;(1.67))),"NG","OK"))</f>
        <v/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/>
      <c r="F58" s="176"/>
      <c r="G58" s="176"/>
      <c r="H58" s="176"/>
      <c r="I58" s="176"/>
      <c r="J58" s="178"/>
      <c r="K58" s="178"/>
      <c r="L58" s="192" t="str">
        <f>IF(E58="","",IF(OR(((MAXA(E58:I59))&gt;(B58+C58)),((MINA(E58:I59))&lt;(B58-C59))),"NG","OK"))</f>
        <v/>
      </c>
      <c r="M58" s="192" t="str">
        <f>IF(E58="","",IF(OR(((MAXA(E58:I59))&gt;(B58+C58)),((MINA(E58:I59))&lt;(B58-C59))),2,1))</f>
        <v/>
      </c>
      <c r="N58" s="185">
        <f t="shared" ref="N58" si="56">IF(B58="","",(((B58+C58)+(B58-C59))/2))</f>
        <v>4.8</v>
      </c>
      <c r="O58" s="193" t="str">
        <f>IF(E58="","",((MAXA(E58,F58,G58,H58,I58))-N58)/((C58+C59)/2))</f>
        <v/>
      </c>
      <c r="P58" s="193" t="str">
        <f>IF(E58="","",((MINA(E58,F58,G58,H58,I58))-N58)/((C58+C59)/2))</f>
        <v/>
      </c>
      <c r="Q58" s="185" t="str">
        <f t="shared" ref="Q58" si="57">IF(E58="","",IF(OR((O58&gt;50%),(P58&lt;-50%)),"Measure More","OK"))</f>
        <v/>
      </c>
      <c r="R58" s="185" t="str">
        <f>IF(E58="","",MAXA(E58:I59))</f>
        <v/>
      </c>
      <c r="S58" s="185" t="str">
        <f>IF(E58="","",MINA(E58:I59))</f>
        <v/>
      </c>
      <c r="T58" s="185" t="str">
        <f t="shared" ref="T58" si="58">IF(E58="","",(R58-S58))</f>
        <v/>
      </c>
      <c r="U58" s="185" t="str">
        <f>IF(E58="","",ROUND(AVERAGEA(E58:I59),4))</f>
        <v/>
      </c>
      <c r="V58" s="185" t="str">
        <f>IF(E58="","",ROUND(SQRT(COUNTA(E58:I59)/(COUNTA(E58:I59)-1))*STDEVPA(E58:I59),4))</f>
        <v/>
      </c>
      <c r="W58" s="184" t="str">
        <f t="shared" ref="W58" si="59">IF(E58="","",ROUND((((B58+C58)-(B58-C59))/(6*V58)),4))</f>
        <v/>
      </c>
      <c r="X58" s="184" t="str">
        <f t="shared" ref="X58" si="60">IF(E58="","",ROUND((1-(ABS((((B58+C58)+(B58-C59))/2)-U58)/((C58+C59)/2)))*W58,4))</f>
        <v/>
      </c>
      <c r="Y58" s="184" t="str">
        <f>IF(E58="","",IF(OR(((MAXA(E58:I59))&gt;(B58+C58)),((MINA(E58:I59))&lt;(B58-C59))),"NG","OK"))</f>
        <v/>
      </c>
      <c r="Z58" s="184" t="str">
        <f t="shared" ref="Z58" si="61">IF(X58="","",IF(OR(((MINA(X58))&lt;(1.67))),"NG","OK"))</f>
        <v/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/>
      <c r="F60" s="176"/>
      <c r="G60" s="176"/>
      <c r="H60" s="176"/>
      <c r="I60" s="176"/>
      <c r="J60" s="178"/>
      <c r="K60" s="178"/>
      <c r="L60" s="192" t="str">
        <f>IF(E60="","",IF(OR(((MAXA(E60:I61))&gt;(B60+C60)),((MINA(E60:I61))&lt;(B60-C61))),"NG","OK"))</f>
        <v/>
      </c>
      <c r="M60" s="192" t="str">
        <f>IF(E60="","",IF(OR(((MAXA(E60:I61))&gt;(B60+C60)),((MINA(E60:I61))&lt;(B60-C61))),2,1))</f>
        <v/>
      </c>
      <c r="N60" s="185">
        <f t="shared" ref="N60" si="64">IF(B60="","",(((B60+C60)+(B60-C61))/2))</f>
        <v>16.100000000000001</v>
      </c>
      <c r="O60" s="193" t="str">
        <f>IF(E60="","",((MAXA(E60,F60,G60,H60,I60))-N60)/((C60+C61)/2))</f>
        <v/>
      </c>
      <c r="P60" s="193" t="str">
        <f>IF(E60="","",((MINA(E60,F60,G60,H60,I60))-N60)/((C60+C61)/2))</f>
        <v/>
      </c>
      <c r="Q60" s="194" t="str">
        <f t="shared" ref="Q60" si="65">IF(E60="","",IF(OR((O60&gt;50%),(P60&lt;-50%)),"Measure More","OK"))</f>
        <v/>
      </c>
      <c r="R60" s="185" t="str">
        <f>IF(E60="","",MAXA(E60:I61))</f>
        <v/>
      </c>
      <c r="S60" s="185" t="str">
        <f>IF(E60="","",MINA(E60:I61))</f>
        <v/>
      </c>
      <c r="T60" s="185" t="str">
        <f t="shared" ref="T60" si="66">IF(E60="","",(R60-S60))</f>
        <v/>
      </c>
      <c r="U60" s="185" t="str">
        <f>IF(E60="","",ROUND(AVERAGEA(E60:I61),4))</f>
        <v/>
      </c>
      <c r="V60" s="185" t="str">
        <f>IF(E60="","",ROUND(SQRT(COUNTA(E60:I61)/(COUNTA(E60:I61)-1))*STDEVPA(E60:I61),4))</f>
        <v/>
      </c>
      <c r="W60" s="184" t="str">
        <f t="shared" ref="W60" si="67">IF(E60="","",ROUND((((B60+C60)-(B60-C61))/(6*V60)),4))</f>
        <v/>
      </c>
      <c r="X60" s="184" t="str">
        <f t="shared" ref="X60" si="68">IF(E60="","",ROUND((1-(ABS((((B60+C60)+(B60-C61))/2)-U60)/((C60+C61)/2)))*W60,4))</f>
        <v/>
      </c>
      <c r="Y60" s="184" t="str">
        <f>IF(E60="","",IF(OR(((MAXA(E60:I61))&gt;(B60+C60)),((MINA(E60:I61))&lt;(B60-C61))),"NG","OK"))</f>
        <v/>
      </c>
      <c r="Z60" s="184" t="str">
        <f t="shared" ref="Z60" si="69">IF(X60="","",IF(OR(((MINA(X60))&lt;(1.67))),"NG","OK"))</f>
        <v/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str">
        <f t="shared" ref="L61" si="70">IF(L42="","",IF(OR(((MAXA(L42:L49))&gt;(L38+L39)),((MINA(L42:L49))&lt;(L38-L40))),"NG","OK"))</f>
        <v/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/>
      <c r="F62" s="176"/>
      <c r="G62" s="176"/>
      <c r="H62" s="176"/>
      <c r="I62" s="176"/>
      <c r="J62" s="178"/>
      <c r="K62" s="178"/>
      <c r="L62" s="192" t="str">
        <f>IF(E62="","",IF(OR(((MAXA(E62:I63))&gt;(B62+C62)),((MINA(E62:I63))&lt;(B62-C63))),"NG","OK"))</f>
        <v/>
      </c>
      <c r="M62" s="192" t="str">
        <f>IF(E62="","",IF(OR(((MAXA(E62:I63))&gt;(B62+C62)),((MINA(E62:I63))&lt;(B62-C63))),2,1))</f>
        <v/>
      </c>
      <c r="N62" s="185">
        <f t="shared" ref="N62" si="72">IF(B62="","",(((B62+C62)+(B62-C63))/2))</f>
        <v>16.100000000000001</v>
      </c>
      <c r="O62" s="193" t="str">
        <f>IF(E62="","",((MAXA(E62,F62,G62,H62,I62))-N62)/((C62+C63)/2))</f>
        <v/>
      </c>
      <c r="P62" s="193" t="str">
        <f>IF(E62="","",((MINA(E62,F62,G62,H62,I62))-N62)/((C62+C63)/2))</f>
        <v/>
      </c>
      <c r="Q62" s="194" t="str">
        <f t="shared" ref="Q62" si="73">IF(E62="","",IF(OR((O62&gt;50%),(P62&lt;-50%)),"Measure More","OK"))</f>
        <v/>
      </c>
      <c r="R62" s="185" t="str">
        <f>IF(E62="","",MAXA(E62:I63))</f>
        <v/>
      </c>
      <c r="S62" s="185" t="str">
        <f>IF(E62="","",MINA(E62:I63))</f>
        <v/>
      </c>
      <c r="T62" s="185" t="str">
        <f t="shared" ref="T62" si="74">IF(E62="","",(R62-S62))</f>
        <v/>
      </c>
      <c r="U62" s="185" t="str">
        <f>IF(E62="","",ROUND(AVERAGEA(E62:I63),4))</f>
        <v/>
      </c>
      <c r="V62" s="185" t="str">
        <f>IF(E62="","",ROUND(SQRT(COUNTA(E62:I63)/(COUNTA(E62:I63)-1))*STDEVPA(E62:I63),4))</f>
        <v/>
      </c>
      <c r="W62" s="184" t="str">
        <f t="shared" ref="W62" si="75">IF(E62="","",ROUND((((B62+C62)-(B62-C63))/(6*V62)),4))</f>
        <v/>
      </c>
      <c r="X62" s="184" t="str">
        <f t="shared" ref="X62" si="76">IF(E62="","",ROUND((1-(ABS((((B62+C62)+(B62-C63))/2)-U62)/((C62+C63)/2)))*W62,4))</f>
        <v/>
      </c>
      <c r="Y62" s="184" t="str">
        <f>IF(E62="","",IF(OR(((MAXA(E62:I63))&gt;(B62+C62)),((MINA(E62:I63))&lt;(B62-C63))),"NG","OK"))</f>
        <v/>
      </c>
      <c r="Z62" s="184" t="str">
        <f t="shared" ref="Z62" si="77">IF(X62="","",IF(OR(((MINA(X62))&lt;(1.67))),"NG","OK"))</f>
        <v/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str">
        <f t="shared" ref="L63" si="78">IF(L44="","",IF(OR(((MAXA(L44:L51))&gt;(L40+L41)),((MINA(L44:L51))&lt;(L40-L42))),"NG","OK"))</f>
        <v/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/>
      <c r="F64" s="176"/>
      <c r="G64" s="176"/>
      <c r="H64" s="176"/>
      <c r="I64" s="176"/>
      <c r="J64" s="178"/>
      <c r="K64" s="178"/>
      <c r="L64" s="192" t="str">
        <f>IF(E64="","",IF(OR(((MAXA(E64:I65))&gt;(B64+C64)),((MINA(E64:I65))&lt;(B64-C65))),"NG","OK"))</f>
        <v/>
      </c>
      <c r="M64" s="192" t="str">
        <f>IF(E64="","",IF(OR(((MAXA(E64:I65))&gt;(B64+C64)),((MINA(E64:I65))&lt;(B64-C65))),2,1))</f>
        <v/>
      </c>
      <c r="N64" s="185">
        <f t="shared" ref="N64" si="80">IF(B64="","",(((B64+C64)+(B64-C65))/2))</f>
        <v>6.5</v>
      </c>
      <c r="O64" s="193" t="str">
        <f>IF(E64="","",((MAXA(E64,F64,G64,H64,I64))-N64)/((C64+C65)/2))</f>
        <v/>
      </c>
      <c r="P64" s="193" t="str">
        <f>IF(E64="","",((MINA(E64,F64,G64,H64,I64))-N64)/((C64+C65)/2))</f>
        <v/>
      </c>
      <c r="Q64" s="185" t="str">
        <f t="shared" ref="Q64" si="81">IF(E64="","",IF(OR((O64&gt;50%),(P64&lt;-50%)),"Measure More","OK"))</f>
        <v/>
      </c>
      <c r="R64" s="185" t="str">
        <f>IF(E64="","",MAXA(E64:I65))</f>
        <v/>
      </c>
      <c r="S64" s="185" t="str">
        <f>IF(E64="","",MINA(E64:I65))</f>
        <v/>
      </c>
      <c r="T64" s="185" t="str">
        <f t="shared" ref="T64" si="82">IF(E64="","",(R64-S64))</f>
        <v/>
      </c>
      <c r="U64" s="185" t="str">
        <f>IF(E64="","",ROUND(AVERAGEA(E64:I65),4))</f>
        <v/>
      </c>
      <c r="V64" s="185" t="str">
        <f>IF(E64="","",ROUND(SQRT(COUNTA(E64:I65)/(COUNTA(E64:I65)-1))*STDEVPA(E64:I65),4))</f>
        <v/>
      </c>
      <c r="W64" s="184" t="str">
        <f t="shared" ref="W64" si="83">IF(E64="","",ROUND((((B64+C64)-(B64-C65))/(6*V64)),4))</f>
        <v/>
      </c>
      <c r="X64" s="184" t="str">
        <f t="shared" ref="X64" si="84">IF(E64="","",ROUND((1-(ABS((((B64+C64)+(B64-C65))/2)-U64)/((C64+C65)/2)))*W64,4))</f>
        <v/>
      </c>
      <c r="Y64" s="184" t="str">
        <f>IF(E64="","",IF(OR(((MAXA(E64:I65))&gt;(B64+C64)),((MINA(E64:I65))&lt;(B64-C65))),"NG","OK"))</f>
        <v/>
      </c>
      <c r="Z64" s="184" t="str">
        <f t="shared" ref="Z64" si="85">IF(X64="","",IF(OR(((MINA(X64))&lt;(1.67))),"NG","OK"))</f>
        <v/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str">
        <f t="shared" ref="L65" si="86">IF(L46="","",IF(OR(((MAXA(L46:L53))&gt;(L42+L43)),((MINA(L46:L53))&lt;(L42-L44))),"NG","OK"))</f>
        <v/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/>
      <c r="F66" s="176"/>
      <c r="G66" s="176"/>
      <c r="H66" s="176"/>
      <c r="I66" s="176"/>
      <c r="J66" s="178"/>
      <c r="K66" s="178"/>
      <c r="L66" s="192" t="str">
        <f>IF(E66="","",IF(OR(((MAXA(E66:I67))&gt;(B66+C66)),((MINA(E66:I67))&lt;(B66-C67))),"NG","OK"))</f>
        <v/>
      </c>
      <c r="M66" s="192" t="str">
        <f>IF(E66="","",IF(OR(((MAXA(E66:I67))&gt;(B66+C66)),((MINA(E66:I67))&lt;(B66-C67))),2,1))</f>
        <v/>
      </c>
      <c r="N66" s="185">
        <f t="shared" ref="N66" si="88">IF(B66="","",(((B66+C66)+(B66-C67))/2))</f>
        <v>6.5</v>
      </c>
      <c r="O66" s="193" t="str">
        <f>IF(E66="","",((MAXA(E66,F66,G66,H66,I66))-N66)/((C66+C67)/2))</f>
        <v/>
      </c>
      <c r="P66" s="193" t="str">
        <f>IF(E66="","",((MINA(E66,F66,G66,H66,I66))-N66)/((C66+C67)/2))</f>
        <v/>
      </c>
      <c r="Q66" s="185" t="str">
        <f t="shared" ref="Q66" si="89">IF(E66="","",IF(OR((O66&gt;50%),(P66&lt;-50%)),"Measure More","OK"))</f>
        <v/>
      </c>
      <c r="R66" s="185" t="str">
        <f>IF(E66="","",MAXA(E66:I67))</f>
        <v/>
      </c>
      <c r="S66" s="185" t="str">
        <f>IF(E66="","",MINA(E66:I67))</f>
        <v/>
      </c>
      <c r="T66" s="185" t="str">
        <f t="shared" ref="T66" si="90">IF(E66="","",(R66-S66))</f>
        <v/>
      </c>
      <c r="U66" s="185" t="str">
        <f>IF(E66="","",ROUND(AVERAGEA(E66:I67),4))</f>
        <v/>
      </c>
      <c r="V66" s="185" t="str">
        <f>IF(E66="","",ROUND(SQRT(COUNTA(E66:I67)/(COUNTA(E66:I67)-1))*STDEVPA(E66:I67),4))</f>
        <v/>
      </c>
      <c r="W66" s="184" t="str">
        <f t="shared" ref="W66" si="91">IF(E66="","",ROUND((((B66+C66)-(B66-C67))/(6*V66)),4))</f>
        <v/>
      </c>
      <c r="X66" s="184" t="str">
        <f t="shared" ref="X66" si="92">IF(E66="","",ROUND((1-(ABS((((B66+C66)+(B66-C67))/2)-U66)/((C66+C67)/2)))*W66,4))</f>
        <v/>
      </c>
      <c r="Y66" s="184" t="str">
        <f>IF(E66="","",IF(OR(((MAXA(E66:I67))&gt;(B66+C66)),((MINA(E66:I67))&lt;(B66-C67))),"NG","OK"))</f>
        <v/>
      </c>
      <c r="Z66" s="184" t="str">
        <f t="shared" ref="Z66" si="93">IF(X66="","",IF(OR(((MINA(X66))&lt;(1.67))),"NG","OK"))</f>
        <v/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str">
        <f t="shared" ref="L67" si="94">IF(L48="","",IF(OR(((MAXA(L48:L55))&gt;(L44+L45)),((MINA(L48:L55))&lt;(L44-L46))),"NG","OK"))</f>
        <v/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/>
      <c r="F68" s="176"/>
      <c r="G68" s="176"/>
      <c r="H68" s="176"/>
      <c r="I68" s="176"/>
      <c r="J68" s="178"/>
      <c r="K68" s="178"/>
      <c r="L68" s="192" t="str">
        <f>IF(E68="","",IF(OR(((MAXA(E68:I69))&gt;(B68+C68)),((MINA(E68:I69))&lt;(B68-C69))),"NG","OK"))</f>
        <v/>
      </c>
      <c r="M68" s="192" t="str">
        <f>IF(E68="","",IF(OR(((MAXA(E68:I69))&gt;(B68+C68)),((MINA(E68:I69))&lt;(B68-C69))),2,1))</f>
        <v/>
      </c>
      <c r="N68" s="185">
        <f t="shared" ref="N68" si="96">IF(B68="","",(((B68+C68)+(B68-C69))/2))</f>
        <v>0.8</v>
      </c>
      <c r="O68" s="193" t="str">
        <f>IF(E68="","",((MAXA(E68,F68,G68,H68,I68))-N68)/((C68+C69)/2))</f>
        <v/>
      </c>
      <c r="P68" s="193" t="str">
        <f>IF(E68="","",((MINA(E68,F68,G68,H68,I68))-N68)/((C68+C69)/2))</f>
        <v/>
      </c>
      <c r="Q68" s="185" t="str">
        <f t="shared" ref="Q68" si="97">IF(E68="","",IF(OR((O68&gt;50%),(P68&lt;-50%)),"Measure More","OK"))</f>
        <v/>
      </c>
      <c r="R68" s="185" t="str">
        <f>IF(E68="","",MAXA(E68:I69))</f>
        <v/>
      </c>
      <c r="S68" s="185" t="str">
        <f>IF(E68="","",MINA(E68:I69))</f>
        <v/>
      </c>
      <c r="T68" s="185" t="str">
        <f t="shared" ref="T68" si="98">IF(E68="","",(R68-S68))</f>
        <v/>
      </c>
      <c r="U68" s="185" t="str">
        <f>IF(E68="","",ROUND(AVERAGEA(E68:I69),4))</f>
        <v/>
      </c>
      <c r="V68" s="185" t="str">
        <f>IF(E68="","",ROUND(SQRT(COUNTA(E68:I69)/(COUNTA(E68:I69)-1))*STDEVPA(E68:I69),4))</f>
        <v/>
      </c>
      <c r="W68" s="184" t="str">
        <f t="shared" ref="W68" si="99">IF(E68="","",ROUND((((B68+C68)-(B68-C69))/(6*V68)),4))</f>
        <v/>
      </c>
      <c r="X68" s="184" t="str">
        <f t="shared" ref="X68" si="100">IF(E68="","",ROUND((1-(ABS((((B68+C68)+(B68-C69))/2)-U68)/((C68+C69)/2)))*W68,4))</f>
        <v/>
      </c>
      <c r="Y68" s="184" t="str">
        <f>IF(E68="","",IF(OR(((MAXA(E68:I69))&gt;(B68+C68)),((MINA(E68:I69))&lt;(B68-C69))),"NG","OK"))</f>
        <v/>
      </c>
      <c r="Z68" s="184" t="str">
        <f t="shared" ref="Z68" si="101">IF(X68="","",IF(OR(((MINA(X68))&lt;(1.67))),"NG","OK"))</f>
        <v/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str">
        <f t="shared" ref="L69" si="102">IF(L50="","",IF(OR(((MAXA(L50:L57))&gt;(L46+L47)),((MINA(L50:L57))&lt;(L46-L48))),"NG","OK"))</f>
        <v/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/>
      <c r="F70" s="176"/>
      <c r="G70" s="176"/>
      <c r="H70" s="176"/>
      <c r="I70" s="176"/>
      <c r="J70" s="178"/>
      <c r="K70" s="178"/>
      <c r="L70" s="192" t="str">
        <f>IF(E70="","",IF(OR(((MAXA(E70:I71))&gt;(B70+C70)),((MINA(E70:I71))&lt;(B70-C71))),"NG","OK"))</f>
        <v/>
      </c>
      <c r="M70" s="192" t="str">
        <f>IF(E70="","",IF(OR(((MAXA(E70:I71))&gt;(B70+C70)),((MINA(E70:I71))&lt;(B70-C71))),2,1))</f>
        <v/>
      </c>
      <c r="N70" s="185">
        <f t="shared" ref="N70" si="104">IF(B70="","",(((B70+C70)+(B70-C71))/2))</f>
        <v>0.8</v>
      </c>
      <c r="O70" s="193" t="str">
        <f>IF(E70="","",((MAXA(E70,F70,G70,H70,I70))-N70)/((C70+C71)/2))</f>
        <v/>
      </c>
      <c r="P70" s="193" t="str">
        <f>IF(E70="","",((MINA(E70,F70,G70,H70,I70))-N70)/((C70+C71)/2))</f>
        <v/>
      </c>
      <c r="Q70" s="185" t="str">
        <f t="shared" ref="Q70" si="105">IF(E70="","",IF(OR((O70&gt;50%),(P70&lt;-50%)),"Measure More","OK"))</f>
        <v/>
      </c>
      <c r="R70" s="185" t="str">
        <f>IF(E70="","",MAXA(E70:I71))</f>
        <v/>
      </c>
      <c r="S70" s="185" t="str">
        <f>IF(E70="","",MINA(E70:I71))</f>
        <v/>
      </c>
      <c r="T70" s="185" t="str">
        <f t="shared" ref="T70" si="106">IF(E70="","",(R70-S70))</f>
        <v/>
      </c>
      <c r="U70" s="185" t="str">
        <f>IF(E70="","",ROUND(AVERAGEA(E70:I71),4))</f>
        <v/>
      </c>
      <c r="V70" s="185" t="str">
        <f>IF(E70="","",ROUND(SQRT(COUNTA(E70:I71)/(COUNTA(E70:I71)-1))*STDEVPA(E70:I71),4))</f>
        <v/>
      </c>
      <c r="W70" s="184" t="str">
        <f t="shared" ref="W70" si="107">IF(E70="","",ROUND((((B70+C70)-(B70-C71))/(6*V70)),4))</f>
        <v/>
      </c>
      <c r="X70" s="184" t="str">
        <f t="shared" ref="X70" si="108">IF(E70="","",ROUND((1-(ABS((((B70+C70)+(B70-C71))/2)-U70)/((C70+C71)/2)))*W70,4))</f>
        <v/>
      </c>
      <c r="Y70" s="184" t="str">
        <f>IF(E70="","",IF(OR(((MAXA(E70:I71))&gt;(B70+C70)),((MINA(E70:I71))&lt;(B70-C71))),"NG","OK"))</f>
        <v/>
      </c>
      <c r="Z70" s="184" t="str">
        <f t="shared" ref="Z70" si="109">IF(X70="","",IF(OR(((MINA(X70))&lt;(1.67))),"NG","OK"))</f>
        <v/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str">
        <f t="shared" ref="L71:L107" si="110">IF(L52="","",IF(OR(((MAXA(L52:L59))&gt;(L48+L49)),((MINA(L52:L59))&lt;(L48-L50))),"NG","OK"))</f>
        <v/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/>
      <c r="F72" s="176"/>
      <c r="G72" s="176"/>
      <c r="H72" s="176"/>
      <c r="I72" s="176"/>
      <c r="J72" s="178"/>
      <c r="K72" s="178"/>
      <c r="L72" s="192" t="str">
        <f>IF(E72="","",IF(OR(((MAXA(E72:I73))&gt;(B72+C72)),((MINA(E72:I73))&lt;(B72-C73))),"NG","OK"))</f>
        <v/>
      </c>
      <c r="M72" s="192" t="str">
        <f>IF(E72="","",IF(OR(((MAXA(E72:I73))&gt;(B72+C72)),((MINA(E72:I73))&lt;(B72-C73))),2,1))</f>
        <v/>
      </c>
      <c r="N72" s="185">
        <f t="shared" ref="N72" si="112">IF(B72="","",(((B72+C72)+(B72-C73))/2))</f>
        <v>0.58499999999999996</v>
      </c>
      <c r="O72" s="193" t="str">
        <f>IF(E72="","",((MAXA(E72,F72,G72,H72,I72))-N72)/((C72+C73)/2))</f>
        <v/>
      </c>
      <c r="P72" s="193" t="str">
        <f>IF(E72="","",((MINA(E72,F72,G72,H72,I72))-N72)/((C72+C73)/2))</f>
        <v/>
      </c>
      <c r="Q72" s="194" t="str">
        <f t="shared" ref="Q72" si="113">IF(E72="","",IF(OR((O72&gt;50%),(P72&lt;-50%)),"Measure More","OK"))</f>
        <v/>
      </c>
      <c r="R72" s="185" t="str">
        <f>IF(E72="","",MAXA(E72:I73))</f>
        <v/>
      </c>
      <c r="S72" s="185" t="str">
        <f>IF(E72="","",MINA(E72:I73))</f>
        <v/>
      </c>
      <c r="T72" s="185" t="str">
        <f t="shared" ref="T72" si="114">IF(E72="","",(R72-S72))</f>
        <v/>
      </c>
      <c r="U72" s="185" t="str">
        <f>IF(E72="","",ROUND(AVERAGEA(E72:I73),4))</f>
        <v/>
      </c>
      <c r="V72" s="185" t="str">
        <f>IF(E72="","",ROUND(SQRT(COUNTA(E72:I73)/(COUNTA(E72:I73)-1))*STDEVPA(E72:I73),4))</f>
        <v/>
      </c>
      <c r="W72" s="184" t="str">
        <f>IF(E72="","",ROUND((((U72)-(B72-C73))/(3*V72)),4))</f>
        <v/>
      </c>
      <c r="X72" s="184" t="str">
        <f>IF(E72="","",ROUND((((U72)-(B72-C73))/(3*V72)),4))</f>
        <v/>
      </c>
      <c r="Y72" s="184" t="str">
        <f>IF(E72="","",IF(OR(((MAXA(E72:I73))&gt;(B72+C72)),((MINA(E72:I73))&lt;(B72-C73))),"NG","OK"))</f>
        <v/>
      </c>
      <c r="Z72" s="184" t="str">
        <f t="shared" ref="Z72" si="115">IF(X72="","",IF(OR(((MINA(X72))&lt;(1.67))),"NG","OK"))</f>
        <v/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str">
        <f t="shared" si="110"/>
        <v/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/>
      <c r="F74" s="176"/>
      <c r="G74" s="176"/>
      <c r="H74" s="176"/>
      <c r="I74" s="176"/>
      <c r="J74" s="178"/>
      <c r="K74" s="178"/>
      <c r="L74" s="192" t="str">
        <f>IF(E74="","",IF(OR(((MAXA(E74:I75))&gt;(B74+C74)),((MINA(E74:I75))&lt;(B74-C75))),"NG","OK"))</f>
        <v/>
      </c>
      <c r="M74" s="192" t="str">
        <f>IF(E74="","",IF(OR(((MAXA(E74:I75))&gt;(B74+C74)),((MINA(E74:I75))&lt;(B74-C75))),2,1))</f>
        <v/>
      </c>
      <c r="N74" s="185">
        <f t="shared" ref="N74" si="116">IF(B74="","",(((B74+C74)+(B74-C75))/2))</f>
        <v>0.58499999999999996</v>
      </c>
      <c r="O74" s="193" t="str">
        <f>IF(E74="","",((MAXA(E74,F74,G74,H74,I74))-N74)/((C74+C75)/2))</f>
        <v/>
      </c>
      <c r="P74" s="193" t="str">
        <f>IF(E74="","",((MINA(E74,F74,G74,H74,I74))-N74)/((C74+C75)/2))</f>
        <v/>
      </c>
      <c r="Q74" s="194" t="str">
        <f t="shared" ref="Q74" si="117">IF(E74="","",IF(OR((O74&gt;50%),(P74&lt;-50%)),"Measure More","OK"))</f>
        <v/>
      </c>
      <c r="R74" s="185" t="str">
        <f>IF(E74="","",MAXA(E74:I75))</f>
        <v/>
      </c>
      <c r="S74" s="185" t="str">
        <f>IF(E74="","",MINA(E74:I75))</f>
        <v/>
      </c>
      <c r="T74" s="185" t="str">
        <f t="shared" ref="T74" si="118">IF(E74="","",(R74-S74))</f>
        <v/>
      </c>
      <c r="U74" s="185" t="str">
        <f>IF(E74="","",ROUND(AVERAGEA(E74:I75),4))</f>
        <v/>
      </c>
      <c r="V74" s="185" t="str">
        <f>IF(E74="","",ROUND(SQRT(COUNTA(E74:I75)/(COUNTA(E74:I75)-1))*STDEVPA(E74:I75),4))</f>
        <v/>
      </c>
      <c r="W74" s="184" t="str">
        <f>IF(E74="","",ROUND((((U74)-(B74-C75))/(3*V74)),4))</f>
        <v/>
      </c>
      <c r="X74" s="184" t="str">
        <f>IF(E74="","",ROUND((((U74)-(B74-C75))/(3*V74)),4))</f>
        <v/>
      </c>
      <c r="Y74" s="184" t="str">
        <f>IF(E74="","",IF(OR(((MAXA(E74:I75))&gt;(B74+C74)),((MINA(E74:I75))&lt;(B74-C75))),"NG","OK"))</f>
        <v/>
      </c>
      <c r="Z74" s="184" t="str">
        <f t="shared" ref="Z74" si="119">IF(X74="","",IF(OR(((MINA(X74))&lt;(1.67))),"NG","OK"))</f>
        <v/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str">
        <f t="shared" si="110"/>
        <v/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/>
      <c r="F76" s="176"/>
      <c r="G76" s="176"/>
      <c r="H76" s="176"/>
      <c r="I76" s="176"/>
      <c r="J76" s="178"/>
      <c r="K76" s="178"/>
      <c r="L76" s="192" t="str">
        <f>IF(E76="","",IF(OR(((MAXA(E76:I77))&gt;(B76+C76)),((MINA(E76:I77))&lt;(B76-C77))),"NG","OK"))</f>
        <v/>
      </c>
      <c r="M76" s="192" t="str">
        <f>IF(E76="","",IF(OR(((MAXA(E76:I77))&gt;(B76+C76)),((MINA(E76:I77))&lt;(B76-C77))),2,1))</f>
        <v/>
      </c>
      <c r="N76" s="185">
        <f t="shared" ref="N76" si="120">IF(B76="","",(((B76+C76)+(B76-C77))/2))</f>
        <v>7.5</v>
      </c>
      <c r="O76" s="193" t="str">
        <f>IF(E76="","",((MAXA(E76,F76,G76,H76,I76))-N76)/((C76+C77)/2))</f>
        <v/>
      </c>
      <c r="P76" s="193" t="str">
        <f>IF(E76="","",((MINA(E76,F76,G76,H76,I76))-N76)/((C76+C77)/2))</f>
        <v/>
      </c>
      <c r="Q76" s="185" t="str">
        <f t="shared" ref="Q76" si="121">IF(E76="","",IF(OR((O76&gt;50%),(P76&lt;-50%)),"Measure More","OK"))</f>
        <v/>
      </c>
      <c r="R76" s="185" t="str">
        <f>IF(E76="","",MAXA(E76:I77))</f>
        <v/>
      </c>
      <c r="S76" s="185" t="str">
        <f>IF(E76="","",MINA(E76:I77))</f>
        <v/>
      </c>
      <c r="T76" s="185" t="str">
        <f t="shared" ref="T76" si="122">IF(E76="","",(R76-S76))</f>
        <v/>
      </c>
      <c r="U76" s="185" t="str">
        <f>IF(E76="","",ROUND(AVERAGEA(E76:I77),4))</f>
        <v/>
      </c>
      <c r="V76" s="185" t="str">
        <f>IF(E76="","",ROUND(SQRT(COUNTA(E76:I77)/(COUNTA(E76:I77)-1))*STDEVPA(E76:I77),4))</f>
        <v/>
      </c>
      <c r="W76" s="184" t="str">
        <f t="shared" ref="W76" si="123">IF(E76="","",ROUND((((B76+C76)-(B76-C77))/(6*V76)),4))</f>
        <v/>
      </c>
      <c r="X76" s="184" t="str">
        <f t="shared" ref="X76" si="124">IF(E76="","",ROUND((1-(ABS((((B76+C76)+(B76-C77))/2)-U76)/((C76+C77)/2)))*W76,4))</f>
        <v/>
      </c>
      <c r="Y76" s="184" t="str">
        <f>IF(E76="","",IF(OR(((MAXA(E76:I77))&gt;(B76+C76)),((MINA(E76:I77))&lt;(B76-C77))),"NG","OK"))</f>
        <v/>
      </c>
      <c r="Z76" s="184" t="str">
        <f t="shared" ref="Z76" si="125">IF(X76="","",IF(OR(((MINA(X76))&lt;(1.67))),"NG","OK"))</f>
        <v/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str">
        <f t="shared" si="110"/>
        <v/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/>
      <c r="F78" s="176"/>
      <c r="G78" s="176"/>
      <c r="H78" s="176"/>
      <c r="I78" s="176"/>
      <c r="J78" s="178"/>
      <c r="K78" s="178"/>
      <c r="L78" s="192" t="str">
        <f>IF(E78="","",IF(OR(((MAXA(E78:I79))&gt;(B78+C78)),((MINA(E78:I79))&lt;(B78-C79))),"NG","OK"))</f>
        <v/>
      </c>
      <c r="M78" s="192" t="str">
        <f>IF(E78="","",IF(OR(((MAXA(E78:I79))&gt;(B78+C78)),((MINA(E78:I79))&lt;(B78-C79))),2,1))</f>
        <v/>
      </c>
      <c r="N78" s="185">
        <f t="shared" ref="N78" si="126">IF(B78="","",(((B78+C78)+(B78-C79))/2))</f>
        <v>7.5</v>
      </c>
      <c r="O78" s="193" t="str">
        <f>IF(E78="","",((MAXA(E78,F78,G78,H78,I78))-N78)/((C78+C79)/2))</f>
        <v/>
      </c>
      <c r="P78" s="193" t="str">
        <f>IF(E78="","",((MINA(E78,F78,G78,H78,I78))-N78)/((C78+C79)/2))</f>
        <v/>
      </c>
      <c r="Q78" s="185" t="str">
        <f t="shared" ref="Q78" si="127">IF(E78="","",IF(OR((O78&gt;50%),(P78&lt;-50%)),"Measure More","OK"))</f>
        <v/>
      </c>
      <c r="R78" s="185" t="str">
        <f>IF(E78="","",MAXA(E78:I79))</f>
        <v/>
      </c>
      <c r="S78" s="185" t="str">
        <f>IF(E78="","",MINA(E78:I79))</f>
        <v/>
      </c>
      <c r="T78" s="185" t="str">
        <f t="shared" ref="T78" si="128">IF(E78="","",(R78-S78))</f>
        <v/>
      </c>
      <c r="U78" s="185" t="str">
        <f>IF(E78="","",ROUND(AVERAGEA(E78:I79),4))</f>
        <v/>
      </c>
      <c r="V78" s="185" t="str">
        <f>IF(E78="","",ROUND(SQRT(COUNTA(E78:I79)/(COUNTA(E78:I79)-1))*STDEVPA(E78:I79),4))</f>
        <v/>
      </c>
      <c r="W78" s="184" t="str">
        <f t="shared" ref="W78" si="129">IF(E78="","",ROUND((((B78+C78)-(B78-C79))/(6*V78)),4))</f>
        <v/>
      </c>
      <c r="X78" s="184" t="str">
        <f t="shared" ref="X78" si="130">IF(E78="","",ROUND((1-(ABS((((B78+C78)+(B78-C79))/2)-U78)/((C78+C79)/2)))*W78,4))</f>
        <v/>
      </c>
      <c r="Y78" s="184" t="str">
        <f>IF(E78="","",IF(OR(((MAXA(E78:I79))&gt;(B78+C78)),((MINA(E78:I79))&lt;(B78-C79))),"NG","OK"))</f>
        <v/>
      </c>
      <c r="Z78" s="184" t="str">
        <f t="shared" ref="Z78" si="131">IF(X78="","",IF(OR(((MINA(X78))&lt;(1.67))),"NG","OK"))</f>
        <v/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str">
        <f t="shared" si="110"/>
        <v/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/>
      <c r="F80" s="176"/>
      <c r="G80" s="176"/>
      <c r="H80" s="176"/>
      <c r="I80" s="176"/>
      <c r="J80" s="178"/>
      <c r="K80" s="178"/>
      <c r="L80" s="192" t="str">
        <f>IF(E80="","",IF(OR(((MAXA(E80:I81))&gt;(B80+C80)),((MINA(E80:I81))&lt;(B80-C81))),"NG","OK"))</f>
        <v/>
      </c>
      <c r="M80" s="192" t="str">
        <f>IF(E80="","",IF(OR(((MAXA(E80:I81))&gt;(B80+C80)),((MINA(E80:I81))&lt;(B80-C81))),2,1))</f>
        <v/>
      </c>
      <c r="N80" s="185">
        <f t="shared" ref="N80" si="132">IF(B80="","",(((B80+C80)+(B80-C81))/2))</f>
        <v>6.2</v>
      </c>
      <c r="O80" s="193" t="str">
        <f>IF(E80="","",((MAXA(E80,F80,G80,H80,I80))-N80)/((C80+C81)/2))</f>
        <v/>
      </c>
      <c r="P80" s="193" t="str">
        <f>IF(E80="","",((MINA(E80,F80,G80,H80,I80))-N80)/((C80+C81)/2))</f>
        <v/>
      </c>
      <c r="Q80" s="185" t="str">
        <f t="shared" ref="Q80" si="133">IF(E80="","",IF(OR((O80&gt;50%),(P80&lt;-50%)),"Measure More","OK"))</f>
        <v/>
      </c>
      <c r="R80" s="185" t="str">
        <f>IF(E80="","",MAXA(E80:I81))</f>
        <v/>
      </c>
      <c r="S80" s="185" t="str">
        <f>IF(E80="","",MINA(E80:I81))</f>
        <v/>
      </c>
      <c r="T80" s="185" t="str">
        <f t="shared" ref="T80" si="134">IF(E80="","",(R80-S80))</f>
        <v/>
      </c>
      <c r="U80" s="185" t="str">
        <f>IF(E80="","",ROUND(AVERAGEA(E80:I81),4))</f>
        <v/>
      </c>
      <c r="V80" s="185" t="str">
        <f>IF(E80="","",ROUND(SQRT(COUNTA(E80:I81)/(COUNTA(E80:I81)-1))*STDEVPA(E80:I81),4))</f>
        <v/>
      </c>
      <c r="W80" s="184" t="str">
        <f t="shared" ref="W80" si="135">IF(E80="","",ROUND((((B80+C80)-(B80-C81))/(6*V80)),4))</f>
        <v/>
      </c>
      <c r="X80" s="184" t="str">
        <f t="shared" ref="X80" si="136">IF(E80="","",ROUND((1-(ABS((((B80+C80)+(B80-C81))/2)-U80)/((C80+C81)/2)))*W80,4))</f>
        <v/>
      </c>
      <c r="Y80" s="184" t="str">
        <f>IF(E80="","",IF(OR(((MAXA(E80:I81))&gt;(B80+C80)),((MINA(E80:I81))&lt;(B80-C81))),"NG","OK"))</f>
        <v/>
      </c>
      <c r="Z80" s="184" t="str">
        <f t="shared" ref="Z80" si="137">IF(X80="","",IF(OR(((MINA(X80))&lt;(1.67))),"NG","OK"))</f>
        <v/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str">
        <f t="shared" si="110"/>
        <v/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/>
      <c r="F82" s="176"/>
      <c r="G82" s="176"/>
      <c r="H82" s="176"/>
      <c r="I82" s="176"/>
      <c r="J82" s="178"/>
      <c r="K82" s="178"/>
      <c r="L82" s="192" t="str">
        <f>IF(E82="","",IF(OR(((MAXA(E82:I83))&gt;(B82+C82)),((MINA(E82:I83))&lt;(B82-C83))),"NG","OK"))</f>
        <v/>
      </c>
      <c r="M82" s="192" t="str">
        <f>IF(E82="","",IF(OR(((MAXA(E82:I83))&gt;(B82+C82)),((MINA(E82:I83))&lt;(B82-C83))),2,1))</f>
        <v/>
      </c>
      <c r="N82" s="185">
        <f t="shared" ref="N82" si="138">IF(B82="","",(((B82+C82)+(B82-C83))/2))</f>
        <v>6.2</v>
      </c>
      <c r="O82" s="193" t="str">
        <f>IF(E82="","",((MAXA(E82,F82,G82,H82,I82))-N82)/((C82+C83)/2))</f>
        <v/>
      </c>
      <c r="P82" s="193" t="str">
        <f>IF(E82="","",((MINA(E82,F82,G82,H82,I82))-N82)/((C82+C83)/2))</f>
        <v/>
      </c>
      <c r="Q82" s="185" t="str">
        <f t="shared" ref="Q82" si="139">IF(E82="","",IF(OR((O82&gt;50%),(P82&lt;-50%)),"Measure More","OK"))</f>
        <v/>
      </c>
      <c r="R82" s="185" t="str">
        <f>IF(E82="","",MAXA(E82:I83))</f>
        <v/>
      </c>
      <c r="S82" s="185" t="str">
        <f>IF(E82="","",MINA(E82:I83))</f>
        <v/>
      </c>
      <c r="T82" s="185" t="str">
        <f t="shared" ref="T82" si="140">IF(E82="","",(R82-S82))</f>
        <v/>
      </c>
      <c r="U82" s="185" t="str">
        <f>IF(E82="","",ROUND(AVERAGEA(E82:I83),4))</f>
        <v/>
      </c>
      <c r="V82" s="185" t="str">
        <f>IF(E82="","",ROUND(SQRT(COUNTA(E82:I83)/(COUNTA(E82:I83)-1))*STDEVPA(E82:I83),4))</f>
        <v/>
      </c>
      <c r="W82" s="184" t="str">
        <f t="shared" ref="W82" si="141">IF(E82="","",ROUND((((B82+C82)-(B82-C83))/(6*V82)),4))</f>
        <v/>
      </c>
      <c r="X82" s="184" t="str">
        <f t="shared" ref="X82" si="142">IF(E82="","",ROUND((1-(ABS((((B82+C82)+(B82-C83))/2)-U82)/((C82+C83)/2)))*W82,4))</f>
        <v/>
      </c>
      <c r="Y82" s="184" t="str">
        <f>IF(E82="","",IF(OR(((MAXA(E82:I83))&gt;(B82+C82)),((MINA(E82:I83))&lt;(B82-C83))),"NG","OK"))</f>
        <v/>
      </c>
      <c r="Z82" s="184" t="str">
        <f t="shared" ref="Z82" si="143">IF(X82="","",IF(OR(((MINA(X82))&lt;(1.67))),"NG","OK"))</f>
        <v/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str">
        <f t="shared" si="110"/>
        <v/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/>
      <c r="F84" s="176"/>
      <c r="G84" s="176"/>
      <c r="H84" s="176"/>
      <c r="I84" s="176"/>
      <c r="J84" s="178"/>
      <c r="K84" s="178"/>
      <c r="L84" s="192" t="str">
        <f>IF(E84="","",IF(OR(((MAXA(E84:I85))&gt;(B84+C84)),((MINA(E84:I85))&lt;(B84-C85))),"NG","OK"))</f>
        <v/>
      </c>
      <c r="M84" s="192" t="str">
        <f>IF(E84="","",IF(OR(((MAXA(E84:I85))&gt;(B84+C84)),((MINA(E84:I85))&lt;(B84-C85))),2,1))</f>
        <v/>
      </c>
      <c r="N84" s="185">
        <f t="shared" ref="N84" si="144">IF(B84="","",(((B84+C84)+(B84-C85))/2))</f>
        <v>5.7</v>
      </c>
      <c r="O84" s="193" t="str">
        <f>IF(E84="","",((MAXA(E84,F84,G84,H84,I84))-N84)/((C84+C85)/2))</f>
        <v/>
      </c>
      <c r="P84" s="193" t="str">
        <f>IF(E84="","",((MINA(E84,F84,G84,H84,I84))-N84)/((C84+C85)/2))</f>
        <v/>
      </c>
      <c r="Q84" s="185" t="str">
        <f t="shared" ref="Q84" si="145">IF(E84="","",IF(OR((O84&gt;50%),(P84&lt;-50%)),"Measure More","OK"))</f>
        <v/>
      </c>
      <c r="R84" s="185" t="str">
        <f>IF(E84="","",MAXA(E84:I85))</f>
        <v/>
      </c>
      <c r="S84" s="185" t="str">
        <f>IF(E84="","",MINA(E84:I85))</f>
        <v/>
      </c>
      <c r="T84" s="185" t="str">
        <f t="shared" ref="T84" si="146">IF(E84="","",(R84-S84))</f>
        <v/>
      </c>
      <c r="U84" s="185" t="str">
        <f>IF(E84="","",ROUND(AVERAGEA(E84:I85),4))</f>
        <v/>
      </c>
      <c r="V84" s="185" t="str">
        <f>IF(E84="","",ROUND(SQRT(COUNTA(E84:I85)/(COUNTA(E84:I85)-1))*STDEVPA(E84:I85),4))</f>
        <v/>
      </c>
      <c r="W84" s="184" t="str">
        <f t="shared" ref="W84" si="147">IF(E84="","",ROUND((((B84+C84)-(B84-C85))/(6*V84)),4))</f>
        <v/>
      </c>
      <c r="X84" s="184" t="str">
        <f t="shared" ref="X84" si="148">IF(E84="","",ROUND((1-(ABS((((B84+C84)+(B84-C85))/2)-U84)/((C84+C85)/2)))*W84,4))</f>
        <v/>
      </c>
      <c r="Y84" s="184" t="str">
        <f>IF(E84="","",IF(OR(((MAXA(E84:I85))&gt;(B84+C84)),((MINA(E84:I85))&lt;(B84-C85))),"NG","OK"))</f>
        <v/>
      </c>
      <c r="Z84" s="184" t="str">
        <f t="shared" ref="Z84" si="149">IF(X84="","",IF(OR(((MINA(X84))&lt;(1.67))),"NG","OK"))</f>
        <v/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str">
        <f t="shared" si="110"/>
        <v/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/>
      <c r="F86" s="176"/>
      <c r="G86" s="176"/>
      <c r="H86" s="176"/>
      <c r="I86" s="176"/>
      <c r="J86" s="178"/>
      <c r="K86" s="178"/>
      <c r="L86" s="192" t="str">
        <f>IF(E86="","",IF(OR(((MAXA(E86:I87))&gt;(B86+C86)),((MINA(E86:I87))&lt;(B86-C87))),"NG","OK"))</f>
        <v/>
      </c>
      <c r="M86" s="192" t="str">
        <f>IF(E86="","",IF(OR(((MAXA(E86:I87))&gt;(B86+C86)),((MINA(E86:I87))&lt;(B86-C87))),2,1))</f>
        <v/>
      </c>
      <c r="N86" s="185">
        <f t="shared" ref="N86" si="150">IF(B86="","",(((B86+C86)+(B86-C87))/2))</f>
        <v>5.7</v>
      </c>
      <c r="O86" s="193" t="str">
        <f>IF(E86="","",((MAXA(E86,F86,G86,H86,I86))-N86)/((C86+C87)/2))</f>
        <v/>
      </c>
      <c r="P86" s="193" t="str">
        <f>IF(E86="","",((MINA(E86,F86,G86,H86,I86))-N86)/((C86+C87)/2))</f>
        <v/>
      </c>
      <c r="Q86" s="185" t="str">
        <f t="shared" ref="Q86" si="151">IF(E86="","",IF(OR((O86&gt;50%),(P86&lt;-50%)),"Measure More","OK"))</f>
        <v/>
      </c>
      <c r="R86" s="185" t="str">
        <f>IF(E86="","",MAXA(E86:I87))</f>
        <v/>
      </c>
      <c r="S86" s="185" t="str">
        <f>IF(E86="","",MINA(E86:I87))</f>
        <v/>
      </c>
      <c r="T86" s="185" t="str">
        <f t="shared" ref="T86" si="152">IF(E86="","",(R86-S86))</f>
        <v/>
      </c>
      <c r="U86" s="185" t="str">
        <f>IF(E86="","",ROUND(AVERAGEA(E86:I87),4))</f>
        <v/>
      </c>
      <c r="V86" s="185" t="str">
        <f>IF(E86="","",ROUND(SQRT(COUNTA(E86:I87)/(COUNTA(E86:I87)-1))*STDEVPA(E86:I87),4))</f>
        <v/>
      </c>
      <c r="W86" s="184" t="str">
        <f t="shared" ref="W86" si="153">IF(E86="","",ROUND((((B86+C86)-(B86-C87))/(6*V86)),4))</f>
        <v/>
      </c>
      <c r="X86" s="184" t="str">
        <f t="shared" ref="X86" si="154">IF(E86="","",ROUND((1-(ABS((((B86+C86)+(B86-C87))/2)-U86)/((C86+C87)/2)))*W86,4))</f>
        <v/>
      </c>
      <c r="Y86" s="184" t="str">
        <f>IF(E86="","",IF(OR(((MAXA(E86:I87))&gt;(B86+C86)),((MINA(E86:I87))&lt;(B86-C87))),"NG","OK"))</f>
        <v/>
      </c>
      <c r="Z86" s="184" t="str">
        <f t="shared" ref="Z86" si="155">IF(X86="","",IF(OR(((MINA(X86))&lt;(1.67))),"NG","OK"))</f>
        <v/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str">
        <f t="shared" si="110"/>
        <v/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/>
      <c r="F88" s="176"/>
      <c r="G88" s="176"/>
      <c r="H88" s="176"/>
      <c r="I88" s="176"/>
      <c r="J88" s="178"/>
      <c r="K88" s="178"/>
      <c r="L88" s="192" t="str">
        <f>IF(E88="","",IF(OR(((MAXA(E88:I89))&gt;(B88+C88)),((MINA(E88:I89))&lt;(B88-C89))),"NG","OK"))</f>
        <v/>
      </c>
      <c r="M88" s="192" t="str">
        <f>IF(E88="","",IF(OR(((MAXA(E88:I89))&gt;(B88+C88)),((MINA(E88:I89))&lt;(B88-C89))),2,1))</f>
        <v/>
      </c>
      <c r="N88" s="185">
        <f t="shared" ref="N88" si="156">IF(B88="","",(((B88+C88)+(B88-C89))/2))</f>
        <v>7.9</v>
      </c>
      <c r="O88" s="193" t="str">
        <f>IF(E88="","",((MAXA(E88,F88,G88,H88,I88))-N88)/((C88+C89)/2))</f>
        <v/>
      </c>
      <c r="P88" s="193" t="str">
        <f>IF(E88="","",((MINA(E88,F88,G88,H88,I88))-N88)/((C88+C89)/2))</f>
        <v/>
      </c>
      <c r="Q88" s="194" t="str">
        <f t="shared" ref="Q88" si="157">IF(E88="","",IF(OR((O88&gt;50%),(P88&lt;-50%)),"Measure More","OK"))</f>
        <v/>
      </c>
      <c r="R88" s="185" t="str">
        <f>IF(E88="","",MAXA(E88:I89))</f>
        <v/>
      </c>
      <c r="S88" s="185" t="str">
        <f>IF(E88="","",MINA(E88:I89))</f>
        <v/>
      </c>
      <c r="T88" s="185" t="str">
        <f t="shared" ref="T88" si="158">IF(E88="","",(R88-S88))</f>
        <v/>
      </c>
      <c r="U88" s="185" t="str">
        <f>IF(E88="","",ROUND(AVERAGEA(E88:I89),4))</f>
        <v/>
      </c>
      <c r="V88" s="185" t="str">
        <f>IF(E88="","",ROUND(SQRT(COUNTA(E88:I89)/(COUNTA(E88:I89)-1))*STDEVPA(E88:I89),4))</f>
        <v/>
      </c>
      <c r="W88" s="184" t="str">
        <f t="shared" ref="W88" si="159">IF(E88="","",ROUND((((B88+C88)-(B88-C89))/(6*V88)),4))</f>
        <v/>
      </c>
      <c r="X88" s="184" t="str">
        <f t="shared" ref="X88" si="160">IF(E88="","",ROUND((1-(ABS((((B88+C88)+(B88-C89))/2)-U88)/((C88+C89)/2)))*W88,4))</f>
        <v/>
      </c>
      <c r="Y88" s="184" t="str">
        <f>IF(E88="","",IF(OR(((MAXA(E88:I89))&gt;(B88+C88)),((MINA(E88:I89))&lt;(B88-C89))),"NG","OK"))</f>
        <v/>
      </c>
      <c r="Z88" s="184" t="str">
        <f t="shared" ref="Z88" si="161">IF(X88="","",IF(OR(((MINA(X88))&lt;(1.67))),"NG","OK"))</f>
        <v/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str">
        <f t="shared" si="110"/>
        <v/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/>
      <c r="F90" s="176"/>
      <c r="G90" s="176"/>
      <c r="H90" s="176"/>
      <c r="I90" s="176"/>
      <c r="J90" s="178"/>
      <c r="K90" s="178"/>
      <c r="L90" s="192" t="str">
        <f>IF(E90="","",IF(OR(((MAXA(E90:I91))&gt;(B90+C90)),((MINA(E90:I91))&lt;(B90-C91))),"NG","OK"))</f>
        <v/>
      </c>
      <c r="M90" s="192" t="str">
        <f>IF(E90="","",IF(OR(((MAXA(E90:I91))&gt;(B90+C90)),((MINA(E90:I91))&lt;(B90-C91))),2,1))</f>
        <v/>
      </c>
      <c r="N90" s="185">
        <f t="shared" ref="N90" si="162">IF(B90="","",(((B90+C90)+(B90-C91))/2))</f>
        <v>7.9</v>
      </c>
      <c r="O90" s="193" t="str">
        <f>IF(E90="","",((MAXA(E90,F90,G90,H90,I90))-N90)/((C90+C91)/2))</f>
        <v/>
      </c>
      <c r="P90" s="193" t="str">
        <f>IF(E90="","",((MINA(E90,F90,G90,H90,I90))-N90)/((C90+C91)/2))</f>
        <v/>
      </c>
      <c r="Q90" s="194" t="str">
        <f t="shared" ref="Q90" si="163">IF(E90="","",IF(OR((O90&gt;50%),(P90&lt;-50%)),"Measure More","OK"))</f>
        <v/>
      </c>
      <c r="R90" s="185" t="str">
        <f>IF(E90="","",MAXA(E90:I91))</f>
        <v/>
      </c>
      <c r="S90" s="185" t="str">
        <f>IF(E90="","",MINA(E90:I91))</f>
        <v/>
      </c>
      <c r="T90" s="185" t="str">
        <f t="shared" ref="T90" si="164">IF(E90="","",(R90-S90))</f>
        <v/>
      </c>
      <c r="U90" s="185" t="str">
        <f>IF(E90="","",ROUND(AVERAGEA(E90:I91),4))</f>
        <v/>
      </c>
      <c r="V90" s="185" t="str">
        <f>IF(E90="","",ROUND(SQRT(COUNTA(E90:I91)/(COUNTA(E90:I91)-1))*STDEVPA(E90:I91),4))</f>
        <v/>
      </c>
      <c r="W90" s="184" t="str">
        <f t="shared" ref="W90" si="165">IF(E90="","",ROUND((((B90+C90)-(B90-C91))/(6*V90)),4))</f>
        <v/>
      </c>
      <c r="X90" s="184" t="str">
        <f t="shared" ref="X90" si="166">IF(E90="","",ROUND((1-(ABS((((B90+C90)+(B90-C91))/2)-U90)/((C90+C91)/2)))*W90,4))</f>
        <v/>
      </c>
      <c r="Y90" s="184" t="str">
        <f>IF(E90="","",IF(OR(((MAXA(E90:I91))&gt;(B90+C90)),((MINA(E90:I91))&lt;(B90-C91))),"NG","OK"))</f>
        <v/>
      </c>
      <c r="Z90" s="184" t="str">
        <f t="shared" ref="Z90" si="167">IF(X90="","",IF(OR(((MINA(X90))&lt;(1.67))),"NG","OK"))</f>
        <v/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str">
        <f t="shared" si="110"/>
        <v/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/>
      <c r="F92" s="176"/>
      <c r="G92" s="176"/>
      <c r="H92" s="176"/>
      <c r="I92" s="176"/>
      <c r="J92" s="178"/>
      <c r="K92" s="178"/>
      <c r="L92" s="192" t="str">
        <f>IF(E92="","",IF(OR(((MAXA(E92:I93))&gt;(B92+C92)),((MINA(E92:I93))&lt;(B92-C93))),"NG","OK"))</f>
        <v/>
      </c>
      <c r="M92" s="192" t="str">
        <f>IF(E92="","",IF(OR(((MAXA(E92:I93))&gt;(B92+C92)),((MINA(E92:I93))&lt;(B92-C93))),2,1))</f>
        <v/>
      </c>
      <c r="N92" s="185">
        <f t="shared" ref="N92" si="168">IF(B92="","",(((B92+C92)+(B92-C93))/2))</f>
        <v>3.1</v>
      </c>
      <c r="O92" s="193" t="str">
        <f>IF(E92="","",((MAXA(E92,F92,G92,H92,I92))-N92)/((C92+C93)/2))</f>
        <v/>
      </c>
      <c r="P92" s="193" t="str">
        <f>IF(E92="","",((MINA(E92,F92,G92,H92,I92))-N92)/((C92+C93)/2))</f>
        <v/>
      </c>
      <c r="Q92" s="185" t="str">
        <f t="shared" ref="Q92" si="169">IF(E92="","",IF(OR((O92&gt;50%),(P92&lt;-50%)),"Measure More","OK"))</f>
        <v/>
      </c>
      <c r="R92" s="185" t="str">
        <f>IF(E92="","",MAXA(E92:I93))</f>
        <v/>
      </c>
      <c r="S92" s="185" t="str">
        <f>IF(E92="","",MINA(E92:I93))</f>
        <v/>
      </c>
      <c r="T92" s="185" t="str">
        <f t="shared" ref="T92" si="170">IF(E92="","",(R92-S92))</f>
        <v/>
      </c>
      <c r="U92" s="185" t="str">
        <f>IF(E92="","",ROUND(AVERAGEA(E92:I93),4))</f>
        <v/>
      </c>
      <c r="V92" s="185" t="str">
        <f>IF(E92="","",ROUND(SQRT(COUNTA(E92:I93)/(COUNTA(E92:I93)-1))*STDEVPA(E92:I93),4))</f>
        <v/>
      </c>
      <c r="W92" s="184" t="str">
        <f t="shared" ref="W92" si="171">IF(E92="","",ROUND((((B92+C92)-(B92-C93))/(6*V92)),4))</f>
        <v/>
      </c>
      <c r="X92" s="184" t="str">
        <f t="shared" ref="X92" si="172">IF(E92="","",ROUND((1-(ABS((((B92+C92)+(B92-C93))/2)-U92)/((C92+C93)/2)))*W92,4))</f>
        <v/>
      </c>
      <c r="Y92" s="184" t="str">
        <f>IF(E92="","",IF(OR(((MAXA(E92:I93))&gt;(B92+C92)),((MINA(E92:I93))&lt;(B92-C93))),"NG","OK"))</f>
        <v/>
      </c>
      <c r="Z92" s="184" t="str">
        <f t="shared" ref="Z92" si="173">IF(X92="","",IF(OR(((MINA(X92))&lt;(1.67))),"NG","OK"))</f>
        <v/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str">
        <f t="shared" si="110"/>
        <v/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/>
      <c r="F94" s="176"/>
      <c r="G94" s="176"/>
      <c r="H94" s="176"/>
      <c r="I94" s="176"/>
      <c r="J94" s="178"/>
      <c r="K94" s="178"/>
      <c r="L94" s="192" t="str">
        <f>IF(E94="","",IF(OR(((MAXA(E94:I95))&gt;(B94+C94)),((MINA(E94:I95))&lt;(B94-C95))),"NG","OK"))</f>
        <v/>
      </c>
      <c r="M94" s="192" t="str">
        <f>IF(E94="","",IF(OR(((MAXA(E94:I95))&gt;(B94+C94)),((MINA(E94:I95))&lt;(B94-C95))),2,1))</f>
        <v/>
      </c>
      <c r="N94" s="185">
        <f t="shared" ref="N94" si="174">IF(B94="","",(((B94+C94)+(B94-C95))/2))</f>
        <v>3.1</v>
      </c>
      <c r="O94" s="193" t="str">
        <f>IF(E94="","",((MAXA(E94,F94,G94,H94,I94))-N94)/((C94+C95)/2))</f>
        <v/>
      </c>
      <c r="P94" s="193" t="str">
        <f>IF(E94="","",((MINA(E94,F94,G94,H94,I94))-N94)/((C94+C95)/2))</f>
        <v/>
      </c>
      <c r="Q94" s="185" t="str">
        <f t="shared" ref="Q94" si="175">IF(E94="","",IF(OR((O94&gt;50%),(P94&lt;-50%)),"Measure More","OK"))</f>
        <v/>
      </c>
      <c r="R94" s="185" t="str">
        <f>IF(E94="","",MAXA(E94:I95))</f>
        <v/>
      </c>
      <c r="S94" s="185" t="str">
        <f>IF(E94="","",MINA(E94:I95))</f>
        <v/>
      </c>
      <c r="T94" s="185" t="str">
        <f t="shared" ref="T94" si="176">IF(E94="","",(R94-S94))</f>
        <v/>
      </c>
      <c r="U94" s="185" t="str">
        <f>IF(E94="","",ROUND(AVERAGEA(E94:I95),4))</f>
        <v/>
      </c>
      <c r="V94" s="185" t="str">
        <f>IF(E94="","",ROUND(SQRT(COUNTA(E94:I95)/(COUNTA(E94:I95)-1))*STDEVPA(E94:I95),4))</f>
        <v/>
      </c>
      <c r="W94" s="184" t="str">
        <f t="shared" ref="W94" si="177">IF(E94="","",ROUND((((B94+C94)-(B94-C95))/(6*V94)),4))</f>
        <v/>
      </c>
      <c r="X94" s="184" t="str">
        <f t="shared" ref="X94" si="178">IF(E94="","",ROUND((1-(ABS((((B94+C94)+(B94-C95))/2)-U94)/((C94+C95)/2)))*W94,4))</f>
        <v/>
      </c>
      <c r="Y94" s="184" t="str">
        <f>IF(E94="","",IF(OR(((MAXA(E94:I95))&gt;(B94+C94)),((MINA(E94:I95))&lt;(B94-C95))),"NG","OK"))</f>
        <v/>
      </c>
      <c r="Z94" s="184" t="str">
        <f t="shared" ref="Z94" si="179">IF(X94="","",IF(OR(((MINA(X94))&lt;(1.67))),"NG","OK"))</f>
        <v/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str">
        <f t="shared" si="110"/>
        <v/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/>
      <c r="F96" s="176"/>
      <c r="G96" s="176"/>
      <c r="H96" s="176"/>
      <c r="I96" s="176"/>
      <c r="J96" s="178"/>
      <c r="K96" s="178"/>
      <c r="L96" s="192" t="str">
        <f>IF(E96="","",IF(OR(((MAXA(E96:I97))&gt;(B96+C96)),((MINA(E96:I97))&lt;(B96-C97))),"NG","OK"))</f>
        <v/>
      </c>
      <c r="M96" s="192" t="str">
        <f>IF(E96="","",IF(OR(((MAXA(E96:I97))&gt;(B96+C96)),((MINA(E96:I97))&lt;(B96-C97))),2,1))</f>
        <v/>
      </c>
      <c r="N96" s="185">
        <f t="shared" ref="N96" si="180">IF(B96="","",(((B96+C96)+(B96-C97))/2))</f>
        <v>7.7</v>
      </c>
      <c r="O96" s="193" t="str">
        <f>IF(E96="","",((MAXA(E96,F96,G96,H96,I96))-N96)/((C96+C97)/2))</f>
        <v/>
      </c>
      <c r="P96" s="193" t="str">
        <f>IF(E96="","",((MINA(E96,F96,G96,H96,I96))-N96)/((C96+C97)/2))</f>
        <v/>
      </c>
      <c r="Q96" s="185" t="str">
        <f t="shared" ref="Q96" si="181">IF(E96="","",IF(OR((O96&gt;50%),(P96&lt;-50%)),"Measure More","OK"))</f>
        <v/>
      </c>
      <c r="R96" s="185" t="str">
        <f>IF(E96="","",MAXA(E96:I97))</f>
        <v/>
      </c>
      <c r="S96" s="185" t="str">
        <f>IF(E96="","",MINA(E96:I97))</f>
        <v/>
      </c>
      <c r="T96" s="185" t="str">
        <f t="shared" ref="T96" si="182">IF(E96="","",(R96-S96))</f>
        <v/>
      </c>
      <c r="U96" s="185" t="str">
        <f>IF(E96="","",ROUND(AVERAGEA(E96:I97),4))</f>
        <v/>
      </c>
      <c r="V96" s="185" t="str">
        <f>IF(E96="","",ROUND(SQRT(COUNTA(E96:I97)/(COUNTA(E96:I97)-1))*STDEVPA(E96:I97),4))</f>
        <v/>
      </c>
      <c r="W96" s="184" t="str">
        <f t="shared" ref="W96" si="183">IF(E96="","",ROUND((((B96+C96)-(B96-C97))/(6*V96)),4))</f>
        <v/>
      </c>
      <c r="X96" s="184" t="str">
        <f t="shared" ref="X96" si="184">IF(E96="","",ROUND((1-(ABS((((B96+C96)+(B96-C97))/2)-U96)/((C96+C97)/2)))*W96,4))</f>
        <v/>
      </c>
      <c r="Y96" s="184" t="str">
        <f>IF(E96="","",IF(OR(((MAXA(E96:I97))&gt;(B96+C96)),((MINA(E96:I97))&lt;(B96-C97))),"NG","OK"))</f>
        <v/>
      </c>
      <c r="Z96" s="184" t="str">
        <f t="shared" ref="Z96" si="185">IF(X96="","",IF(OR(((MINA(X96))&lt;(1.67))),"NG","OK"))</f>
        <v/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str">
        <f t="shared" si="110"/>
        <v/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/>
      <c r="F98" s="176"/>
      <c r="G98" s="176"/>
      <c r="H98" s="176"/>
      <c r="I98" s="176"/>
      <c r="J98" s="178"/>
      <c r="K98" s="178"/>
      <c r="L98" s="192" t="str">
        <f>IF(E98="","",IF(OR(((MAXA(E98:I99))&gt;(B98+C98)),((MINA(E98:I99))&lt;(B98-C99))),"NG","OK"))</f>
        <v/>
      </c>
      <c r="M98" s="192" t="str">
        <f>IF(E98="","",IF(OR(((MAXA(E98:I99))&gt;(B98+C98)),((MINA(E98:I99))&lt;(B98-C99))),2,1))</f>
        <v/>
      </c>
      <c r="N98" s="185">
        <f t="shared" ref="N98" si="186">IF(B98="","",(((B98+C98)+(B98-C99))/2))</f>
        <v>7.7</v>
      </c>
      <c r="O98" s="193" t="str">
        <f>IF(E98="","",((MAXA(E98,F98,G98,H98,I98))-N98)/((C98+C99)/2))</f>
        <v/>
      </c>
      <c r="P98" s="193" t="str">
        <f>IF(E98="","",((MINA(E98,F98,G98,H98,I98))-N98)/((C98+C99)/2))</f>
        <v/>
      </c>
      <c r="Q98" s="185" t="str">
        <f t="shared" ref="Q98" si="187">IF(E98="","",IF(OR((O98&gt;50%),(P98&lt;-50%)),"Measure More","OK"))</f>
        <v/>
      </c>
      <c r="R98" s="185" t="str">
        <f>IF(E98="","",MAXA(E98:I99))</f>
        <v/>
      </c>
      <c r="S98" s="185" t="str">
        <f>IF(E98="","",MINA(E98:I99))</f>
        <v/>
      </c>
      <c r="T98" s="185" t="str">
        <f t="shared" ref="T98" si="188">IF(E98="","",(R98-S98))</f>
        <v/>
      </c>
      <c r="U98" s="185" t="str">
        <f>IF(E98="","",ROUND(AVERAGEA(E98:I99),4))</f>
        <v/>
      </c>
      <c r="V98" s="185" t="str">
        <f>IF(E98="","",ROUND(SQRT(COUNTA(E98:I99)/(COUNTA(E98:I99)-1))*STDEVPA(E98:I99),4))</f>
        <v/>
      </c>
      <c r="W98" s="184" t="str">
        <f t="shared" ref="W98" si="189">IF(E98="","",ROUND((((B98+C98)-(B98-C99))/(6*V98)),4))</f>
        <v/>
      </c>
      <c r="X98" s="184" t="str">
        <f t="shared" ref="X98" si="190">IF(E98="","",ROUND((1-(ABS((((B98+C98)+(B98-C99))/2)-U98)/((C98+C99)/2)))*W98,4))</f>
        <v/>
      </c>
      <c r="Y98" s="184" t="str">
        <f>IF(E98="","",IF(OR(((MAXA(E98:I99))&gt;(B98+C98)),((MINA(E98:I99))&lt;(B98-C99))),"NG","OK"))</f>
        <v/>
      </c>
      <c r="Z98" s="184" t="str">
        <f t="shared" ref="Z98" si="191">IF(X98="","",IF(OR(((MINA(X98))&lt;(1.67))),"NG","OK"))</f>
        <v/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str">
        <f t="shared" si="110"/>
        <v/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/>
      <c r="F100" s="176"/>
      <c r="G100" s="176"/>
      <c r="H100" s="176"/>
      <c r="I100" s="176"/>
      <c r="J100" s="178"/>
      <c r="K100" s="178"/>
      <c r="L100" s="192" t="str">
        <f>IF(E100="","",IF(OR(((MAXA(E100:I101))&gt;(B100+C100)),((MINA(E100:I101))&lt;(B100-C101))),"NG","OK"))</f>
        <v/>
      </c>
      <c r="M100" s="192" t="str">
        <f>IF(E100="","",IF(OR(((MAXA(E100:I101))&gt;(B100+C100)),((MINA(E100:I101))&lt;(B100-C101))),2,1))</f>
        <v/>
      </c>
      <c r="N100" s="185">
        <f t="shared" ref="N100" si="192">IF(B100="","",(((B100+C100)+(B100-C101))/2))</f>
        <v>3.1</v>
      </c>
      <c r="O100" s="193" t="str">
        <f>IF(E100="","",((MAXA(E100,F100,G100,H100,I100))-N100)/((C100+C101)/2))</f>
        <v/>
      </c>
      <c r="P100" s="193" t="str">
        <f>IF(E100="","",((MINA(E100,F100,G100,H100,I100))-N100)/((C100+C101)/2))</f>
        <v/>
      </c>
      <c r="Q100" s="185" t="str">
        <f t="shared" ref="Q100" si="193">IF(E100="","",IF(OR((O100&gt;50%),(P100&lt;-50%)),"Measure More","OK"))</f>
        <v/>
      </c>
      <c r="R100" s="185" t="str">
        <f>IF(E100="","",MAXA(E100:I101))</f>
        <v/>
      </c>
      <c r="S100" s="185" t="str">
        <f>IF(E100="","",MINA(E100:I101))</f>
        <v/>
      </c>
      <c r="T100" s="185" t="str">
        <f t="shared" ref="T100" si="194">IF(E100="","",(R100-S100))</f>
        <v/>
      </c>
      <c r="U100" s="185" t="str">
        <f>IF(E100="","",ROUND(AVERAGEA(E100:I101),4))</f>
        <v/>
      </c>
      <c r="V100" s="185" t="str">
        <f>IF(E100="","",ROUND(SQRT(COUNTA(E100:I101)/(COUNTA(E100:I101)-1))*STDEVPA(E100:I101),4))</f>
        <v/>
      </c>
      <c r="W100" s="184" t="str">
        <f t="shared" ref="W100" si="195">IF(E100="","",ROUND((((B100+C100)-(B100-C101))/(6*V100)),4))</f>
        <v/>
      </c>
      <c r="X100" s="184" t="str">
        <f t="shared" ref="X100" si="196">IF(E100="","",ROUND((1-(ABS((((B100+C100)+(B100-C101))/2)-U100)/((C100+C101)/2)))*W100,4))</f>
        <v/>
      </c>
      <c r="Y100" s="184" t="str">
        <f>IF(E100="","",IF(OR(((MAXA(E100:I101))&gt;(B100+C100)),((MINA(E100:I101))&lt;(B100-C101))),"NG","OK"))</f>
        <v/>
      </c>
      <c r="Z100" s="184" t="str">
        <f t="shared" ref="Z100" si="197">IF(X100="","",IF(OR(((MINA(X100))&lt;(1.67))),"NG","OK"))</f>
        <v/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str">
        <f t="shared" si="110"/>
        <v/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/>
      <c r="F102" s="176"/>
      <c r="G102" s="176"/>
      <c r="H102" s="176"/>
      <c r="I102" s="176"/>
      <c r="J102" s="178"/>
      <c r="K102" s="178"/>
      <c r="L102" s="192" t="str">
        <f>IF(E102="","",IF(OR(((MAXA(E102:I103))&gt;(B102+C102)),((MINA(E102:I103))&lt;(B102-C103))),"NG","OK"))</f>
        <v/>
      </c>
      <c r="M102" s="192" t="str">
        <f>IF(E102="","",IF(OR(((MAXA(E102:I103))&gt;(B102+C102)),((MINA(E102:I103))&lt;(B102-C103))),2,1))</f>
        <v/>
      </c>
      <c r="N102" s="185">
        <f t="shared" ref="N102" si="198">IF(B102="","",(((B102+C102)+(B102-C103))/2))</f>
        <v>3.1</v>
      </c>
      <c r="O102" s="193" t="str">
        <f>IF(E102="","",((MAXA(E102,F102,G102,H102,I102))-N102)/((C102+C103)/2))</f>
        <v/>
      </c>
      <c r="P102" s="193" t="str">
        <f>IF(E102="","",((MINA(E102,F102,G102,H102,I102))-N102)/((C102+C103)/2))</f>
        <v/>
      </c>
      <c r="Q102" s="185" t="str">
        <f t="shared" ref="Q102" si="199">IF(E102="","",IF(OR((O102&gt;50%),(P102&lt;-50%)),"Measure More","OK"))</f>
        <v/>
      </c>
      <c r="R102" s="185" t="str">
        <f>IF(E102="","",MAXA(E102:I103))</f>
        <v/>
      </c>
      <c r="S102" s="185" t="str">
        <f>IF(E102="","",MINA(E102:I103))</f>
        <v/>
      </c>
      <c r="T102" s="185" t="str">
        <f t="shared" ref="T102" si="200">IF(E102="","",(R102-S102))</f>
        <v/>
      </c>
      <c r="U102" s="185" t="str">
        <f>IF(E102="","",ROUND(AVERAGEA(E102:I103),4))</f>
        <v/>
      </c>
      <c r="V102" s="185" t="str">
        <f>IF(E102="","",ROUND(SQRT(COUNTA(E102:I103)/(COUNTA(E102:I103)-1))*STDEVPA(E102:I103),4))</f>
        <v/>
      </c>
      <c r="W102" s="184" t="str">
        <f t="shared" ref="W102" si="201">IF(E102="","",ROUND((((B102+C102)-(B102-C103))/(6*V102)),4))</f>
        <v/>
      </c>
      <c r="X102" s="184" t="str">
        <f t="shared" ref="X102" si="202">IF(E102="","",ROUND((1-(ABS((((B102+C102)+(B102-C103))/2)-U102)/((C102+C103)/2)))*W102,4))</f>
        <v/>
      </c>
      <c r="Y102" s="184" t="str">
        <f>IF(E102="","",IF(OR(((MAXA(E102:I103))&gt;(B102+C102)),((MINA(E102:I103))&lt;(B102-C103))),"NG","OK"))</f>
        <v/>
      </c>
      <c r="Z102" s="184" t="str">
        <f t="shared" ref="Z102" si="203">IF(X102="","",IF(OR(((MINA(X102))&lt;(1.67))),"NG","OK"))</f>
        <v/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str">
        <f t="shared" si="110"/>
        <v/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/>
      <c r="F104" s="176"/>
      <c r="G104" s="176"/>
      <c r="H104" s="176"/>
      <c r="I104" s="176"/>
      <c r="J104" s="178"/>
      <c r="K104" s="178"/>
      <c r="L104" s="192" t="str">
        <f>IF(E104="","",IF(OR(((MAXA(E104:I105))&gt;(B104+C104)),((MINA(E104:I105))&lt;(B104-C105))),"NG","OK"))</f>
        <v/>
      </c>
      <c r="M104" s="192" t="str">
        <f>IF(E104="","",IF(OR(((MAXA(E104:I105))&gt;(B104+C104)),((MINA(E104:I105))&lt;(B104-C105))),2,1))</f>
        <v/>
      </c>
      <c r="N104" s="185">
        <f t="shared" ref="N104" si="204">IF(B104="","",(((B104+C104)+(B104-C105))/2))</f>
        <v>2.5000000000000001E-2</v>
      </c>
      <c r="O104" s="193" t="str">
        <f>IF(E104="","",((MAXA(E104,F104,G104,H104,I104))-N104)/((C104+C105)/2))</f>
        <v/>
      </c>
      <c r="P104" s="193" t="str">
        <f>IF(E104="","",((MINA(E104,F104,G104,H104,I104))-N104)/((C104+C105)/2))</f>
        <v/>
      </c>
      <c r="Q104" s="185" t="str">
        <f t="shared" ref="Q104" si="205">IF(E104="","",IF(OR((O104&gt;50%),(P104&lt;-50%)),"Measure More","OK"))</f>
        <v/>
      </c>
      <c r="R104" s="185" t="str">
        <f>IF(E104="","",MAXA(E104:I105))</f>
        <v/>
      </c>
      <c r="S104" s="185" t="str">
        <f>IF(E104="","",MINA(E104:I105))</f>
        <v/>
      </c>
      <c r="T104" s="185" t="str">
        <f t="shared" ref="T104" si="206">IF(E104="","",(R104-S104))</f>
        <v/>
      </c>
      <c r="U104" s="185" t="str">
        <f>IF(E104="","",ROUND(AVERAGEA(E104:I105),4))</f>
        <v/>
      </c>
      <c r="V104" s="185" t="str">
        <f>IF(E104="","",ROUND(SQRT(COUNTA(E104:I105)/(COUNTA(E104:I105)-1))*STDEVPA(E104:I105),4))</f>
        <v/>
      </c>
      <c r="W104" s="184" t="str">
        <f>IF(E104="","",ROUND((((B104+C104)-(U104))/(3*V104)),4))</f>
        <v/>
      </c>
      <c r="X104" s="184" t="str">
        <f>IF(E104="","",ROUND((((B104+C104)-(U104))/(3*V104)),4))</f>
        <v/>
      </c>
      <c r="Y104" s="184" t="str">
        <f>IF(E104="","",IF(OR(((MAXA(E104:I105))&gt;(B104+C104)),((MINA(E104:I105))&lt;(B104-C105))),"NG","OK"))</f>
        <v/>
      </c>
      <c r="Z104" s="184" t="str">
        <f t="shared" ref="Z104" si="207">IF(X104="","",IF(OR(((MINA(X104))&lt;(1.67))),"NG","OK"))</f>
        <v/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str">
        <f t="shared" si="110"/>
        <v/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/>
      <c r="F106" s="176"/>
      <c r="G106" s="176"/>
      <c r="H106" s="176"/>
      <c r="I106" s="176"/>
      <c r="J106" s="178"/>
      <c r="K106" s="178"/>
      <c r="L106" s="192" t="str">
        <f>IF(E106="","",IF(OR(((MAXA(E106:I107))&gt;(B106+C106)),((MINA(E106:I107))&lt;(B106-C107))),"NG","OK"))</f>
        <v/>
      </c>
      <c r="M106" s="192" t="str">
        <f>IF(E106="","",IF(OR(((MAXA(E106:I107))&gt;(B106+C106)),((MINA(E106:I107))&lt;(B106-C107))),2,1))</f>
        <v/>
      </c>
      <c r="N106" s="185">
        <f t="shared" ref="N106" si="208">IF(B106="","",(((B106+C106)+(B106-C107))/2))</f>
        <v>2.5000000000000001E-2</v>
      </c>
      <c r="O106" s="193" t="str">
        <f>IF(E106="","",((MAXA(E106,F106,G106,H106,I106))-N106)/((C106+C107)/2))</f>
        <v/>
      </c>
      <c r="P106" s="193" t="str">
        <f>IF(E106="","",((MINA(E106,F106,G106,H106,I106))-N106)/((C106+C107)/2))</f>
        <v/>
      </c>
      <c r="Q106" s="194" t="str">
        <f t="shared" ref="Q106" si="209">IF(E106="","",IF(OR((O106&gt;50%),(P106&lt;-50%)),"Measure More","OK"))</f>
        <v/>
      </c>
      <c r="R106" s="185" t="str">
        <f>IF(E106="","",MAXA(E106:I107))</f>
        <v/>
      </c>
      <c r="S106" s="185" t="str">
        <f>IF(E106="","",MINA(E106:I107))</f>
        <v/>
      </c>
      <c r="T106" s="185" t="str">
        <f t="shared" ref="T106" si="210">IF(E106="","",(R106-S106))</f>
        <v/>
      </c>
      <c r="U106" s="185" t="str">
        <f>IF(E106="","",ROUND(AVERAGEA(E106:I107),4))</f>
        <v/>
      </c>
      <c r="V106" s="185" t="str">
        <f>IF(E106="","",ROUND(SQRT(COUNTA(E106:I107)/(COUNTA(E106:I107)-1))*STDEVPA(E106:I107),4))</f>
        <v/>
      </c>
      <c r="W106" s="184" t="str">
        <f>IF(E106="","",ROUND((((B106+C106)-(U106))/(3*V106)),4))</f>
        <v/>
      </c>
      <c r="X106" s="184" t="str">
        <f>IF(E106="","",ROUND((((B106+C106)-(U106))/(3*V106)),4))</f>
        <v/>
      </c>
      <c r="Y106" s="184" t="str">
        <f>IF(E106="","",IF(OR(((MAXA(E106:I107))&gt;(B106+C106)),((MINA(E106:I107))&lt;(B106-C107))),"NG","OK"))</f>
        <v/>
      </c>
      <c r="Z106" s="184" t="str">
        <f t="shared" ref="Z106" si="211">IF(X106="","",IF(OR(((MINA(X106))&lt;(1.67))),"NG","OK"))</f>
        <v/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str">
        <f t="shared" si="110"/>
        <v/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24121301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24121301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7" t="str">
        <f>IF(SUM(M158:M223)&lt;&gt;33,"NG","OK")</f>
        <v>NG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8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8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8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8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8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8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8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8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8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8" ht="13.5" customHeight="1" x14ac:dyDescent="0.15">
      <c r="A154" s="16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8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8" ht="15" customHeight="1" x14ac:dyDescent="0.15">
      <c r="A156" s="16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8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8" t="s">
        <v>53</v>
      </c>
      <c r="P157" s="16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8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/>
      <c r="F158" s="176"/>
      <c r="G158" s="176"/>
      <c r="H158" s="176"/>
      <c r="I158" s="176"/>
      <c r="J158" s="178"/>
      <c r="K158" s="178"/>
      <c r="L158" s="192" t="str">
        <f>IF(E158="","",IF(OR(((MAXA(E158:I159))&gt;(B158+C158)),((MINA(E158:I159))&lt;(B158-C159))),"NG","OK"))</f>
        <v/>
      </c>
      <c r="M158" s="192" t="str">
        <f>IF(E158="","",IF(OR(((MAXA(E158:I159))&gt;(B158+C158)),((MINA(E158:I159))&lt;(B158-C159))),2,1))</f>
        <v/>
      </c>
      <c r="N158" s="185">
        <f>IF(B158="","",(((B158+C158)+(B158-C159))/2))</f>
        <v>3.4</v>
      </c>
      <c r="O158" s="193" t="str">
        <f>IF(E158="","",((MAXA(E158,F158,G158,H158,I158))-N158)/((C158+C159)/2))</f>
        <v/>
      </c>
      <c r="P158" s="193" t="str">
        <f>IF(E158="","",((MINA(E158,F158,G158,H158,I158))-N158)/((C158+C159)/2))</f>
        <v/>
      </c>
      <c r="Q158" s="185" t="str">
        <f>IF(E158="","",IF(OR((O158&gt;50%),(P158&lt;-50%)),"Measure More","OK"))</f>
        <v/>
      </c>
      <c r="R158" s="185" t="str">
        <f>IF(E158="","",MAXA(E158:I159))</f>
        <v/>
      </c>
      <c r="S158" s="185" t="str">
        <f>IF(E158="","",MINA(E158:I159))</f>
        <v/>
      </c>
      <c r="T158" s="185" t="str">
        <f>IF(E158="","",(R158-S158))</f>
        <v/>
      </c>
      <c r="U158" s="185" t="str">
        <f>IF(E158="","",ROUND(AVERAGEA(E158:I159),4))</f>
        <v/>
      </c>
      <c r="V158" s="185" t="str">
        <f>IF(E158="","",ROUND(SQRT(COUNTA(E158:I159)/(COUNTA(E158:I159)-1))*STDEVPA(E158:I159),4))</f>
        <v/>
      </c>
      <c r="W158" s="184" t="str">
        <f>IF(E158="","",ROUND((((B158+C158)-(B158-C159))/(6*V158)),4))</f>
        <v/>
      </c>
      <c r="X158" s="184" t="str">
        <f>IF(E158="","",ROUND((1-(ABS((((B158+C158)+(B158-C159))/2)-U158)/((C158+C159)/2)))*W158,4))</f>
        <v/>
      </c>
      <c r="Y158" s="184" t="str">
        <f>IF(E158="","",IF(OR(((MAXA(E158:I159))&gt;(B158+C158)),((MINA(E158:I159))&lt;(B158-C159))),"NG","OK"))</f>
        <v/>
      </c>
      <c r="Z158" s="184" t="str">
        <f>IF(X158="","",IF(OR(((MINA(X158))&lt;(1.67))),"NG","OK"))</f>
        <v/>
      </c>
      <c r="AA158" s="92"/>
      <c r="AB158" s="92"/>
    </row>
    <row r="159" spans="1:28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8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/>
      <c r="F160" s="176"/>
      <c r="G160" s="176"/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/>
      </c>
      <c r="M160" s="192" t="str">
        <f t="shared" ref="M160" si="213">IF(E160="","",IF(OR(((MAXA(E160:I161))&gt;(B160+C160)),((MINA(E160:I161))&lt;(B160-C161))),2,1))</f>
        <v/>
      </c>
      <c r="N160" s="185">
        <f t="shared" ref="N160" si="214">IF(B160="","",(((B160+C160)+(B160-C161))/2))</f>
        <v>3.4</v>
      </c>
      <c r="O160" s="193" t="str">
        <f>IF(E160="","",((MAXA(E160,F160,G160,H160,I160))-N160)/((C160+C161)/2))</f>
        <v/>
      </c>
      <c r="P160" s="193" t="str">
        <f>IF(E160="","",((MINA(E160,F160,G160,H160,I160))-N160)/((C160+C161)/2))</f>
        <v/>
      </c>
      <c r="Q160" s="185" t="str">
        <f t="shared" ref="Q160" si="215">IF(E160="","",IF(OR((O160&gt;50%),(P160&lt;-50%)),"Measure More","OK"))</f>
        <v/>
      </c>
      <c r="R160" s="185" t="str">
        <f t="shared" ref="R160" si="216">IF(E160="","",MAXA(E160:I161))</f>
        <v/>
      </c>
      <c r="S160" s="185" t="str">
        <f t="shared" ref="S160" si="217">IF(E160="","",MINA(E160:I161))</f>
        <v/>
      </c>
      <c r="T160" s="185" t="str">
        <f t="shared" ref="T160" si="218">IF(E160="","",(R160-S160))</f>
        <v/>
      </c>
      <c r="U160" s="185" t="str">
        <f t="shared" ref="U160" si="219">IF(E160="","",ROUND(AVERAGEA(E160:I161),4))</f>
        <v/>
      </c>
      <c r="V160" s="185" t="str">
        <f t="shared" ref="V160" si="220">IF(E160="","",ROUND(SQRT(COUNTA(E160:I161)/(COUNTA(E160:I161)-1))*STDEVPA(E160:I161),4))</f>
        <v/>
      </c>
      <c r="W160" s="184" t="str">
        <f t="shared" ref="W160" si="221">IF(E160="","",ROUND((((B160+C160)-(B160-C161))/(6*V160)),4))</f>
        <v/>
      </c>
      <c r="X160" s="184" t="str">
        <f t="shared" ref="X160" si="222">IF(E160="","",ROUND((1-(ABS((((B160+C160)+(B160-C161))/2)-U160)/((C160+C161)/2)))*W160,4))</f>
        <v/>
      </c>
      <c r="Y160" s="184" t="str">
        <f t="shared" ref="Y160" si="223">IF(E160="","",IF(OR(((MAXA(E160:I161))&gt;(B160+C160)),((MINA(E160:I161))&lt;(B160-C161))),"NG","OK"))</f>
        <v/>
      </c>
      <c r="Z160" s="184" t="str">
        <f t="shared" ref="Z160" si="224">IF(X160="","",IF(OR(((MINA(X160))&lt;(1.67))),"NG","OK"))</f>
        <v/>
      </c>
      <c r="AA160" s="92"/>
      <c r="AB160" s="92"/>
    </row>
    <row r="161" spans="1:28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8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/>
      <c r="F162" s="176"/>
      <c r="G162" s="176"/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/>
      </c>
      <c r="M162" s="192" t="str">
        <f t="shared" ref="M162" si="228">IF(E162="","",IF(OR(((MAXA(E162:I163))&gt;(B162+C162)),((MINA(E162:I163))&lt;(B162-C163))),2,1))</f>
        <v/>
      </c>
      <c r="N162" s="185">
        <f t="shared" ref="N162" si="229">IF(B162="","",(((B162+C162)+(B162-C163))/2))</f>
        <v>1.6</v>
      </c>
      <c r="O162" s="193" t="str">
        <f>IF(E162="","",((MAXA(E162,F162,G162,H162,I162))-N162)/((C162+C163)/2))</f>
        <v/>
      </c>
      <c r="P162" s="193" t="str">
        <f>IF(E162="","",((MINA(E162,F162,G162,H162,I162))-N162)/((C162+C163)/2))</f>
        <v/>
      </c>
      <c r="Q162" s="185" t="str">
        <f t="shared" ref="Q162" si="230">IF(E162="","",IF(OR((O162&gt;50%),(P162&lt;-50%)),"Measure More","OK"))</f>
        <v/>
      </c>
      <c r="R162" s="185" t="str">
        <f t="shared" ref="R162" si="231">IF(E162="","",MAXA(E162:I163))</f>
        <v/>
      </c>
      <c r="S162" s="185" t="str">
        <f t="shared" ref="S162" si="232">IF(E162="","",MINA(E162:I163))</f>
        <v/>
      </c>
      <c r="T162" s="185" t="str">
        <f t="shared" ref="T162" si="233">IF(E162="","",(R162-S162))</f>
        <v/>
      </c>
      <c r="U162" s="185" t="str">
        <f t="shared" ref="U162" si="234">IF(E162="","",ROUND(AVERAGEA(E162:I163),4))</f>
        <v/>
      </c>
      <c r="V162" s="185" t="str">
        <f t="shared" ref="V162" si="235">IF(E162="","",ROUND(SQRT(COUNTA(E162:I163)/(COUNTA(E162:I163)-1))*STDEVPA(E162:I163),4))</f>
        <v/>
      </c>
      <c r="W162" s="184" t="str">
        <f t="shared" ref="W162" si="236">IF(E162="","",ROUND((((B162+C162)-(B162-C163))/(6*V162)),4))</f>
        <v/>
      </c>
      <c r="X162" s="184" t="str">
        <f t="shared" ref="X162" si="237">IF(E162="","",ROUND((1-(ABS((((B162+C162)+(B162-C163))/2)-U162)/((C162+C163)/2)))*W162,4))</f>
        <v/>
      </c>
      <c r="Y162" s="184" t="str">
        <f t="shared" ref="Y162" si="238">IF(E162="","",IF(OR(((MAXA(E162:I163))&gt;(B162+C162)),((MINA(E162:I163))&lt;(B162-C163))),"NG","OK"))</f>
        <v/>
      </c>
      <c r="Z162" s="184" t="str">
        <f t="shared" ref="Z162" si="239">IF(X162="","",IF(OR(((MINA(X162))&lt;(1.67))),"NG","OK"))</f>
        <v/>
      </c>
      <c r="AA162" s="92"/>
      <c r="AB162" s="92"/>
    </row>
    <row r="163" spans="1:28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8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/>
      <c r="F164" s="176"/>
      <c r="G164" s="176"/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/>
      </c>
      <c r="M164" s="192" t="str">
        <f t="shared" ref="M164" si="243">IF(E164="","",IF(OR(((MAXA(E164:I165))&gt;(B164+C164)),((MINA(E164:I165))&lt;(B164-C165))),2,1))</f>
        <v/>
      </c>
      <c r="N164" s="185">
        <f t="shared" ref="N164" si="244">IF(B164="","",(((B164+C164)+(B164-C165))/2))</f>
        <v>1.6</v>
      </c>
      <c r="O164" s="193" t="str">
        <f>IF(E164="","",((MAXA(E164,F164,G164,H164,I164))-N164)/((C164+C165)/2))</f>
        <v/>
      </c>
      <c r="P164" s="193" t="str">
        <f>IF(E164="","",((MINA(E164,F164,G164,H164,I164))-N164)/((C164+C165)/2))</f>
        <v/>
      </c>
      <c r="Q164" s="185" t="str">
        <f t="shared" ref="Q164" si="245">IF(E164="","",IF(OR((O164&gt;50%),(P164&lt;-50%)),"Measure More","OK"))</f>
        <v/>
      </c>
      <c r="R164" s="185" t="str">
        <f t="shared" ref="R164" si="246">IF(E164="","",MAXA(E164:I165))</f>
        <v/>
      </c>
      <c r="S164" s="185" t="str">
        <f t="shared" ref="S164" si="247">IF(E164="","",MINA(E164:I165))</f>
        <v/>
      </c>
      <c r="T164" s="185" t="str">
        <f t="shared" ref="T164" si="248">IF(E164="","",(R164-S164))</f>
        <v/>
      </c>
      <c r="U164" s="185" t="str">
        <f t="shared" ref="U164" si="249">IF(E164="","",ROUND(AVERAGEA(E164:I165),4))</f>
        <v/>
      </c>
      <c r="V164" s="185" t="str">
        <f t="shared" ref="V164" si="250">IF(E164="","",ROUND(SQRT(COUNTA(E164:I165)/(COUNTA(E164:I165)-1))*STDEVPA(E164:I165),4))</f>
        <v/>
      </c>
      <c r="W164" s="184" t="str">
        <f t="shared" ref="W164" si="251">IF(E164="","",ROUND((((B164+C164)-(B164-C165))/(6*V164)),4))</f>
        <v/>
      </c>
      <c r="X164" s="184" t="str">
        <f t="shared" ref="X164" si="252">IF(E164="","",ROUND((1-(ABS((((B164+C164)+(B164-C165))/2)-U164)/((C164+C165)/2)))*W164,4))</f>
        <v/>
      </c>
      <c r="Y164" s="184" t="str">
        <f t="shared" ref="Y164" si="253">IF(E164="","",IF(OR(((MAXA(E164:I165))&gt;(B164+C164)),((MINA(E164:I165))&lt;(B164-C165))),"NG","OK"))</f>
        <v/>
      </c>
      <c r="Z164" s="184" t="str">
        <f t="shared" ref="Z164" si="254">IF(X164="","",IF(OR(((MINA(X164))&lt;(1.67))),"NG","OK"))</f>
        <v/>
      </c>
      <c r="AA164" s="92"/>
      <c r="AB164" s="92"/>
    </row>
    <row r="165" spans="1:28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8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/>
      <c r="F166" s="176"/>
      <c r="G166" s="176"/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/>
      </c>
      <c r="M166" s="192" t="str">
        <f t="shared" ref="M166" si="258">IF(E166="","",IF(OR(((MAXA(E166:I167))&gt;(B166+C166)),((MINA(E166:I167))&lt;(B166-C167))),2,1))</f>
        <v/>
      </c>
      <c r="N166" s="185">
        <f t="shared" ref="N166" si="259">IF(B166="","",(((B166+C166)+(B166-C167))/2))</f>
        <v>1.6</v>
      </c>
      <c r="O166" s="193" t="str">
        <f>IF(E166="","",((MAXA(E166,F166,G166,H166,I166))-N166)/((C166+C167)/2))</f>
        <v/>
      </c>
      <c r="P166" s="193" t="str">
        <f>IF(E166="","",((MINA(E166,F166,G166,H166,I166))-N166)/((C166+C167)/2))</f>
        <v/>
      </c>
      <c r="Q166" s="185" t="str">
        <f t="shared" ref="Q166" si="260">IF(E166="","",IF(OR((O166&gt;50%),(P166&lt;-50%)),"Measure More","OK"))</f>
        <v/>
      </c>
      <c r="R166" s="185" t="str">
        <f t="shared" ref="R166" si="261">IF(E166="","",MAXA(E166:I167))</f>
        <v/>
      </c>
      <c r="S166" s="185" t="str">
        <f t="shared" ref="S166" si="262">IF(E166="","",MINA(E166:I167))</f>
        <v/>
      </c>
      <c r="T166" s="185" t="str">
        <f t="shared" ref="T166" si="263">IF(E166="","",(R166-S166))</f>
        <v/>
      </c>
      <c r="U166" s="185" t="str">
        <f t="shared" ref="U166" si="264">IF(E166="","",ROUND(AVERAGEA(E166:I167),4))</f>
        <v/>
      </c>
      <c r="V166" s="185" t="str">
        <f t="shared" ref="V166" si="265">IF(E166="","",ROUND(SQRT(COUNTA(E166:I167)/(COUNTA(E166:I167)-1))*STDEVPA(E166:I167),4))</f>
        <v/>
      </c>
      <c r="W166" s="184" t="str">
        <f t="shared" ref="W166" si="266">IF(E166="","",ROUND((((B166+C166)-(B166-C167))/(6*V166)),4))</f>
        <v/>
      </c>
      <c r="X166" s="184" t="str">
        <f t="shared" ref="X166" si="267">IF(E166="","",ROUND((1-(ABS((((B166+C166)+(B166-C167))/2)-U166)/((C166+C167)/2)))*W166,4))</f>
        <v/>
      </c>
      <c r="Y166" s="184" t="str">
        <f t="shared" ref="Y166" si="268">IF(E166="","",IF(OR(((MAXA(E166:I167))&gt;(B166+C166)),((MINA(E166:I167))&lt;(B166-C167))),"NG","OK"))</f>
        <v/>
      </c>
      <c r="Z166" s="184" t="str">
        <f t="shared" ref="Z166" si="269">IF(X166="","",IF(OR(((MINA(X166))&lt;(1.67))),"NG","OK"))</f>
        <v/>
      </c>
      <c r="AA166" s="92"/>
      <c r="AB166" s="92"/>
    </row>
    <row r="167" spans="1:28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8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/>
      <c r="F168" s="176"/>
      <c r="G168" s="176"/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/>
      </c>
      <c r="M168" s="192" t="str">
        <f t="shared" ref="M168" si="273">IF(E168="","",IF(OR(((MAXA(E168:I169))&gt;(B168+C168)),((MINA(E168:I169))&lt;(B168-C169))),2,1))</f>
        <v/>
      </c>
      <c r="N168" s="185">
        <f t="shared" ref="N168" si="274">IF(B168="","",(((B168+C168)+(B168-C169))/2))</f>
        <v>1.6</v>
      </c>
      <c r="O168" s="193" t="str">
        <f>IF(E168="","",((MAXA(E168,F168,G168,H168,I168))-N168)/((C168+C169)/2))</f>
        <v/>
      </c>
      <c r="P168" s="193" t="str">
        <f>IF(E168="","",((MINA(E168,F168,G168,H168,I168))-N168)/((C168+C169)/2))</f>
        <v/>
      </c>
      <c r="Q168" s="185" t="str">
        <f t="shared" ref="Q168" si="275">IF(E168="","",IF(OR((O168&gt;50%),(P168&lt;-50%)),"Measure More","OK"))</f>
        <v/>
      </c>
      <c r="R168" s="185" t="str">
        <f t="shared" ref="R168" si="276">IF(E168="","",MAXA(E168:I169))</f>
        <v/>
      </c>
      <c r="S168" s="185" t="str">
        <f t="shared" ref="S168" si="277">IF(E168="","",MINA(E168:I169))</f>
        <v/>
      </c>
      <c r="T168" s="185" t="str">
        <f t="shared" ref="T168" si="278">IF(E168="","",(R168-S168))</f>
        <v/>
      </c>
      <c r="U168" s="185" t="str">
        <f t="shared" ref="U168" si="279">IF(E168="","",ROUND(AVERAGEA(E168:I169),4))</f>
        <v/>
      </c>
      <c r="V168" s="185" t="str">
        <f t="shared" ref="V168" si="280">IF(E168="","",ROUND(SQRT(COUNTA(E168:I169)/(COUNTA(E168:I169)-1))*STDEVPA(E168:I169),4))</f>
        <v/>
      </c>
      <c r="W168" s="184" t="str">
        <f t="shared" ref="W168" si="281">IF(E168="","",ROUND((((B168+C168)-(B168-C169))/(6*V168)),4))</f>
        <v/>
      </c>
      <c r="X168" s="184" t="str">
        <f t="shared" ref="X168" si="282">IF(E168="","",ROUND((1-(ABS((((B168+C168)+(B168-C169))/2)-U168)/((C168+C169)/2)))*W168,4))</f>
        <v/>
      </c>
      <c r="Y168" s="184" t="str">
        <f t="shared" ref="Y168" si="283">IF(E168="","",IF(OR(((MAXA(E168:I169))&gt;(B168+C168)),((MINA(E168:I169))&lt;(B168-C169))),"NG","OK"))</f>
        <v/>
      </c>
      <c r="Z168" s="184" t="str">
        <f t="shared" ref="Z168" si="284">IF(X168="","",IF(OR(((MINA(X168))&lt;(1.67))),"NG","OK"))</f>
        <v/>
      </c>
      <c r="AA168" s="92"/>
      <c r="AB168" s="92"/>
    </row>
    <row r="169" spans="1:28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8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/>
      <c r="F170" s="176"/>
      <c r="G170" s="176"/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/>
      </c>
      <c r="M170" s="192" t="str">
        <f t="shared" ref="M170" si="288">IF(E170="","",IF(OR(((MAXA(E170:I171))&gt;(B170+C170)),((MINA(E170:I171))&lt;(B170-C171))),2,1))</f>
        <v/>
      </c>
      <c r="N170" s="185">
        <f t="shared" ref="N170" si="289">IF(B170="","",(((B170+C170)+(B170-C171))/2))</f>
        <v>24.6</v>
      </c>
      <c r="O170" s="193" t="str">
        <f>IF(E170="","",((MAXA(E170,F170,G170,H170,I170))-N170)/((C170+C171)/2))</f>
        <v/>
      </c>
      <c r="P170" s="193" t="str">
        <f>IF(E170="","",((MINA(E170,F170,G170,H170,I170))-N170)/((C170+C171)/2))</f>
        <v/>
      </c>
      <c r="Q170" s="185" t="str">
        <f t="shared" ref="Q170" si="290">IF(E170="","",IF(OR((O170&gt;50%),(P170&lt;-50%)),"Measure More","OK"))</f>
        <v/>
      </c>
      <c r="R170" s="185" t="str">
        <f t="shared" ref="R170" si="291">IF(E170="","",MAXA(E170:I171))</f>
        <v/>
      </c>
      <c r="S170" s="185" t="str">
        <f t="shared" ref="S170" si="292">IF(E170="","",MINA(E170:I171))</f>
        <v/>
      </c>
      <c r="T170" s="185" t="str">
        <f t="shared" ref="T170" si="293">IF(E170="","",(R170-S170))</f>
        <v/>
      </c>
      <c r="U170" s="185" t="str">
        <f t="shared" ref="U170" si="294">IF(E170="","",ROUND(AVERAGEA(E170:I171),4))</f>
        <v/>
      </c>
      <c r="V170" s="185" t="str">
        <f t="shared" ref="V170" si="295">IF(E170="","",ROUND(SQRT(COUNTA(E170:I171)/(COUNTA(E170:I171)-1))*STDEVPA(E170:I171),4))</f>
        <v/>
      </c>
      <c r="W170" s="184" t="str">
        <f t="shared" ref="W170" si="296">IF(E170="","",ROUND((((B170+C170)-(B170-C171))/(6*V170)),4))</f>
        <v/>
      </c>
      <c r="X170" s="184" t="str">
        <f t="shared" ref="X170" si="297">IF(E170="","",ROUND((1-(ABS((((B170+C170)+(B170-C171))/2)-U170)/((C170+C171)/2)))*W170,4))</f>
        <v/>
      </c>
      <c r="Y170" s="184" t="str">
        <f t="shared" ref="Y170" si="298">IF(E170="","",IF(OR(((MAXA(E170:I171))&gt;(B170+C170)),((MINA(E170:I171))&lt;(B170-C171))),"NG","OK"))</f>
        <v/>
      </c>
      <c r="Z170" s="184" t="str">
        <f t="shared" ref="Z170" si="299">IF(X170="","",IF(OR(((MINA(X170))&lt;(1.67))),"NG","OK"))</f>
        <v/>
      </c>
      <c r="AA170" s="92"/>
      <c r="AB170" s="92"/>
    </row>
    <row r="171" spans="1:28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8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/>
      <c r="F172" s="176"/>
      <c r="G172" s="176"/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/>
      </c>
      <c r="M172" s="192" t="str">
        <f t="shared" ref="M172" si="303">IF(E172="","",IF(OR(((MAXA(E172:I173))&gt;(B172+C172)),((MINA(E172:I173))&lt;(B172-C173))),2,1))</f>
        <v/>
      </c>
      <c r="N172" s="185">
        <f t="shared" ref="N172" si="304">IF(B172="","",(((B172+C172)+(B172-C173))/2))</f>
        <v>4.8</v>
      </c>
      <c r="O172" s="193" t="str">
        <f>IF(E172="","",((MAXA(E172,F172,G172,H172,I172))-N172)/((C172+C173)/2))</f>
        <v/>
      </c>
      <c r="P172" s="193" t="str">
        <f>IF(E172="","",((MINA(E172,F172,G172,H172,I172))-N172)/((C172+C173)/2))</f>
        <v/>
      </c>
      <c r="Q172" s="185" t="str">
        <f t="shared" ref="Q172" si="305">IF(E172="","",IF(OR((O172&gt;50%),(P172&lt;-50%)),"Measure More","OK"))</f>
        <v/>
      </c>
      <c r="R172" s="185" t="str">
        <f t="shared" ref="R172" si="306">IF(E172="","",MAXA(E172:I173))</f>
        <v/>
      </c>
      <c r="S172" s="185" t="str">
        <f t="shared" ref="S172" si="307">IF(E172="","",MINA(E172:I173))</f>
        <v/>
      </c>
      <c r="T172" s="185" t="str">
        <f t="shared" ref="T172" si="308">IF(E172="","",(R172-S172))</f>
        <v/>
      </c>
      <c r="U172" s="185" t="str">
        <f t="shared" ref="U172" si="309">IF(E172="","",ROUND(AVERAGEA(E172:I173),4))</f>
        <v/>
      </c>
      <c r="V172" s="185" t="str">
        <f t="shared" ref="V172" si="310">IF(E172="","",ROUND(SQRT(COUNTA(E172:I173)/(COUNTA(E172:I173)-1))*STDEVPA(E172:I173),4))</f>
        <v/>
      </c>
      <c r="W172" s="184" t="str">
        <f t="shared" ref="W172" si="311">IF(E172="","",ROUND((((B172+C172)-(B172-C173))/(6*V172)),4))</f>
        <v/>
      </c>
      <c r="X172" s="184" t="str">
        <f t="shared" ref="X172" si="312">IF(E172="","",ROUND((1-(ABS((((B172+C172)+(B172-C173))/2)-U172)/((C172+C173)/2)))*W172,4))</f>
        <v/>
      </c>
      <c r="Y172" s="184" t="str">
        <f t="shared" ref="Y172" si="313">IF(E172="","",IF(OR(((MAXA(E172:I173))&gt;(B172+C172)),((MINA(E172:I173))&lt;(B172-C173))),"NG","OK"))</f>
        <v/>
      </c>
      <c r="Z172" s="184" t="str">
        <f t="shared" ref="Z172" si="314">IF(X172="","",IF(OR(((MINA(X172))&lt;(1.67))),"NG","OK"))</f>
        <v/>
      </c>
      <c r="AA172" s="92"/>
      <c r="AB172" s="92"/>
    </row>
    <row r="173" spans="1:28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8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/>
      <c r="F174" s="176"/>
      <c r="G174" s="176"/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/>
      </c>
      <c r="M174" s="192" t="str">
        <f t="shared" ref="M174" si="318">IF(E174="","",IF(OR(((MAXA(E174:I175))&gt;(B174+C174)),((MINA(E174:I175))&lt;(B174-C175))),2,1))</f>
        <v/>
      </c>
      <c r="N174" s="185">
        <f t="shared" ref="N174" si="319">IF(B174="","",(((B174+C174)+(B174-C175))/2))</f>
        <v>4.8</v>
      </c>
      <c r="O174" s="193" t="str">
        <f>IF(E174="","",((MAXA(E174,F174,G174,H174,I174))-N174)/((C174+C175)/2))</f>
        <v/>
      </c>
      <c r="P174" s="193" t="str">
        <f>IF(E174="","",((MINA(E174,F174,G174,H174,I174))-N174)/((C174+C175)/2))</f>
        <v/>
      </c>
      <c r="Q174" s="185" t="str">
        <f t="shared" ref="Q174" si="320">IF(E174="","",IF(OR((O174&gt;50%),(P174&lt;-50%)),"Measure More","OK"))</f>
        <v/>
      </c>
      <c r="R174" s="185" t="str">
        <f t="shared" ref="R174" si="321">IF(E174="","",MAXA(E174:I175))</f>
        <v/>
      </c>
      <c r="S174" s="185" t="str">
        <f t="shared" ref="S174" si="322">IF(E174="","",MINA(E174:I175))</f>
        <v/>
      </c>
      <c r="T174" s="185" t="str">
        <f t="shared" ref="T174" si="323">IF(E174="","",(R174-S174))</f>
        <v/>
      </c>
      <c r="U174" s="185" t="str">
        <f t="shared" ref="U174" si="324">IF(E174="","",ROUND(AVERAGEA(E174:I175),4))</f>
        <v/>
      </c>
      <c r="V174" s="185" t="str">
        <f t="shared" ref="V174" si="325">IF(E174="","",ROUND(SQRT(COUNTA(E174:I175)/(COUNTA(E174:I175)-1))*STDEVPA(E174:I175),4))</f>
        <v/>
      </c>
      <c r="W174" s="184" t="str">
        <f t="shared" ref="W174" si="326">IF(E174="","",ROUND((((B174+C174)-(B174-C175))/(6*V174)),4))</f>
        <v/>
      </c>
      <c r="X174" s="184" t="str">
        <f t="shared" ref="X174" si="327">IF(E174="","",ROUND((1-(ABS((((B174+C174)+(B174-C175))/2)-U174)/((C174+C175)/2)))*W174,4))</f>
        <v/>
      </c>
      <c r="Y174" s="184" t="str">
        <f t="shared" ref="Y174" si="328">IF(E174="","",IF(OR(((MAXA(E174:I175))&gt;(B174+C174)),((MINA(E174:I175))&lt;(B174-C175))),"NG","OK"))</f>
        <v/>
      </c>
      <c r="Z174" s="184" t="str">
        <f t="shared" ref="Z174" si="329">IF(X174="","",IF(OR(((MINA(X174))&lt;(1.67))),"NG","OK"))</f>
        <v/>
      </c>
      <c r="AA174" s="92"/>
      <c r="AB174" s="92"/>
    </row>
    <row r="175" spans="1:28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8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/>
      <c r="F176" s="176"/>
      <c r="G176" s="176"/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/>
      </c>
      <c r="M176" s="192" t="str">
        <f t="shared" ref="M176" si="333">IF(E176="","",IF(OR(((MAXA(E176:I177))&gt;(B176+C176)),((MINA(E176:I177))&lt;(B176-C177))),2,1))</f>
        <v/>
      </c>
      <c r="N176" s="185">
        <f t="shared" ref="N176" si="334">IF(B176="","",(((B176+C176)+(B176-C177))/2))</f>
        <v>16.100000000000001</v>
      </c>
      <c r="O176" s="193" t="str">
        <f>IF(E176="","",((MAXA(E176,F176,G176,H176,I176))-N176)/((C176+C177)/2))</f>
        <v/>
      </c>
      <c r="P176" s="193" t="str">
        <f>IF(E176="","",((MINA(E176,F176,G176,H176,I176))-N176)/((C176+C177)/2))</f>
        <v/>
      </c>
      <c r="Q176" s="194" t="str">
        <f t="shared" ref="Q176" si="335">IF(E176="","",IF(OR((O176&gt;50%),(P176&lt;-50%)),"Measure More","OK"))</f>
        <v/>
      </c>
      <c r="R176" s="185" t="str">
        <f t="shared" ref="R176" si="336">IF(E176="","",MAXA(E176:I177))</f>
        <v/>
      </c>
      <c r="S176" s="185" t="str">
        <f t="shared" ref="S176" si="337">IF(E176="","",MINA(E176:I177))</f>
        <v/>
      </c>
      <c r="T176" s="185" t="str">
        <f t="shared" ref="T176" si="338">IF(E176="","",(R176-S176))</f>
        <v/>
      </c>
      <c r="U176" s="185" t="str">
        <f t="shared" ref="U176" si="339">IF(E176="","",ROUND(AVERAGEA(E176:I177),4))</f>
        <v/>
      </c>
      <c r="V176" s="185" t="str">
        <f t="shared" ref="V176" si="340">IF(E176="","",ROUND(SQRT(COUNTA(E176:I177)/(COUNTA(E176:I177)-1))*STDEVPA(E176:I177),4))</f>
        <v/>
      </c>
      <c r="W176" s="184" t="str">
        <f t="shared" ref="W176" si="341">IF(E176="","",ROUND((((B176+C176)-(B176-C177))/(6*V176)),4))</f>
        <v/>
      </c>
      <c r="X176" s="184" t="str">
        <f t="shared" ref="X176" si="342">IF(E176="","",ROUND((1-(ABS((((B176+C176)+(B176-C177))/2)-U176)/((C176+C177)/2)))*W176,4))</f>
        <v/>
      </c>
      <c r="Y176" s="184" t="str">
        <f t="shared" ref="Y176" si="343">IF(E176="","",IF(OR(((MAXA(E176:I177))&gt;(B176+C176)),((MINA(E176:I177))&lt;(B176-C177))),"NG","OK"))</f>
        <v/>
      </c>
      <c r="Z176" s="184" t="str">
        <f t="shared" ref="Z176" si="344">IF(X176="","",IF(OR(((MINA(X176))&lt;(1.67))),"NG","OK"))</f>
        <v/>
      </c>
      <c r="AA176" s="92"/>
      <c r="AB176" s="92"/>
    </row>
    <row r="177" spans="1:28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str">
        <f t="shared" ref="L177" si="345">IF(L158="","",IF(OR(((MAXA(L158:L165))&gt;(L154+L155)),((MINA(L158:L165))&lt;(L154-L156))),"NG","OK"))</f>
        <v/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8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/>
      <c r="F178" s="176"/>
      <c r="G178" s="176"/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/>
      </c>
      <c r="M178" s="192" t="str">
        <f t="shared" ref="M178" si="348">IF(E178="","",IF(OR(((MAXA(E178:I179))&gt;(B178+C178)),((MINA(E178:I179))&lt;(B178-C179))),2,1))</f>
        <v/>
      </c>
      <c r="N178" s="185">
        <f t="shared" ref="N178" si="349">IF(B178="","",(((B178+C178)+(B178-C179))/2))</f>
        <v>16.100000000000001</v>
      </c>
      <c r="O178" s="193" t="str">
        <f>IF(E178="","",((MAXA(E178,F178,G178,H178,I178))-N178)/((C178+C179)/2))</f>
        <v/>
      </c>
      <c r="P178" s="193" t="str">
        <f>IF(E178="","",((MINA(E178,F178,G178,H178,I178))-N178)/((C178+C179)/2))</f>
        <v/>
      </c>
      <c r="Q178" s="194" t="str">
        <f t="shared" ref="Q178" si="350">IF(E178="","",IF(OR((O178&gt;50%),(P178&lt;-50%)),"Measure More","OK"))</f>
        <v/>
      </c>
      <c r="R178" s="185" t="str">
        <f t="shared" ref="R178" si="351">IF(E178="","",MAXA(E178:I179))</f>
        <v/>
      </c>
      <c r="S178" s="185" t="str">
        <f t="shared" ref="S178" si="352">IF(E178="","",MINA(E178:I179))</f>
        <v/>
      </c>
      <c r="T178" s="185" t="str">
        <f t="shared" ref="T178" si="353">IF(E178="","",(R178-S178))</f>
        <v/>
      </c>
      <c r="U178" s="185" t="str">
        <f t="shared" ref="U178" si="354">IF(E178="","",ROUND(AVERAGEA(E178:I179),4))</f>
        <v/>
      </c>
      <c r="V178" s="185" t="str">
        <f t="shared" ref="V178" si="355">IF(E178="","",ROUND(SQRT(COUNTA(E178:I179)/(COUNTA(E178:I179)-1))*STDEVPA(E178:I179),4))</f>
        <v/>
      </c>
      <c r="W178" s="184" t="str">
        <f t="shared" ref="W178" si="356">IF(E178="","",ROUND((((B178+C178)-(B178-C179))/(6*V178)),4))</f>
        <v/>
      </c>
      <c r="X178" s="184" t="str">
        <f t="shared" ref="X178" si="357">IF(E178="","",ROUND((1-(ABS((((B178+C178)+(B178-C179))/2)-U178)/((C178+C179)/2)))*W178,4))</f>
        <v/>
      </c>
      <c r="Y178" s="184" t="str">
        <f t="shared" ref="Y178" si="358">IF(E178="","",IF(OR(((MAXA(E178:I179))&gt;(B178+C178)),((MINA(E178:I179))&lt;(B178-C179))),"NG","OK"))</f>
        <v/>
      </c>
      <c r="Z178" s="184" t="str">
        <f t="shared" ref="Z178" si="359">IF(X178="","",IF(OR(((MINA(X178))&lt;(1.67))),"NG","OK"))</f>
        <v/>
      </c>
      <c r="AA178" s="92"/>
      <c r="AB178" s="92"/>
    </row>
    <row r="179" spans="1:28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str">
        <f t="shared" ref="L179" si="360">IF(L160="","",IF(OR(((MAXA(L160:L167))&gt;(L156+L157)),((MINA(L160:L167))&lt;(L156-L158))),"NG","OK"))</f>
        <v/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8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/>
      <c r="F180" s="176"/>
      <c r="G180" s="176"/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/>
      </c>
      <c r="M180" s="192" t="str">
        <f t="shared" ref="M180" si="363">IF(E180="","",IF(OR(((MAXA(E180:I181))&gt;(B180+C180)),((MINA(E180:I181))&lt;(B180-C181))),2,1))</f>
        <v/>
      </c>
      <c r="N180" s="185">
        <f t="shared" ref="N180" si="364">IF(B180="","",(((B180+C180)+(B180-C181))/2))</f>
        <v>6.5</v>
      </c>
      <c r="O180" s="193" t="str">
        <f>IF(E180="","",((MAXA(E180,F180,G180,H180,I180))-N180)/((C180+C181)/2))</f>
        <v/>
      </c>
      <c r="P180" s="193" t="str">
        <f>IF(E180="","",((MINA(E180,F180,G180,H180,I180))-N180)/((C180+C181)/2))</f>
        <v/>
      </c>
      <c r="Q180" s="185" t="str">
        <f t="shared" ref="Q180" si="365">IF(E180="","",IF(OR((O180&gt;50%),(P180&lt;-50%)),"Measure More","OK"))</f>
        <v/>
      </c>
      <c r="R180" s="185" t="str">
        <f t="shared" ref="R180" si="366">IF(E180="","",MAXA(E180:I181))</f>
        <v/>
      </c>
      <c r="S180" s="185" t="str">
        <f t="shared" ref="S180" si="367">IF(E180="","",MINA(E180:I181))</f>
        <v/>
      </c>
      <c r="T180" s="185" t="str">
        <f t="shared" ref="T180" si="368">IF(E180="","",(R180-S180))</f>
        <v/>
      </c>
      <c r="U180" s="185" t="str">
        <f t="shared" ref="U180" si="369">IF(E180="","",ROUND(AVERAGEA(E180:I181),4))</f>
        <v/>
      </c>
      <c r="V180" s="185" t="str">
        <f t="shared" ref="V180" si="370">IF(E180="","",ROUND(SQRT(COUNTA(E180:I181)/(COUNTA(E180:I181)-1))*STDEVPA(E180:I181),4))</f>
        <v/>
      </c>
      <c r="W180" s="184" t="str">
        <f t="shared" ref="W180" si="371">IF(E180="","",ROUND((((B180+C180)-(B180-C181))/(6*V180)),4))</f>
        <v/>
      </c>
      <c r="X180" s="184" t="str">
        <f t="shared" ref="X180" si="372">IF(E180="","",ROUND((1-(ABS((((B180+C180)+(B180-C181))/2)-U180)/((C180+C181)/2)))*W180,4))</f>
        <v/>
      </c>
      <c r="Y180" s="184" t="str">
        <f t="shared" ref="Y180" si="373">IF(E180="","",IF(OR(((MAXA(E180:I181))&gt;(B180+C180)),((MINA(E180:I181))&lt;(B180-C181))),"NG","OK"))</f>
        <v/>
      </c>
      <c r="Z180" s="184" t="str">
        <f t="shared" ref="Z180" si="374">IF(X180="","",IF(OR(((MINA(X180))&lt;(1.67))),"NG","OK"))</f>
        <v/>
      </c>
      <c r="AA180" s="92"/>
      <c r="AB180" s="92"/>
    </row>
    <row r="181" spans="1:28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str">
        <f t="shared" ref="L181" si="375">IF(L162="","",IF(OR(((MAXA(L162:L169))&gt;(L158+L159)),((MINA(L162:L169))&lt;(L158-L160))),"NG","OK"))</f>
        <v/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8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/>
      <c r="F182" s="176"/>
      <c r="G182" s="176"/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/>
      </c>
      <c r="M182" s="192" t="str">
        <f t="shared" ref="M182" si="378">IF(E182="","",IF(OR(((MAXA(E182:I183))&gt;(B182+C182)),((MINA(E182:I183))&lt;(B182-C183))),2,1))</f>
        <v/>
      </c>
      <c r="N182" s="185">
        <f t="shared" ref="N182" si="379">IF(B182="","",(((B182+C182)+(B182-C183))/2))</f>
        <v>6.5</v>
      </c>
      <c r="O182" s="193" t="str">
        <f>IF(E182="","",((MAXA(E182,F182,G182,H182,I182))-N182)/((C182+C183)/2))</f>
        <v/>
      </c>
      <c r="P182" s="193" t="str">
        <f>IF(E182="","",((MINA(E182,F182,G182,H182,I182))-N182)/((C182+C183)/2))</f>
        <v/>
      </c>
      <c r="Q182" s="185" t="str">
        <f t="shared" ref="Q182" si="380">IF(E182="","",IF(OR((O182&gt;50%),(P182&lt;-50%)),"Measure More","OK"))</f>
        <v/>
      </c>
      <c r="R182" s="185" t="str">
        <f t="shared" ref="R182" si="381">IF(E182="","",MAXA(E182:I183))</f>
        <v/>
      </c>
      <c r="S182" s="185" t="str">
        <f t="shared" ref="S182" si="382">IF(E182="","",MINA(E182:I183))</f>
        <v/>
      </c>
      <c r="T182" s="185" t="str">
        <f t="shared" ref="T182" si="383">IF(E182="","",(R182-S182))</f>
        <v/>
      </c>
      <c r="U182" s="185" t="str">
        <f t="shared" ref="U182" si="384">IF(E182="","",ROUND(AVERAGEA(E182:I183),4))</f>
        <v/>
      </c>
      <c r="V182" s="185" t="str">
        <f t="shared" ref="V182" si="385">IF(E182="","",ROUND(SQRT(COUNTA(E182:I183)/(COUNTA(E182:I183)-1))*STDEVPA(E182:I183),4))</f>
        <v/>
      </c>
      <c r="W182" s="184" t="str">
        <f t="shared" ref="W182" si="386">IF(E182="","",ROUND((((B182+C182)-(B182-C183))/(6*V182)),4))</f>
        <v/>
      </c>
      <c r="X182" s="184" t="str">
        <f t="shared" ref="X182" si="387">IF(E182="","",ROUND((1-(ABS((((B182+C182)+(B182-C183))/2)-U182)/((C182+C183)/2)))*W182,4))</f>
        <v/>
      </c>
      <c r="Y182" s="184" t="str">
        <f t="shared" ref="Y182" si="388">IF(E182="","",IF(OR(((MAXA(E182:I183))&gt;(B182+C182)),((MINA(E182:I183))&lt;(B182-C183))),"NG","OK"))</f>
        <v/>
      </c>
      <c r="Z182" s="184" t="str">
        <f t="shared" ref="Z182" si="389">IF(X182="","",IF(OR(((MINA(X182))&lt;(1.67))),"NG","OK"))</f>
        <v/>
      </c>
      <c r="AA182" s="92"/>
      <c r="AB182" s="92"/>
    </row>
    <row r="183" spans="1:28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str">
        <f t="shared" ref="L183" si="390">IF(L164="","",IF(OR(((MAXA(L164:L171))&gt;(L160+L161)),((MINA(L164:L171))&lt;(L160-L162))),"NG","OK"))</f>
        <v/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8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/>
      <c r="F184" s="176"/>
      <c r="G184" s="176"/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/>
      </c>
      <c r="M184" s="192" t="str">
        <f t="shared" ref="M184" si="393">IF(E184="","",IF(OR(((MAXA(E184:I185))&gt;(B184+C184)),((MINA(E184:I185))&lt;(B184-C185))),2,1))</f>
        <v/>
      </c>
      <c r="N184" s="185">
        <f t="shared" ref="N184" si="394">IF(B184="","",(((B184+C184)+(B184-C185))/2))</f>
        <v>0.8</v>
      </c>
      <c r="O184" s="193" t="str">
        <f>IF(E184="","",((MAXA(E184,F184,G184,H184,I184))-N184)/((C184+C185)/2))</f>
        <v/>
      </c>
      <c r="P184" s="193" t="str">
        <f>IF(E184="","",((MINA(E184,F184,G184,H184,I184))-N184)/((C184+C185)/2))</f>
        <v/>
      </c>
      <c r="Q184" s="185" t="str">
        <f t="shared" ref="Q184" si="395">IF(E184="","",IF(OR((O184&gt;50%),(P184&lt;-50%)),"Measure More","OK"))</f>
        <v/>
      </c>
      <c r="R184" s="185" t="str">
        <f t="shared" ref="R184" si="396">IF(E184="","",MAXA(E184:I185))</f>
        <v/>
      </c>
      <c r="S184" s="185" t="str">
        <f t="shared" ref="S184" si="397">IF(E184="","",MINA(E184:I185))</f>
        <v/>
      </c>
      <c r="T184" s="185" t="str">
        <f t="shared" ref="T184" si="398">IF(E184="","",(R184-S184))</f>
        <v/>
      </c>
      <c r="U184" s="185" t="str">
        <f t="shared" ref="U184" si="399">IF(E184="","",ROUND(AVERAGEA(E184:I185),4))</f>
        <v/>
      </c>
      <c r="V184" s="185" t="str">
        <f t="shared" ref="V184" si="400">IF(E184="","",ROUND(SQRT(COUNTA(E184:I185)/(COUNTA(E184:I185)-1))*STDEVPA(E184:I185),4))</f>
        <v/>
      </c>
      <c r="W184" s="184" t="str">
        <f t="shared" ref="W184" si="401">IF(E184="","",ROUND((((B184+C184)-(B184-C185))/(6*V184)),4))</f>
        <v/>
      </c>
      <c r="X184" s="184" t="str">
        <f t="shared" ref="X184" si="402">IF(E184="","",ROUND((1-(ABS((((B184+C184)+(B184-C185))/2)-U184)/((C184+C185)/2)))*W184,4))</f>
        <v/>
      </c>
      <c r="Y184" s="184" t="str">
        <f t="shared" ref="Y184" si="403">IF(E184="","",IF(OR(((MAXA(E184:I185))&gt;(B184+C184)),((MINA(E184:I185))&lt;(B184-C185))),"NG","OK"))</f>
        <v/>
      </c>
      <c r="Z184" s="184" t="str">
        <f t="shared" ref="Z184" si="404">IF(X184="","",IF(OR(((MINA(X184))&lt;(1.67))),"NG","OK"))</f>
        <v/>
      </c>
      <c r="AA184" s="92"/>
      <c r="AB184" s="92"/>
    </row>
    <row r="185" spans="1:28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str">
        <f t="shared" ref="L185" si="405">IF(L166="","",IF(OR(((MAXA(L166:L173))&gt;(L162+L163)),((MINA(L166:L173))&lt;(L162-L164))),"NG","OK"))</f>
        <v/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8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/>
      <c r="F186" s="176"/>
      <c r="G186" s="176"/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/>
      </c>
      <c r="M186" s="192" t="str">
        <f t="shared" ref="M186" si="408">IF(E186="","",IF(OR(((MAXA(E186:I187))&gt;(B186+C186)),((MINA(E186:I187))&lt;(B186-C187))),2,1))</f>
        <v/>
      </c>
      <c r="N186" s="185">
        <f t="shared" ref="N186" si="409">IF(B186="","",(((B186+C186)+(B186-C187))/2))</f>
        <v>0.8</v>
      </c>
      <c r="O186" s="193" t="str">
        <f>IF(E186="","",((MAXA(E186,F186,G186,H186,I186))-N186)/((C186+C187)/2))</f>
        <v/>
      </c>
      <c r="P186" s="193" t="str">
        <f>IF(E186="","",((MINA(E186,F186,G186,H186,I186))-N186)/((C186+C187)/2))</f>
        <v/>
      </c>
      <c r="Q186" s="185" t="str">
        <f t="shared" ref="Q186" si="410">IF(E186="","",IF(OR((O186&gt;50%),(P186&lt;-50%)),"Measure More","OK"))</f>
        <v/>
      </c>
      <c r="R186" s="185" t="str">
        <f t="shared" ref="R186" si="411">IF(E186="","",MAXA(E186:I187))</f>
        <v/>
      </c>
      <c r="S186" s="185" t="str">
        <f t="shared" ref="S186" si="412">IF(E186="","",MINA(E186:I187))</f>
        <v/>
      </c>
      <c r="T186" s="185" t="str">
        <f t="shared" ref="T186" si="413">IF(E186="","",(R186-S186))</f>
        <v/>
      </c>
      <c r="U186" s="185" t="str">
        <f t="shared" ref="U186" si="414">IF(E186="","",ROUND(AVERAGEA(E186:I187),4))</f>
        <v/>
      </c>
      <c r="V186" s="185" t="str">
        <f t="shared" ref="V186" si="415">IF(E186="","",ROUND(SQRT(COUNTA(E186:I187)/(COUNTA(E186:I187)-1))*STDEVPA(E186:I187),4))</f>
        <v/>
      </c>
      <c r="W186" s="184" t="str">
        <f t="shared" ref="W186" si="416">IF(E186="","",ROUND((((B186+C186)-(B186-C187))/(6*V186)),4))</f>
        <v/>
      </c>
      <c r="X186" s="184" t="str">
        <f t="shared" ref="X186" si="417">IF(E186="","",ROUND((1-(ABS((((B186+C186)+(B186-C187))/2)-U186)/((C186+C187)/2)))*W186,4))</f>
        <v/>
      </c>
      <c r="Y186" s="184" t="str">
        <f t="shared" ref="Y186" si="418">IF(E186="","",IF(OR(((MAXA(E186:I187))&gt;(B186+C186)),((MINA(E186:I187))&lt;(B186-C187))),"NG","OK"))</f>
        <v/>
      </c>
      <c r="Z186" s="184" t="str">
        <f t="shared" ref="Z186" si="419">IF(X186="","",IF(OR(((MINA(X186))&lt;(1.67))),"NG","OK"))</f>
        <v/>
      </c>
      <c r="AA186" s="92"/>
      <c r="AB186" s="92"/>
    </row>
    <row r="187" spans="1:28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str">
        <f t="shared" ref="L187:L223" si="420">IF(L168="","",IF(OR(((MAXA(L168:L175))&gt;(L164+L165)),((MINA(L168:L175))&lt;(L164-L166))),"NG","OK"))</f>
        <v/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8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/>
      <c r="F188" s="176"/>
      <c r="G188" s="176"/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/>
      </c>
      <c r="M188" s="192" t="str">
        <f t="shared" ref="M188" si="423">IF(E188="","",IF(OR(((MAXA(E188:I189))&gt;(B188+C188)),((MINA(E188:I189))&lt;(B188-C189))),2,1))</f>
        <v/>
      </c>
      <c r="N188" s="185">
        <f t="shared" ref="N188" si="424">IF(B188="","",(((B188+C188)+(B188-C189))/2))</f>
        <v>0.58499999999999996</v>
      </c>
      <c r="O188" s="193" t="str">
        <f>IF(E188="","",((MAXA(E188,F188,G188,H188,I188))-N188)/((C188+C189)/2))</f>
        <v/>
      </c>
      <c r="P188" s="193" t="str">
        <f>IF(E188="","",((MINA(E188,F188,G188,H188,I188))-N188)/((C188+C189)/2))</f>
        <v/>
      </c>
      <c r="Q188" s="194" t="str">
        <f t="shared" ref="Q188" si="425">IF(E188="","",IF(OR((O188&gt;50%),(P188&lt;-50%)),"Measure More","OK"))</f>
        <v/>
      </c>
      <c r="R188" s="185" t="str">
        <f t="shared" ref="R188" si="426">IF(E188="","",MAXA(E188:I189))</f>
        <v/>
      </c>
      <c r="S188" s="185" t="str">
        <f t="shared" ref="S188" si="427">IF(E188="","",MINA(E188:I189))</f>
        <v/>
      </c>
      <c r="T188" s="185" t="str">
        <f t="shared" ref="T188" si="428">IF(E188="","",(R188-S188))</f>
        <v/>
      </c>
      <c r="U188" s="185" t="str">
        <f t="shared" ref="U188" si="429">IF(E188="","",ROUND(AVERAGEA(E188:I189),4))</f>
        <v/>
      </c>
      <c r="V188" s="185" t="str">
        <f t="shared" ref="V188" si="430">IF(E188="","",ROUND(SQRT(COUNTA(E188:I189)/(COUNTA(E188:I189)-1))*STDEVPA(E188:I189),4))</f>
        <v/>
      </c>
      <c r="W188" s="184" t="str">
        <f>IF(E188="","",ROUND((((U188)-(B188-C189))/(3*V188)),4))</f>
        <v/>
      </c>
      <c r="X188" s="184" t="str">
        <f>IF(E188="","",ROUND((((U188)-(B188-C189))/(3*V188)),4))</f>
        <v/>
      </c>
      <c r="Y188" s="184" t="str">
        <f t="shared" ref="Y188" si="431">IF(E188="","",IF(OR(((MAXA(E188:I189))&gt;(B188+C188)),((MINA(E188:I189))&lt;(B188-C189))),"NG","OK"))</f>
        <v/>
      </c>
      <c r="Z188" s="184" t="str">
        <f t="shared" ref="Z188" si="432">IF(X188="","",IF(OR(((MINA(X188))&lt;(1.67))),"NG","OK"))</f>
        <v/>
      </c>
      <c r="AA188" s="92"/>
      <c r="AB188" s="92"/>
    </row>
    <row r="189" spans="1:28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str">
        <f t="shared" si="420"/>
        <v/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8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/>
      <c r="F190" s="176"/>
      <c r="G190" s="176"/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/>
      </c>
      <c r="M190" s="192" t="str">
        <f t="shared" ref="M190" si="434">IF(E190="","",IF(OR(((MAXA(E190:I191))&gt;(B190+C190)),((MINA(E190:I191))&lt;(B190-C191))),2,1))</f>
        <v/>
      </c>
      <c r="N190" s="185">
        <f t="shared" ref="N190" si="435">IF(B190="","",(((B190+C190)+(B190-C191))/2))</f>
        <v>0.58499999999999996</v>
      </c>
      <c r="O190" s="193" t="str">
        <f>IF(E190="","",((MAXA(E190,F190,G190,H190,I190))-N190)/((C190+C191)/2))</f>
        <v/>
      </c>
      <c r="P190" s="193" t="str">
        <f>IF(E190="","",((MINA(E190,F190,G190,H190,I190))-N190)/((C190+C191)/2))</f>
        <v/>
      </c>
      <c r="Q190" s="194" t="str">
        <f t="shared" ref="Q190" si="436">IF(E190="","",IF(OR((O190&gt;50%),(P190&lt;-50%)),"Measure More","OK"))</f>
        <v/>
      </c>
      <c r="R190" s="185" t="str">
        <f t="shared" ref="R190" si="437">IF(E190="","",MAXA(E190:I191))</f>
        <v/>
      </c>
      <c r="S190" s="185" t="str">
        <f t="shared" ref="S190" si="438">IF(E190="","",MINA(E190:I191))</f>
        <v/>
      </c>
      <c r="T190" s="185" t="str">
        <f t="shared" ref="T190" si="439">IF(E190="","",(R190-S190))</f>
        <v/>
      </c>
      <c r="U190" s="185" t="str">
        <f t="shared" ref="U190" si="440">IF(E190="","",ROUND(AVERAGEA(E190:I191),4))</f>
        <v/>
      </c>
      <c r="V190" s="185" t="str">
        <f t="shared" ref="V190" si="441">IF(E190="","",ROUND(SQRT(COUNTA(E190:I191)/(COUNTA(E190:I191)-1))*STDEVPA(E190:I191),4))</f>
        <v/>
      </c>
      <c r="W190" s="184" t="str">
        <f>IF(E190="","",ROUND((((U190)-(B190-C191))/(3*V190)),4))</f>
        <v/>
      </c>
      <c r="X190" s="184" t="str">
        <f>IF(E190="","",ROUND((((U190)-(B190-C191))/(3*V190)),4))</f>
        <v/>
      </c>
      <c r="Y190" s="184" t="str">
        <f t="shared" ref="Y190" si="442">IF(E190="","",IF(OR(((MAXA(E190:I191))&gt;(B190+C190)),((MINA(E190:I191))&lt;(B190-C191))),"NG","OK"))</f>
        <v/>
      </c>
      <c r="Z190" s="184" t="str">
        <f t="shared" ref="Z190" si="443">IF(X190="","",IF(OR(((MINA(X190))&lt;(1.67))),"NG","OK"))</f>
        <v/>
      </c>
      <c r="AA190" s="92"/>
      <c r="AB190" s="92"/>
    </row>
    <row r="191" spans="1:28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str">
        <f t="shared" si="420"/>
        <v/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8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/>
      <c r="F192" s="176"/>
      <c r="G192" s="176"/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/>
      </c>
      <c r="M192" s="192" t="str">
        <f t="shared" ref="M192" si="445">IF(E192="","",IF(OR(((MAXA(E192:I193))&gt;(B192+C192)),((MINA(E192:I193))&lt;(B192-C193))),2,1))</f>
        <v/>
      </c>
      <c r="N192" s="185">
        <f t="shared" ref="N192" si="446">IF(B192="","",(((B192+C192)+(B192-C193))/2))</f>
        <v>7.5</v>
      </c>
      <c r="O192" s="193" t="str">
        <f>IF(E192="","",((MAXA(E192,F192,G192,H192,I192))-N192)/((C192+C193)/2))</f>
        <v/>
      </c>
      <c r="P192" s="193" t="str">
        <f>IF(E192="","",((MINA(E192,F192,G192,H192,I192))-N192)/((C192+C193)/2))</f>
        <v/>
      </c>
      <c r="Q192" s="185" t="str">
        <f t="shared" ref="Q192" si="447">IF(E192="","",IF(OR((O192&gt;50%),(P192&lt;-50%)),"Measure More","OK"))</f>
        <v/>
      </c>
      <c r="R192" s="185" t="str">
        <f t="shared" ref="R192" si="448">IF(E192="","",MAXA(E192:I193))</f>
        <v/>
      </c>
      <c r="S192" s="185" t="str">
        <f t="shared" ref="S192" si="449">IF(E192="","",MINA(E192:I193))</f>
        <v/>
      </c>
      <c r="T192" s="185" t="str">
        <f t="shared" ref="T192" si="450">IF(E192="","",(R192-S192))</f>
        <v/>
      </c>
      <c r="U192" s="185" t="str">
        <f t="shared" ref="U192" si="451">IF(E192="","",ROUND(AVERAGEA(E192:I193),4))</f>
        <v/>
      </c>
      <c r="V192" s="185" t="str">
        <f t="shared" ref="V192" si="452">IF(E192="","",ROUND(SQRT(COUNTA(E192:I193)/(COUNTA(E192:I193)-1))*STDEVPA(E192:I193),4))</f>
        <v/>
      </c>
      <c r="W192" s="184" t="str">
        <f t="shared" ref="W192" si="453">IF(E192="","",ROUND((((B192+C192)-(B192-C193))/(6*V192)),4))</f>
        <v/>
      </c>
      <c r="X192" s="184" t="str">
        <f t="shared" ref="X192" si="454">IF(E192="","",ROUND((1-(ABS((((B192+C192)+(B192-C193))/2)-U192)/((C192+C193)/2)))*W192,4))</f>
        <v/>
      </c>
      <c r="Y192" s="184" t="str">
        <f t="shared" ref="Y192" si="455">IF(E192="","",IF(OR(((MAXA(E192:I193))&gt;(B192+C192)),((MINA(E192:I193))&lt;(B192-C193))),"NG","OK"))</f>
        <v/>
      </c>
      <c r="Z192" s="184" t="str">
        <f t="shared" ref="Z192" si="456">IF(X192="","",IF(OR(((MINA(X192))&lt;(1.67))),"NG","OK"))</f>
        <v/>
      </c>
      <c r="AA192" s="92"/>
      <c r="AB192" s="92"/>
    </row>
    <row r="193" spans="1:28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str">
        <f t="shared" si="420"/>
        <v/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8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/>
      <c r="F194" s="176"/>
      <c r="G194" s="176"/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/>
      </c>
      <c r="M194" s="192" t="str">
        <f t="shared" ref="M194" si="458">IF(E194="","",IF(OR(((MAXA(E194:I195))&gt;(B194+C194)),((MINA(E194:I195))&lt;(B194-C195))),2,1))</f>
        <v/>
      </c>
      <c r="N194" s="185">
        <f t="shared" ref="N194" si="459">IF(B194="","",(((B194+C194)+(B194-C195))/2))</f>
        <v>7.5</v>
      </c>
      <c r="O194" s="193" t="str">
        <f>IF(E194="","",((MAXA(E194,F194,G194,H194,I194))-N194)/((C194+C195)/2))</f>
        <v/>
      </c>
      <c r="P194" s="193" t="str">
        <f>IF(E194="","",((MINA(E194,F194,G194,H194,I194))-N194)/((C194+C195)/2))</f>
        <v/>
      </c>
      <c r="Q194" s="185" t="str">
        <f t="shared" ref="Q194" si="460">IF(E194="","",IF(OR((O194&gt;50%),(P194&lt;-50%)),"Measure More","OK"))</f>
        <v/>
      </c>
      <c r="R194" s="185" t="str">
        <f t="shared" ref="R194" si="461">IF(E194="","",MAXA(E194:I195))</f>
        <v/>
      </c>
      <c r="S194" s="185" t="str">
        <f t="shared" ref="S194" si="462">IF(E194="","",MINA(E194:I195))</f>
        <v/>
      </c>
      <c r="T194" s="185" t="str">
        <f t="shared" ref="T194" si="463">IF(E194="","",(R194-S194))</f>
        <v/>
      </c>
      <c r="U194" s="185" t="str">
        <f t="shared" ref="U194" si="464">IF(E194="","",ROUND(AVERAGEA(E194:I195),4))</f>
        <v/>
      </c>
      <c r="V194" s="185" t="str">
        <f t="shared" ref="V194" si="465">IF(E194="","",ROUND(SQRT(COUNTA(E194:I195)/(COUNTA(E194:I195)-1))*STDEVPA(E194:I195),4))</f>
        <v/>
      </c>
      <c r="W194" s="184" t="str">
        <f t="shared" ref="W194" si="466">IF(E194="","",ROUND((((B194+C194)-(B194-C195))/(6*V194)),4))</f>
        <v/>
      </c>
      <c r="X194" s="184" t="str">
        <f t="shared" ref="X194" si="467">IF(E194="","",ROUND((1-(ABS((((B194+C194)+(B194-C195))/2)-U194)/((C194+C195)/2)))*W194,4))</f>
        <v/>
      </c>
      <c r="Y194" s="184" t="str">
        <f t="shared" ref="Y194" si="468">IF(E194="","",IF(OR(((MAXA(E194:I195))&gt;(B194+C194)),((MINA(E194:I195))&lt;(B194-C195))),"NG","OK"))</f>
        <v/>
      </c>
      <c r="Z194" s="184" t="str">
        <f t="shared" ref="Z194" si="469">IF(X194="","",IF(OR(((MINA(X194))&lt;(1.67))),"NG","OK"))</f>
        <v/>
      </c>
      <c r="AA194" s="92"/>
      <c r="AB194" s="92"/>
    </row>
    <row r="195" spans="1:28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str">
        <f t="shared" si="420"/>
        <v/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8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/>
      <c r="F196" s="176"/>
      <c r="G196" s="176"/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/>
      </c>
      <c r="M196" s="192" t="str">
        <f t="shared" ref="M196" si="471">IF(E196="","",IF(OR(((MAXA(E196:I197))&gt;(B196+C196)),((MINA(E196:I197))&lt;(B196-C197))),2,1))</f>
        <v/>
      </c>
      <c r="N196" s="185">
        <f t="shared" ref="N196" si="472">IF(B196="","",(((B196+C196)+(B196-C197))/2))</f>
        <v>6.2</v>
      </c>
      <c r="O196" s="193" t="str">
        <f>IF(E196="","",((MAXA(E196,F196,G196,H196,I196))-N196)/((C196+C197)/2))</f>
        <v/>
      </c>
      <c r="P196" s="193" t="str">
        <f>IF(E196="","",((MINA(E196,F196,G196,H196,I196))-N196)/((C196+C197)/2))</f>
        <v/>
      </c>
      <c r="Q196" s="185" t="str">
        <f t="shared" ref="Q196" si="473">IF(E196="","",IF(OR((O196&gt;50%),(P196&lt;-50%)),"Measure More","OK"))</f>
        <v/>
      </c>
      <c r="R196" s="185" t="str">
        <f t="shared" ref="R196" si="474">IF(E196="","",MAXA(E196:I197))</f>
        <v/>
      </c>
      <c r="S196" s="185" t="str">
        <f t="shared" ref="S196" si="475">IF(E196="","",MINA(E196:I197))</f>
        <v/>
      </c>
      <c r="T196" s="185" t="str">
        <f t="shared" ref="T196" si="476">IF(E196="","",(R196-S196))</f>
        <v/>
      </c>
      <c r="U196" s="185" t="str">
        <f t="shared" ref="U196" si="477">IF(E196="","",ROUND(AVERAGEA(E196:I197),4))</f>
        <v/>
      </c>
      <c r="V196" s="185" t="str">
        <f t="shared" ref="V196" si="478">IF(E196="","",ROUND(SQRT(COUNTA(E196:I197)/(COUNTA(E196:I197)-1))*STDEVPA(E196:I197),4))</f>
        <v/>
      </c>
      <c r="W196" s="184" t="str">
        <f t="shared" ref="W196" si="479">IF(E196="","",ROUND((((B196+C196)-(B196-C197))/(6*V196)),4))</f>
        <v/>
      </c>
      <c r="X196" s="184" t="str">
        <f t="shared" ref="X196" si="480">IF(E196="","",ROUND((1-(ABS((((B196+C196)+(B196-C197))/2)-U196)/((C196+C197)/2)))*W196,4))</f>
        <v/>
      </c>
      <c r="Y196" s="184" t="str">
        <f t="shared" ref="Y196" si="481">IF(E196="","",IF(OR(((MAXA(E196:I197))&gt;(B196+C196)),((MINA(E196:I197))&lt;(B196-C197))),"NG","OK"))</f>
        <v/>
      </c>
      <c r="Z196" s="184" t="str">
        <f t="shared" ref="Z196" si="482">IF(X196="","",IF(OR(((MINA(X196))&lt;(1.67))),"NG","OK"))</f>
        <v/>
      </c>
      <c r="AA196" s="92"/>
      <c r="AB196" s="92"/>
    </row>
    <row r="197" spans="1:28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str">
        <f t="shared" si="420"/>
        <v/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8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/>
      <c r="F198" s="176"/>
      <c r="G198" s="176"/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/>
      </c>
      <c r="M198" s="192" t="str">
        <f t="shared" ref="M198" si="484">IF(E198="","",IF(OR(((MAXA(E198:I199))&gt;(B198+C198)),((MINA(E198:I199))&lt;(B198-C199))),2,1))</f>
        <v/>
      </c>
      <c r="N198" s="185">
        <f t="shared" ref="N198" si="485">IF(B198="","",(((B198+C198)+(B198-C199))/2))</f>
        <v>6.2</v>
      </c>
      <c r="O198" s="193" t="str">
        <f>IF(E198="","",((MAXA(E198,F198,G198,H198,I198))-N198)/((C198+C199)/2))</f>
        <v/>
      </c>
      <c r="P198" s="193" t="str">
        <f>IF(E198="","",((MINA(E198,F198,G198,H198,I198))-N198)/((C198+C199)/2))</f>
        <v/>
      </c>
      <c r="Q198" s="185" t="str">
        <f t="shared" ref="Q198" si="486">IF(E198="","",IF(OR((O198&gt;50%),(P198&lt;-50%)),"Measure More","OK"))</f>
        <v/>
      </c>
      <c r="R198" s="185" t="str">
        <f t="shared" ref="R198" si="487">IF(E198="","",MAXA(E198:I199))</f>
        <v/>
      </c>
      <c r="S198" s="185" t="str">
        <f t="shared" ref="S198" si="488">IF(E198="","",MINA(E198:I199))</f>
        <v/>
      </c>
      <c r="T198" s="185" t="str">
        <f t="shared" ref="T198" si="489">IF(E198="","",(R198-S198))</f>
        <v/>
      </c>
      <c r="U198" s="185" t="str">
        <f t="shared" ref="U198" si="490">IF(E198="","",ROUND(AVERAGEA(E198:I199),4))</f>
        <v/>
      </c>
      <c r="V198" s="185" t="str">
        <f t="shared" ref="V198" si="491">IF(E198="","",ROUND(SQRT(COUNTA(E198:I199)/(COUNTA(E198:I199)-1))*STDEVPA(E198:I199),4))</f>
        <v/>
      </c>
      <c r="W198" s="184" t="str">
        <f t="shared" ref="W198" si="492">IF(E198="","",ROUND((((B198+C198)-(B198-C199))/(6*V198)),4))</f>
        <v/>
      </c>
      <c r="X198" s="184" t="str">
        <f t="shared" ref="X198" si="493">IF(E198="","",ROUND((1-(ABS((((B198+C198)+(B198-C199))/2)-U198)/((C198+C199)/2)))*W198,4))</f>
        <v/>
      </c>
      <c r="Y198" s="184" t="str">
        <f t="shared" ref="Y198" si="494">IF(E198="","",IF(OR(((MAXA(E198:I199))&gt;(B198+C198)),((MINA(E198:I199))&lt;(B198-C199))),"NG","OK"))</f>
        <v/>
      </c>
      <c r="Z198" s="184" t="str">
        <f t="shared" ref="Z198" si="495">IF(X198="","",IF(OR(((MINA(X198))&lt;(1.67))),"NG","OK"))</f>
        <v/>
      </c>
      <c r="AA198" s="92"/>
      <c r="AB198" s="92"/>
    </row>
    <row r="199" spans="1:28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str">
        <f t="shared" si="420"/>
        <v/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8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/>
      <c r="F200" s="176"/>
      <c r="G200" s="176"/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/>
      </c>
      <c r="M200" s="192" t="str">
        <f t="shared" ref="M200" si="497">IF(E200="","",IF(OR(((MAXA(E200:I201))&gt;(B200+C200)),((MINA(E200:I201))&lt;(B200-C201))),2,1))</f>
        <v/>
      </c>
      <c r="N200" s="185">
        <f t="shared" ref="N200" si="498">IF(B200="","",(((B200+C200)+(B200-C201))/2))</f>
        <v>5.7</v>
      </c>
      <c r="O200" s="193" t="str">
        <f>IF(E200="","",((MAXA(E200,F200,G200,H200,I200))-N200)/((C200+C201)/2))</f>
        <v/>
      </c>
      <c r="P200" s="193" t="str">
        <f>IF(E200="","",((MINA(E200,F200,G200,H200,I200))-N200)/((C200+C201)/2))</f>
        <v/>
      </c>
      <c r="Q200" s="185" t="str">
        <f t="shared" ref="Q200" si="499">IF(E200="","",IF(OR((O200&gt;50%),(P200&lt;-50%)),"Measure More","OK"))</f>
        <v/>
      </c>
      <c r="R200" s="185" t="str">
        <f t="shared" ref="R200" si="500">IF(E200="","",MAXA(E200:I201))</f>
        <v/>
      </c>
      <c r="S200" s="185" t="str">
        <f t="shared" ref="S200" si="501">IF(E200="","",MINA(E200:I201))</f>
        <v/>
      </c>
      <c r="T200" s="185" t="str">
        <f t="shared" ref="T200" si="502">IF(E200="","",(R200-S200))</f>
        <v/>
      </c>
      <c r="U200" s="185" t="str">
        <f t="shared" ref="U200" si="503">IF(E200="","",ROUND(AVERAGEA(E200:I201),4))</f>
        <v/>
      </c>
      <c r="V200" s="185" t="str">
        <f t="shared" ref="V200" si="504">IF(E200="","",ROUND(SQRT(COUNTA(E200:I201)/(COUNTA(E200:I201)-1))*STDEVPA(E200:I201),4))</f>
        <v/>
      </c>
      <c r="W200" s="184" t="str">
        <f t="shared" ref="W200" si="505">IF(E200="","",ROUND((((B200+C200)-(B200-C201))/(6*V200)),4))</f>
        <v/>
      </c>
      <c r="X200" s="184" t="str">
        <f t="shared" ref="X200" si="506">IF(E200="","",ROUND((1-(ABS((((B200+C200)+(B200-C201))/2)-U200)/((C200+C201)/2)))*W200,4))</f>
        <v/>
      </c>
      <c r="Y200" s="184" t="str">
        <f t="shared" ref="Y200" si="507">IF(E200="","",IF(OR(((MAXA(E200:I201))&gt;(B200+C200)),((MINA(E200:I201))&lt;(B200-C201))),"NG","OK"))</f>
        <v/>
      </c>
      <c r="Z200" s="184" t="str">
        <f t="shared" ref="Z200" si="508">IF(X200="","",IF(OR(((MINA(X200))&lt;(1.67))),"NG","OK"))</f>
        <v/>
      </c>
      <c r="AA200" s="92"/>
      <c r="AB200" s="92"/>
    </row>
    <row r="201" spans="1:28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str">
        <f t="shared" si="420"/>
        <v/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8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/>
      <c r="F202" s="176"/>
      <c r="G202" s="176"/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/>
      </c>
      <c r="M202" s="192" t="str">
        <f t="shared" ref="M202" si="510">IF(E202="","",IF(OR(((MAXA(E202:I203))&gt;(B202+C202)),((MINA(E202:I203))&lt;(B202-C203))),2,1))</f>
        <v/>
      </c>
      <c r="N202" s="185">
        <f t="shared" ref="N202" si="511">IF(B202="","",(((B202+C202)+(B202-C203))/2))</f>
        <v>5.7</v>
      </c>
      <c r="O202" s="193" t="str">
        <f>IF(E202="","",((MAXA(E202,F202,G202,H202,I202))-N202)/((C202+C203)/2))</f>
        <v/>
      </c>
      <c r="P202" s="193" t="str">
        <f>IF(E202="","",((MINA(E202,F202,G202,H202,I202))-N202)/((C202+C203)/2))</f>
        <v/>
      </c>
      <c r="Q202" s="185" t="str">
        <f t="shared" ref="Q202" si="512">IF(E202="","",IF(OR((O202&gt;50%),(P202&lt;-50%)),"Measure More","OK"))</f>
        <v/>
      </c>
      <c r="R202" s="185" t="str">
        <f t="shared" ref="R202" si="513">IF(E202="","",MAXA(E202:I203))</f>
        <v/>
      </c>
      <c r="S202" s="185" t="str">
        <f t="shared" ref="S202" si="514">IF(E202="","",MINA(E202:I203))</f>
        <v/>
      </c>
      <c r="T202" s="185" t="str">
        <f t="shared" ref="T202" si="515">IF(E202="","",(R202-S202))</f>
        <v/>
      </c>
      <c r="U202" s="185" t="str">
        <f t="shared" ref="U202" si="516">IF(E202="","",ROUND(AVERAGEA(E202:I203),4))</f>
        <v/>
      </c>
      <c r="V202" s="185" t="str">
        <f t="shared" ref="V202" si="517">IF(E202="","",ROUND(SQRT(COUNTA(E202:I203)/(COUNTA(E202:I203)-1))*STDEVPA(E202:I203),4))</f>
        <v/>
      </c>
      <c r="W202" s="184" t="str">
        <f t="shared" ref="W202" si="518">IF(E202="","",ROUND((((B202+C202)-(B202-C203))/(6*V202)),4))</f>
        <v/>
      </c>
      <c r="X202" s="184" t="str">
        <f t="shared" ref="X202" si="519">IF(E202="","",ROUND((1-(ABS((((B202+C202)+(B202-C203))/2)-U202)/((C202+C203)/2)))*W202,4))</f>
        <v/>
      </c>
      <c r="Y202" s="184" t="str">
        <f t="shared" ref="Y202" si="520">IF(E202="","",IF(OR(((MAXA(E202:I203))&gt;(B202+C202)),((MINA(E202:I203))&lt;(B202-C203))),"NG","OK"))</f>
        <v/>
      </c>
      <c r="Z202" s="184" t="str">
        <f t="shared" ref="Z202" si="521">IF(X202="","",IF(OR(((MINA(X202))&lt;(1.67))),"NG","OK"))</f>
        <v/>
      </c>
      <c r="AA202" s="92"/>
      <c r="AB202" s="92"/>
    </row>
    <row r="203" spans="1:28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str">
        <f t="shared" si="420"/>
        <v/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8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/>
      <c r="F204" s="176"/>
      <c r="G204" s="176"/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/>
      </c>
      <c r="M204" s="192" t="str">
        <f t="shared" ref="M204" si="523">IF(E204="","",IF(OR(((MAXA(E204:I205))&gt;(B204+C204)),((MINA(E204:I205))&lt;(B204-C205))),2,1))</f>
        <v/>
      </c>
      <c r="N204" s="185">
        <f t="shared" ref="N204" si="524">IF(B204="","",(((B204+C204)+(B204-C205))/2))</f>
        <v>7.9</v>
      </c>
      <c r="O204" s="193" t="str">
        <f>IF(E204="","",((MAXA(E204,F204,G204,H204,I204))-N204)/((C204+C205)/2))</f>
        <v/>
      </c>
      <c r="P204" s="193" t="str">
        <f>IF(E204="","",((MINA(E204,F204,G204,H204,I204))-N204)/((C204+C205)/2))</f>
        <v/>
      </c>
      <c r="Q204" s="194" t="str">
        <f t="shared" ref="Q204" si="525">IF(E204="","",IF(OR((O204&gt;50%),(P204&lt;-50%)),"Measure More","OK"))</f>
        <v/>
      </c>
      <c r="R204" s="185" t="str">
        <f t="shared" ref="R204" si="526">IF(E204="","",MAXA(E204:I205))</f>
        <v/>
      </c>
      <c r="S204" s="185" t="str">
        <f t="shared" ref="S204" si="527">IF(E204="","",MINA(E204:I205))</f>
        <v/>
      </c>
      <c r="T204" s="185" t="str">
        <f t="shared" ref="T204" si="528">IF(E204="","",(R204-S204))</f>
        <v/>
      </c>
      <c r="U204" s="185" t="str">
        <f t="shared" ref="U204" si="529">IF(E204="","",ROUND(AVERAGEA(E204:I205),4))</f>
        <v/>
      </c>
      <c r="V204" s="185" t="str">
        <f t="shared" ref="V204" si="530">IF(E204="","",ROUND(SQRT(COUNTA(E204:I205)/(COUNTA(E204:I205)-1))*STDEVPA(E204:I205),4))</f>
        <v/>
      </c>
      <c r="W204" s="184" t="str">
        <f t="shared" ref="W204" si="531">IF(E204="","",ROUND((((B204+C204)-(B204-C205))/(6*V204)),4))</f>
        <v/>
      </c>
      <c r="X204" s="184" t="str">
        <f t="shared" ref="X204" si="532">IF(E204="","",ROUND((1-(ABS((((B204+C204)+(B204-C205))/2)-U204)/((C204+C205)/2)))*W204,4))</f>
        <v/>
      </c>
      <c r="Y204" s="184" t="str">
        <f t="shared" ref="Y204" si="533">IF(E204="","",IF(OR(((MAXA(E204:I205))&gt;(B204+C204)),((MINA(E204:I205))&lt;(B204-C205))),"NG","OK"))</f>
        <v/>
      </c>
      <c r="Z204" s="184" t="str">
        <f t="shared" ref="Z204" si="534">IF(X204="","",IF(OR(((MINA(X204))&lt;(1.67))),"NG","OK"))</f>
        <v/>
      </c>
      <c r="AA204" s="92"/>
      <c r="AB204" s="92"/>
    </row>
    <row r="205" spans="1:28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str">
        <f t="shared" si="420"/>
        <v/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8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/>
      <c r="F206" s="176"/>
      <c r="G206" s="176"/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/>
      </c>
      <c r="M206" s="192" t="str">
        <f t="shared" ref="M206" si="536">IF(E206="","",IF(OR(((MAXA(E206:I207))&gt;(B206+C206)),((MINA(E206:I207))&lt;(B206-C207))),2,1))</f>
        <v/>
      </c>
      <c r="N206" s="185">
        <f t="shared" ref="N206" si="537">IF(B206="","",(((B206+C206)+(B206-C207))/2))</f>
        <v>7.9</v>
      </c>
      <c r="O206" s="193" t="str">
        <f>IF(E206="","",((MAXA(E206,F206,G206,H206,I206))-N206)/((C206+C207)/2))</f>
        <v/>
      </c>
      <c r="P206" s="193" t="str">
        <f>IF(E206="","",((MINA(E206,F206,G206,H206,I206))-N206)/((C206+C207)/2))</f>
        <v/>
      </c>
      <c r="Q206" s="194" t="str">
        <f t="shared" ref="Q206" si="538">IF(E206="","",IF(OR((O206&gt;50%),(P206&lt;-50%)),"Measure More","OK"))</f>
        <v/>
      </c>
      <c r="R206" s="185" t="str">
        <f t="shared" ref="R206" si="539">IF(E206="","",MAXA(E206:I207))</f>
        <v/>
      </c>
      <c r="S206" s="185" t="str">
        <f t="shared" ref="S206" si="540">IF(E206="","",MINA(E206:I207))</f>
        <v/>
      </c>
      <c r="T206" s="185" t="str">
        <f t="shared" ref="T206" si="541">IF(E206="","",(R206-S206))</f>
        <v/>
      </c>
      <c r="U206" s="185" t="str">
        <f t="shared" ref="U206" si="542">IF(E206="","",ROUND(AVERAGEA(E206:I207),4))</f>
        <v/>
      </c>
      <c r="V206" s="185" t="str">
        <f t="shared" ref="V206" si="543">IF(E206="","",ROUND(SQRT(COUNTA(E206:I207)/(COUNTA(E206:I207)-1))*STDEVPA(E206:I207),4))</f>
        <v/>
      </c>
      <c r="W206" s="184" t="str">
        <f t="shared" ref="W206" si="544">IF(E206="","",ROUND((((B206+C206)-(B206-C207))/(6*V206)),4))</f>
        <v/>
      </c>
      <c r="X206" s="184" t="str">
        <f t="shared" ref="X206" si="545">IF(E206="","",ROUND((1-(ABS((((B206+C206)+(B206-C207))/2)-U206)/((C206+C207)/2)))*W206,4))</f>
        <v/>
      </c>
      <c r="Y206" s="184" t="str">
        <f t="shared" ref="Y206" si="546">IF(E206="","",IF(OR(((MAXA(E206:I207))&gt;(B206+C206)),((MINA(E206:I207))&lt;(B206-C207))),"NG","OK"))</f>
        <v/>
      </c>
      <c r="Z206" s="184" t="str">
        <f t="shared" ref="Z206" si="547">IF(X206="","",IF(OR(((MINA(X206))&lt;(1.67))),"NG","OK"))</f>
        <v/>
      </c>
      <c r="AA206" s="92"/>
      <c r="AB206" s="92"/>
    </row>
    <row r="207" spans="1:28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str">
        <f t="shared" si="420"/>
        <v/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8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/>
      <c r="F208" s="176"/>
      <c r="G208" s="176"/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/>
      </c>
      <c r="M208" s="192" t="str">
        <f t="shared" ref="M208" si="549">IF(E208="","",IF(OR(((MAXA(E208:I209))&gt;(B208+C208)),((MINA(E208:I209))&lt;(B208-C209))),2,1))</f>
        <v/>
      </c>
      <c r="N208" s="185">
        <f t="shared" ref="N208" si="550">IF(B208="","",(((B208+C208)+(B208-C209))/2))</f>
        <v>3.1</v>
      </c>
      <c r="O208" s="193" t="str">
        <f>IF(E208="","",((MAXA(E208,F208,G208,H208,I208))-N208)/((C208+C209)/2))</f>
        <v/>
      </c>
      <c r="P208" s="193" t="str">
        <f>IF(E208="","",((MINA(E208,F208,G208,H208,I208))-N208)/((C208+C209)/2))</f>
        <v/>
      </c>
      <c r="Q208" s="185" t="str">
        <f t="shared" ref="Q208" si="551">IF(E208="","",IF(OR((O208&gt;50%),(P208&lt;-50%)),"Measure More","OK"))</f>
        <v/>
      </c>
      <c r="R208" s="185" t="str">
        <f t="shared" ref="R208" si="552">IF(E208="","",MAXA(E208:I209))</f>
        <v/>
      </c>
      <c r="S208" s="185" t="str">
        <f t="shared" ref="S208" si="553">IF(E208="","",MINA(E208:I209))</f>
        <v/>
      </c>
      <c r="T208" s="185" t="str">
        <f t="shared" ref="T208" si="554">IF(E208="","",(R208-S208))</f>
        <v/>
      </c>
      <c r="U208" s="185" t="str">
        <f t="shared" ref="U208" si="555">IF(E208="","",ROUND(AVERAGEA(E208:I209),4))</f>
        <v/>
      </c>
      <c r="V208" s="185" t="str">
        <f t="shared" ref="V208" si="556">IF(E208="","",ROUND(SQRT(COUNTA(E208:I209)/(COUNTA(E208:I209)-1))*STDEVPA(E208:I209),4))</f>
        <v/>
      </c>
      <c r="W208" s="184" t="str">
        <f t="shared" ref="W208" si="557">IF(E208="","",ROUND((((B208+C208)-(B208-C209))/(6*V208)),4))</f>
        <v/>
      </c>
      <c r="X208" s="184" t="str">
        <f t="shared" ref="X208" si="558">IF(E208="","",ROUND((1-(ABS((((B208+C208)+(B208-C209))/2)-U208)/((C208+C209)/2)))*W208,4))</f>
        <v/>
      </c>
      <c r="Y208" s="184" t="str">
        <f t="shared" ref="Y208" si="559">IF(E208="","",IF(OR(((MAXA(E208:I209))&gt;(B208+C208)),((MINA(E208:I209))&lt;(B208-C209))),"NG","OK"))</f>
        <v/>
      </c>
      <c r="Z208" s="184" t="str">
        <f t="shared" ref="Z208" si="560">IF(X208="","",IF(OR(((MINA(X208))&lt;(1.67))),"NG","OK"))</f>
        <v/>
      </c>
      <c r="AA208" s="92"/>
      <c r="AB208" s="92"/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str">
        <f t="shared" si="420"/>
        <v/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/>
      <c r="F210" s="176"/>
      <c r="G210" s="176"/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/>
      </c>
      <c r="M210" s="192" t="str">
        <f t="shared" ref="M210" si="562">IF(E210="","",IF(OR(((MAXA(E210:I211))&gt;(B210+C210)),((MINA(E210:I211))&lt;(B210-C211))),2,1))</f>
        <v/>
      </c>
      <c r="N210" s="185">
        <f t="shared" ref="N210" si="563">IF(B210="","",(((B210+C210)+(B210-C211))/2))</f>
        <v>3.1</v>
      </c>
      <c r="O210" s="193" t="str">
        <f>IF(E210="","",((MAXA(E210,F210,G210,H210,I210))-N210)/((C210+C211)/2))</f>
        <v/>
      </c>
      <c r="P210" s="193" t="str">
        <f>IF(E210="","",((MINA(E210,F210,G210,H210,I210))-N210)/((C210+C211)/2))</f>
        <v/>
      </c>
      <c r="Q210" s="185" t="str">
        <f t="shared" ref="Q210" si="564">IF(E210="","",IF(OR((O210&gt;50%),(P210&lt;-50%)),"Measure More","OK"))</f>
        <v/>
      </c>
      <c r="R210" s="185" t="str">
        <f t="shared" ref="R210" si="565">IF(E210="","",MAXA(E210:I211))</f>
        <v/>
      </c>
      <c r="S210" s="185" t="str">
        <f t="shared" ref="S210" si="566">IF(E210="","",MINA(E210:I211))</f>
        <v/>
      </c>
      <c r="T210" s="185" t="str">
        <f t="shared" ref="T210" si="567">IF(E210="","",(R210-S210))</f>
        <v/>
      </c>
      <c r="U210" s="185" t="str">
        <f t="shared" ref="U210" si="568">IF(E210="","",ROUND(AVERAGEA(E210:I211),4))</f>
        <v/>
      </c>
      <c r="V210" s="185" t="str">
        <f t="shared" ref="V210" si="569">IF(E210="","",ROUND(SQRT(COUNTA(E210:I211)/(COUNTA(E210:I211)-1))*STDEVPA(E210:I211),4))</f>
        <v/>
      </c>
      <c r="W210" s="184" t="str">
        <f t="shared" ref="W210" si="570">IF(E210="","",ROUND((((B210+C210)-(B210-C211))/(6*V210)),4))</f>
        <v/>
      </c>
      <c r="X210" s="184" t="str">
        <f t="shared" ref="X210" si="571">IF(E210="","",ROUND((1-(ABS((((B210+C210)+(B210-C211))/2)-U210)/((C210+C211)/2)))*W210,4))</f>
        <v/>
      </c>
      <c r="Y210" s="184" t="str">
        <f t="shared" ref="Y210" si="572">IF(E210="","",IF(OR(((MAXA(E210:I211))&gt;(B210+C210)),((MINA(E210:I211))&lt;(B210-C211))),"NG","OK"))</f>
        <v/>
      </c>
      <c r="Z210" s="184" t="str">
        <f t="shared" ref="Z210" si="573">IF(X210="","",IF(OR(((MINA(X210))&lt;(1.67))),"NG","OK"))</f>
        <v/>
      </c>
      <c r="AA210" s="92"/>
      <c r="AB210" s="92"/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str">
        <f t="shared" si="420"/>
        <v/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/>
      <c r="F212" s="176"/>
      <c r="G212" s="176"/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/>
      </c>
      <c r="M212" s="192" t="str">
        <f t="shared" ref="M212" si="575">IF(E212="","",IF(OR(((MAXA(E212:I213))&gt;(B212+C212)),((MINA(E212:I213))&lt;(B212-C213))),2,1))</f>
        <v/>
      </c>
      <c r="N212" s="185">
        <f t="shared" ref="N212" si="576">IF(B212="","",(((B212+C212)+(B212-C213))/2))</f>
        <v>7.7</v>
      </c>
      <c r="O212" s="193" t="str">
        <f>IF(E212="","",((MAXA(E212,F212,G212,H212,I212))-N212)/((C212+C213)/2))</f>
        <v/>
      </c>
      <c r="P212" s="193" t="str">
        <f>IF(E212="","",((MINA(E212,F212,G212,H212,I212))-N212)/((C212+C213)/2))</f>
        <v/>
      </c>
      <c r="Q212" s="185" t="str">
        <f t="shared" ref="Q212" si="577">IF(E212="","",IF(OR((O212&gt;50%),(P212&lt;-50%)),"Measure More","OK"))</f>
        <v/>
      </c>
      <c r="R212" s="185" t="str">
        <f t="shared" ref="R212" si="578">IF(E212="","",MAXA(E212:I213))</f>
        <v/>
      </c>
      <c r="S212" s="185" t="str">
        <f t="shared" ref="S212" si="579">IF(E212="","",MINA(E212:I213))</f>
        <v/>
      </c>
      <c r="T212" s="185" t="str">
        <f t="shared" ref="T212" si="580">IF(E212="","",(R212-S212))</f>
        <v/>
      </c>
      <c r="U212" s="185" t="str">
        <f t="shared" ref="U212" si="581">IF(E212="","",ROUND(AVERAGEA(E212:I213),4))</f>
        <v/>
      </c>
      <c r="V212" s="185" t="str">
        <f t="shared" ref="V212" si="582">IF(E212="","",ROUND(SQRT(COUNTA(E212:I213)/(COUNTA(E212:I213)-1))*STDEVPA(E212:I213),4))</f>
        <v/>
      </c>
      <c r="W212" s="184" t="str">
        <f t="shared" ref="W212" si="583">IF(E212="","",ROUND((((B212+C212)-(B212-C213))/(6*V212)),4))</f>
        <v/>
      </c>
      <c r="X212" s="184" t="str">
        <f t="shared" ref="X212" si="584">IF(E212="","",ROUND((1-(ABS((((B212+C212)+(B212-C213))/2)-U212)/((C212+C213)/2)))*W212,4))</f>
        <v/>
      </c>
      <c r="Y212" s="184" t="str">
        <f t="shared" ref="Y212" si="585">IF(E212="","",IF(OR(((MAXA(E212:I213))&gt;(B212+C212)),((MINA(E212:I213))&lt;(B212-C213))),"NG","OK"))</f>
        <v/>
      </c>
      <c r="Z212" s="184" t="str">
        <f t="shared" ref="Z212" si="586">IF(X212="","",IF(OR(((MINA(X212))&lt;(1.67))),"NG","OK"))</f>
        <v/>
      </c>
      <c r="AA212" s="92"/>
      <c r="AB212" s="92"/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str">
        <f t="shared" si="420"/>
        <v/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/>
      <c r="F214" s="176"/>
      <c r="G214" s="176"/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/>
      </c>
      <c r="M214" s="192" t="str">
        <f t="shared" ref="M214" si="588">IF(E214="","",IF(OR(((MAXA(E214:I215))&gt;(B214+C214)),((MINA(E214:I215))&lt;(B214-C215))),2,1))</f>
        <v/>
      </c>
      <c r="N214" s="185">
        <f t="shared" ref="N214" si="589">IF(B214="","",(((B214+C214)+(B214-C215))/2))</f>
        <v>7.7</v>
      </c>
      <c r="O214" s="193" t="str">
        <f>IF(E214="","",((MAXA(E214,F214,G214,H214,I214))-N214)/((C214+C215)/2))</f>
        <v/>
      </c>
      <c r="P214" s="193" t="str">
        <f>IF(E214="","",((MINA(E214,F214,G214,H214,I214))-N214)/((C214+C215)/2))</f>
        <v/>
      </c>
      <c r="Q214" s="185" t="str">
        <f t="shared" ref="Q214" si="590">IF(E214="","",IF(OR((O214&gt;50%),(P214&lt;-50%)),"Measure More","OK"))</f>
        <v/>
      </c>
      <c r="R214" s="185" t="str">
        <f t="shared" ref="R214" si="591">IF(E214="","",MAXA(E214:I215))</f>
        <v/>
      </c>
      <c r="S214" s="185" t="str">
        <f t="shared" ref="S214" si="592">IF(E214="","",MINA(E214:I215))</f>
        <v/>
      </c>
      <c r="T214" s="185" t="str">
        <f t="shared" ref="T214" si="593">IF(E214="","",(R214-S214))</f>
        <v/>
      </c>
      <c r="U214" s="185" t="str">
        <f t="shared" ref="U214" si="594">IF(E214="","",ROUND(AVERAGEA(E214:I215),4))</f>
        <v/>
      </c>
      <c r="V214" s="185" t="str">
        <f t="shared" ref="V214" si="595">IF(E214="","",ROUND(SQRT(COUNTA(E214:I215)/(COUNTA(E214:I215)-1))*STDEVPA(E214:I215),4))</f>
        <v/>
      </c>
      <c r="W214" s="184" t="str">
        <f t="shared" ref="W214" si="596">IF(E214="","",ROUND((((B214+C214)-(B214-C215))/(6*V214)),4))</f>
        <v/>
      </c>
      <c r="X214" s="184" t="str">
        <f t="shared" ref="X214" si="597">IF(E214="","",ROUND((1-(ABS((((B214+C214)+(B214-C215))/2)-U214)/((C214+C215)/2)))*W214,4))</f>
        <v/>
      </c>
      <c r="Y214" s="184" t="str">
        <f t="shared" ref="Y214" si="598">IF(E214="","",IF(OR(((MAXA(E214:I215))&gt;(B214+C214)),((MINA(E214:I215))&lt;(B214-C215))),"NG","OK"))</f>
        <v/>
      </c>
      <c r="Z214" s="184" t="str">
        <f t="shared" ref="Z214" si="599">IF(X214="","",IF(OR(((MINA(X214))&lt;(1.67))),"NG","OK"))</f>
        <v/>
      </c>
      <c r="AA214" s="92"/>
      <c r="AB214" s="92"/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str">
        <f t="shared" si="420"/>
        <v/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/>
      <c r="F216" s="176"/>
      <c r="G216" s="176"/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/>
      </c>
      <c r="M216" s="192" t="str">
        <f t="shared" ref="M216" si="601">IF(E216="","",IF(OR(((MAXA(E216:I217))&gt;(B216+C216)),((MINA(E216:I217))&lt;(B216-C217))),2,1))</f>
        <v/>
      </c>
      <c r="N216" s="185">
        <f t="shared" ref="N216" si="602">IF(B216="","",(((B216+C216)+(B216-C217))/2))</f>
        <v>3.1</v>
      </c>
      <c r="O216" s="193" t="str">
        <f>IF(E216="","",((MAXA(E216,F216,G216,H216,I216))-N216)/((C216+C217)/2))</f>
        <v/>
      </c>
      <c r="P216" s="193" t="str">
        <f>IF(E216="","",((MINA(E216,F216,G216,H216,I216))-N216)/((C216+C217)/2))</f>
        <v/>
      </c>
      <c r="Q216" s="185" t="str">
        <f t="shared" ref="Q216" si="603">IF(E216="","",IF(OR((O216&gt;50%),(P216&lt;-50%)),"Measure More","OK"))</f>
        <v/>
      </c>
      <c r="R216" s="185" t="str">
        <f t="shared" ref="R216" si="604">IF(E216="","",MAXA(E216:I217))</f>
        <v/>
      </c>
      <c r="S216" s="185" t="str">
        <f t="shared" ref="S216" si="605">IF(E216="","",MINA(E216:I217))</f>
        <v/>
      </c>
      <c r="T216" s="185" t="str">
        <f t="shared" ref="T216" si="606">IF(E216="","",(R216-S216))</f>
        <v/>
      </c>
      <c r="U216" s="185" t="str">
        <f t="shared" ref="U216" si="607">IF(E216="","",ROUND(AVERAGEA(E216:I217),4))</f>
        <v/>
      </c>
      <c r="V216" s="185" t="str">
        <f t="shared" ref="V216" si="608">IF(E216="","",ROUND(SQRT(COUNTA(E216:I217)/(COUNTA(E216:I217)-1))*STDEVPA(E216:I217),4))</f>
        <v/>
      </c>
      <c r="W216" s="184" t="str">
        <f t="shared" ref="W216" si="609">IF(E216="","",ROUND((((B216+C216)-(B216-C217))/(6*V216)),4))</f>
        <v/>
      </c>
      <c r="X216" s="184" t="str">
        <f t="shared" ref="X216" si="610">IF(E216="","",ROUND((1-(ABS((((B216+C216)+(B216-C217))/2)-U216)/((C216+C217)/2)))*W216,4))</f>
        <v/>
      </c>
      <c r="Y216" s="184" t="str">
        <f t="shared" ref="Y216" si="611">IF(E216="","",IF(OR(((MAXA(E216:I217))&gt;(B216+C216)),((MINA(E216:I217))&lt;(B216-C217))),"NG","OK"))</f>
        <v/>
      </c>
      <c r="Z216" s="184" t="str">
        <f t="shared" ref="Z216" si="612">IF(X216="","",IF(OR(((MINA(X216))&lt;(1.67))),"NG","OK"))</f>
        <v/>
      </c>
      <c r="AA216" s="92"/>
      <c r="AB216" s="92"/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str">
        <f t="shared" si="420"/>
        <v/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/>
      <c r="F218" s="176"/>
      <c r="G218" s="176"/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/>
      </c>
      <c r="M218" s="192" t="str">
        <f t="shared" ref="M218" si="614">IF(E218="","",IF(OR(((MAXA(E218:I219))&gt;(B218+C218)),((MINA(E218:I219))&lt;(B218-C219))),2,1))</f>
        <v/>
      </c>
      <c r="N218" s="185">
        <f t="shared" ref="N218" si="615">IF(B218="","",(((B218+C218)+(B218-C219))/2))</f>
        <v>3.1</v>
      </c>
      <c r="O218" s="193" t="str">
        <f>IF(E218="","",((MAXA(E218,F218,G218,H218,I218))-N218)/((C218+C219)/2))</f>
        <v/>
      </c>
      <c r="P218" s="193" t="str">
        <f>IF(E218="","",((MINA(E218,F218,G218,H218,I218))-N218)/((C218+C219)/2))</f>
        <v/>
      </c>
      <c r="Q218" s="185" t="str">
        <f t="shared" ref="Q218" si="616">IF(E218="","",IF(OR((O218&gt;50%),(P218&lt;-50%)),"Measure More","OK"))</f>
        <v/>
      </c>
      <c r="R218" s="185" t="str">
        <f t="shared" ref="R218" si="617">IF(E218="","",MAXA(E218:I219))</f>
        <v/>
      </c>
      <c r="S218" s="185" t="str">
        <f t="shared" ref="S218" si="618">IF(E218="","",MINA(E218:I219))</f>
        <v/>
      </c>
      <c r="T218" s="185" t="str">
        <f t="shared" ref="T218" si="619">IF(E218="","",(R218-S218))</f>
        <v/>
      </c>
      <c r="U218" s="185" t="str">
        <f t="shared" ref="U218" si="620">IF(E218="","",ROUND(AVERAGEA(E218:I219),4))</f>
        <v/>
      </c>
      <c r="V218" s="185" t="str">
        <f t="shared" ref="V218" si="621">IF(E218="","",ROUND(SQRT(COUNTA(E218:I219)/(COUNTA(E218:I219)-1))*STDEVPA(E218:I219),4))</f>
        <v/>
      </c>
      <c r="W218" s="184" t="str">
        <f t="shared" ref="W218" si="622">IF(E218="","",ROUND((((B218+C218)-(B218-C219))/(6*V218)),4))</f>
        <v/>
      </c>
      <c r="X218" s="184" t="str">
        <f t="shared" ref="X218" si="623">IF(E218="","",ROUND((1-(ABS((((B218+C218)+(B218-C219))/2)-U218)/((C218+C219)/2)))*W218,4))</f>
        <v/>
      </c>
      <c r="Y218" s="184" t="str">
        <f t="shared" ref="Y218" si="624">IF(E218="","",IF(OR(((MAXA(E218:I219))&gt;(B218+C218)),((MINA(E218:I219))&lt;(B218-C219))),"NG","OK"))</f>
        <v/>
      </c>
      <c r="Z218" s="184" t="str">
        <f t="shared" ref="Z218" si="625">IF(X218="","",IF(OR(((MINA(X218))&lt;(1.67))),"NG","OK"))</f>
        <v/>
      </c>
      <c r="AA218" s="92"/>
      <c r="AB218" s="92"/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str">
        <f t="shared" si="420"/>
        <v/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/>
      <c r="F220" s="176"/>
      <c r="G220" s="176"/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/>
      </c>
      <c r="M220" s="192" t="str">
        <f t="shared" ref="M220" si="627">IF(E220="","",IF(OR(((MAXA(E220:I221))&gt;(B220+C220)),((MINA(E220:I221))&lt;(B220-C221))),2,1))</f>
        <v/>
      </c>
      <c r="N220" s="185">
        <f t="shared" ref="N220" si="628">IF(B220="","",(((B220+C220)+(B220-C221))/2))</f>
        <v>2.5000000000000001E-2</v>
      </c>
      <c r="O220" s="193" t="str">
        <f>IF(E220="","",((MAXA(E220,F220,G220,H220,I220))-N220)/((C220+C221)/2))</f>
        <v/>
      </c>
      <c r="P220" s="193" t="str">
        <f>IF(E220="","",((MINA(E220,F220,G220,H220,I220))-N220)/((C220+C221)/2))</f>
        <v/>
      </c>
      <c r="Q220" s="185" t="str">
        <f t="shared" ref="Q220" si="629">IF(E220="","",IF(OR((O220&gt;50%),(P220&lt;-50%)),"Measure More","OK"))</f>
        <v/>
      </c>
      <c r="R220" s="185" t="str">
        <f t="shared" ref="R220" si="630">IF(E220="","",MAXA(E220:I221))</f>
        <v/>
      </c>
      <c r="S220" s="185" t="str">
        <f t="shared" ref="S220" si="631">IF(E220="","",MINA(E220:I221))</f>
        <v/>
      </c>
      <c r="T220" s="185" t="str">
        <f t="shared" ref="T220" si="632">IF(E220="","",(R220-S220))</f>
        <v/>
      </c>
      <c r="U220" s="185" t="str">
        <f t="shared" ref="U220" si="633">IF(E220="","",ROUND(AVERAGEA(E220:I221),4))</f>
        <v/>
      </c>
      <c r="V220" s="185" t="str">
        <f t="shared" ref="V220" si="634">IF(E220="","",ROUND(SQRT(COUNTA(E220:I221)/(COUNTA(E220:I221)-1))*STDEVPA(E220:I221),4))</f>
        <v/>
      </c>
      <c r="W220" s="184" t="str">
        <f>IF(E220="","",ROUND((((B220+C220)-(U220))/(3*V220)),4))</f>
        <v/>
      </c>
      <c r="X220" s="184" t="str">
        <f>IF(E220="","",ROUND((((B220+C220)-(U220))/(3*V220)),4))</f>
        <v/>
      </c>
      <c r="Y220" s="184" t="str">
        <f t="shared" ref="Y220" si="635">IF(E220="","",IF(OR(((MAXA(E220:I221))&gt;(B220+C220)),((MINA(E220:I221))&lt;(B220-C221))),"NG","OK"))</f>
        <v/>
      </c>
      <c r="Z220" s="184" t="str">
        <f t="shared" ref="Z220" si="636">IF(X220="","",IF(OR(((MINA(X220))&lt;(1.67))),"NG","OK"))</f>
        <v/>
      </c>
      <c r="AA220" s="92"/>
      <c r="AB220" s="92"/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str">
        <f t="shared" si="420"/>
        <v/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/>
      <c r="F222" s="176"/>
      <c r="G222" s="176"/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/>
      </c>
      <c r="M222" s="192" t="str">
        <f t="shared" ref="M222" si="638">IF(E222="","",IF(OR(((MAXA(E222:I223))&gt;(B222+C222)),((MINA(E222:I223))&lt;(B222-C223))),2,1))</f>
        <v/>
      </c>
      <c r="N222" s="185">
        <f t="shared" ref="N222" si="639">IF(B222="","",(((B222+C222)+(B222-C223))/2))</f>
        <v>2.5000000000000001E-2</v>
      </c>
      <c r="O222" s="193" t="str">
        <f>IF(E222="","",((MAXA(E222,F222,G222,H222,I222))-N222)/((C222+C223)/2))</f>
        <v/>
      </c>
      <c r="P222" s="193" t="str">
        <f>IF(E222="","",((MINA(E222,F222,G222,H222,I222))-N222)/((C222+C223)/2))</f>
        <v/>
      </c>
      <c r="Q222" s="194" t="str">
        <f t="shared" ref="Q222" si="640">IF(E222="","",IF(OR((O222&gt;50%),(P222&lt;-50%)),"Measure More","OK"))</f>
        <v/>
      </c>
      <c r="R222" s="185" t="str">
        <f t="shared" ref="R222" si="641">IF(E222="","",MAXA(E222:I223))</f>
        <v/>
      </c>
      <c r="S222" s="185" t="str">
        <f t="shared" ref="S222" si="642">IF(E222="","",MINA(E222:I223))</f>
        <v/>
      </c>
      <c r="T222" s="185" t="str">
        <f t="shared" ref="T222" si="643">IF(E222="","",(R222-S222))</f>
        <v/>
      </c>
      <c r="U222" s="185" t="str">
        <f t="shared" ref="U222" si="644">IF(E222="","",ROUND(AVERAGEA(E222:I223),4))</f>
        <v/>
      </c>
      <c r="V222" s="185" t="str">
        <f t="shared" ref="V222" si="645">IF(E222="","",ROUND(SQRT(COUNTA(E222:I223)/(COUNTA(E222:I223)-1))*STDEVPA(E222:I223),4))</f>
        <v/>
      </c>
      <c r="W222" s="184" t="str">
        <f>IF(E222="","",ROUND((((B222+C222)-(U222))/(3*V222)),4))</f>
        <v/>
      </c>
      <c r="X222" s="184" t="str">
        <f>IF(E222="","",ROUND((((B222+C222)-(U222))/(3*V222)),4))</f>
        <v/>
      </c>
      <c r="Y222" s="184" t="str">
        <f t="shared" ref="Y222" si="646">IF(E222="","",IF(OR(((MAXA(E222:I223))&gt;(B222+C222)),((MINA(E222:I223))&lt;(B222-C223))),"NG","OK"))</f>
        <v/>
      </c>
      <c r="Z222" s="184" t="str">
        <f t="shared" ref="Z222" si="647">IF(X222="","",IF(OR(((MINA(X222))&lt;(1.67))),"NG","OK"))</f>
        <v/>
      </c>
      <c r="AA222" s="92"/>
      <c r="AB222" s="92"/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str">
        <f t="shared" si="420"/>
        <v/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/>
      <c r="AB224" s="92"/>
      <c r="AC224" s="29"/>
      <c r="AD224" s="29"/>
      <c r="AE224" s="29"/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24121301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24121301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7" t="str">
        <f>IF(SUM(M273:M338)&lt;&gt;33,"NG","OK")</f>
        <v>NG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8" t="s">
        <v>53</v>
      </c>
      <c r="P272" s="16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6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/>
      <c r="F273" s="176"/>
      <c r="G273" s="176"/>
      <c r="H273" s="176"/>
      <c r="I273" s="176"/>
      <c r="J273" s="178"/>
      <c r="K273" s="178"/>
      <c r="L273" s="192" t="str">
        <f>IF(E273="","",IF(OR(((MAXA(E273:I274))&gt;(B273+C273)),((MINA(E273:I274))&lt;(B273-C274))),"NG","OK"))</f>
        <v/>
      </c>
      <c r="M273" s="192" t="str">
        <f>IF(E273="","",IF(OR(((MAXA(E273:I274))&gt;(B273+C273)),((MINA(E273:I274))&lt;(B273-C274))),2,1))</f>
        <v/>
      </c>
      <c r="N273" s="185">
        <f>IF(B273="","",(((B273+C273)+(B273-C274))/2))</f>
        <v>3.4</v>
      </c>
      <c r="O273" s="193" t="str">
        <f>IF(E273="","",((MAXA(E273,F273,G273,H273,I273))-N273)/((C273+C274)/2))</f>
        <v/>
      </c>
      <c r="P273" s="193" t="str">
        <f>IF(E273="","",((MINA(E273,F273,G273,H273,I273))-N273)/((C273+C274)/2))</f>
        <v/>
      </c>
      <c r="Q273" s="185" t="str">
        <f>IF(E273="","",IF(OR((O273&gt;50%),(P273&lt;-50%)),"Measure More","OK"))</f>
        <v/>
      </c>
      <c r="R273" s="185" t="str">
        <f>IF(E273="","",MAXA(E273:I274))</f>
        <v/>
      </c>
      <c r="S273" s="185" t="str">
        <f>IF(E273="","",MINA(E273:I274))</f>
        <v/>
      </c>
      <c r="T273" s="185" t="str">
        <f>IF(E273="","",(R273-S273))</f>
        <v/>
      </c>
      <c r="U273" s="185" t="str">
        <f>IF(E273="","",ROUND(AVERAGEA(E273:I274),4))</f>
        <v/>
      </c>
      <c r="V273" s="185" t="str">
        <f>IF(E273="","",ROUND(SQRT(COUNTA(E273:I274)/(COUNTA(E273:I274)-1))*STDEVPA(E273:I274),4))</f>
        <v/>
      </c>
      <c r="W273" s="184" t="str">
        <f>IF(E273="","",ROUND((((B273+C273)-(B273-C274))/(6*V273)),4))</f>
        <v/>
      </c>
      <c r="X273" s="184" t="str">
        <f>IF(E273="","",ROUND((1-(ABS((((B273+C273)+(B273-C274))/2)-U273)/((C273+C274)/2)))*W273,4))</f>
        <v/>
      </c>
      <c r="Y273" s="184" t="str">
        <f>IF(E273="","",IF(OR(((MAXA(E273:I274))&gt;(B273+C273)),((MINA(E273:I274))&lt;(B273-C274))),"NG","OK"))</f>
        <v/>
      </c>
      <c r="Z273" s="184" t="str">
        <f>IF(X273="","",IF(OR(((MINA(X273))&lt;(1.67))),"NG","OK"))</f>
        <v/>
      </c>
    </row>
    <row r="274" spans="1:26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6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/>
      <c r="F275" s="176"/>
      <c r="G275" s="176"/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/>
      </c>
      <c r="M275" s="192" t="str">
        <f t="shared" ref="M275" si="649">IF(E275="","",IF(OR(((MAXA(E275:I276))&gt;(B275+C275)),((MINA(E275:I276))&lt;(B275-C276))),2,1))</f>
        <v/>
      </c>
      <c r="N275" s="185">
        <f t="shared" ref="N275" si="650">IF(B275="","",(((B275+C275)+(B275-C276))/2))</f>
        <v>3.4</v>
      </c>
      <c r="O275" s="193" t="str">
        <f t="shared" ref="O275" si="651">IF(E275="","",((MAXA(E275,F275,G275,H275,I275))-N275)/((C275+C276)/2))</f>
        <v/>
      </c>
      <c r="P275" s="193" t="str">
        <f t="shared" ref="P275" si="652">IF(E275="","",((MINA(E275,F275,G275,H275,I275))-N275)/((C275+C276)/2))</f>
        <v/>
      </c>
      <c r="Q275" s="185" t="str">
        <f t="shared" ref="Q275" si="653">IF(E275="","",IF(OR((O275&gt;50%),(P275&lt;-50%)),"Measure More","OK"))</f>
        <v/>
      </c>
      <c r="R275" s="185" t="str">
        <f t="shared" ref="R275" si="654">IF(E275="","",MAXA(E275:I276))</f>
        <v/>
      </c>
      <c r="S275" s="185" t="str">
        <f t="shared" ref="S275" si="655">IF(E275="","",MINA(E275:I276))</f>
        <v/>
      </c>
      <c r="T275" s="185" t="str">
        <f t="shared" ref="T275" si="656">IF(E275="","",(R275-S275))</f>
        <v/>
      </c>
      <c r="U275" s="185" t="str">
        <f t="shared" ref="U275" si="657">IF(E275="","",ROUND(AVERAGEA(E275:I276),4))</f>
        <v/>
      </c>
      <c r="V275" s="185" t="str">
        <f t="shared" ref="V275" si="658">IF(E275="","",ROUND(SQRT(COUNTA(E275:I276)/(COUNTA(E275:I276)-1))*STDEVPA(E275:I276),4))</f>
        <v/>
      </c>
      <c r="W275" s="184" t="str">
        <f t="shared" ref="W275" si="659">IF(E275="","",ROUND((((B275+C275)-(B275-C276))/(6*V275)),4))</f>
        <v/>
      </c>
      <c r="X275" s="184" t="str">
        <f t="shared" ref="X275" si="660">IF(E275="","",ROUND((1-(ABS((((B275+C275)+(B275-C276))/2)-U275)/((C275+C276)/2)))*W275,4))</f>
        <v/>
      </c>
      <c r="Y275" s="184" t="str">
        <f t="shared" ref="Y275" si="661">IF(E275="","",IF(OR(((MAXA(E275:I276))&gt;(B275+C275)),((MINA(E275:I276))&lt;(B275-C276))),"NG","OK"))</f>
        <v/>
      </c>
      <c r="Z275" s="184" t="str">
        <f t="shared" ref="Z275" si="662">IF(X275="","",IF(OR(((MINA(X275))&lt;(1.67))),"NG","OK"))</f>
        <v/>
      </c>
    </row>
    <row r="276" spans="1:26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6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/>
      <c r="F277" s="176"/>
      <c r="G277" s="176"/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/>
      </c>
      <c r="M277" s="192" t="str">
        <f t="shared" ref="M277" si="666">IF(E277="","",IF(OR(((MAXA(E277:I278))&gt;(B277+C277)),((MINA(E277:I278))&lt;(B277-C278))),2,1))</f>
        <v/>
      </c>
      <c r="N277" s="185">
        <f t="shared" ref="N277" si="667">IF(B277="","",(((B277+C277)+(B277-C278))/2))</f>
        <v>1.6</v>
      </c>
      <c r="O277" s="193" t="str">
        <f t="shared" ref="O277" si="668">IF(E277="","",((MAXA(E277,F277,G277,H277,I277))-N277)/((C277+C278)/2))</f>
        <v/>
      </c>
      <c r="P277" s="193" t="str">
        <f t="shared" ref="P277" si="669">IF(E277="","",((MINA(E277,F277,G277,H277,I277))-N277)/((C277+C278)/2))</f>
        <v/>
      </c>
      <c r="Q277" s="185" t="str">
        <f t="shared" ref="Q277" si="670">IF(E277="","",IF(OR((O277&gt;50%),(P277&lt;-50%)),"Measure More","OK"))</f>
        <v/>
      </c>
      <c r="R277" s="185" t="str">
        <f t="shared" ref="R277" si="671">IF(E277="","",MAXA(E277:I278))</f>
        <v/>
      </c>
      <c r="S277" s="185" t="str">
        <f t="shared" ref="S277" si="672">IF(E277="","",MINA(E277:I278))</f>
        <v/>
      </c>
      <c r="T277" s="185" t="str">
        <f t="shared" ref="T277" si="673">IF(E277="","",(R277-S277))</f>
        <v/>
      </c>
      <c r="U277" s="185" t="str">
        <f t="shared" ref="U277" si="674">IF(E277="","",ROUND(AVERAGEA(E277:I278),4))</f>
        <v/>
      </c>
      <c r="V277" s="185" t="str">
        <f t="shared" ref="V277" si="675">IF(E277="","",ROUND(SQRT(COUNTA(E277:I278)/(COUNTA(E277:I278)-1))*STDEVPA(E277:I278),4))</f>
        <v/>
      </c>
      <c r="W277" s="184" t="str">
        <f t="shared" ref="W277" si="676">IF(E277="","",ROUND((((B277+C277)-(B277-C278))/(6*V277)),4))</f>
        <v/>
      </c>
      <c r="X277" s="184" t="str">
        <f t="shared" ref="X277" si="677">IF(E277="","",ROUND((1-(ABS((((B277+C277)+(B277-C278))/2)-U277)/((C277+C278)/2)))*W277,4))</f>
        <v/>
      </c>
      <c r="Y277" s="184" t="str">
        <f t="shared" ref="Y277" si="678">IF(E277="","",IF(OR(((MAXA(E277:I278))&gt;(B277+C277)),((MINA(E277:I278))&lt;(B277-C278))),"NG","OK"))</f>
        <v/>
      </c>
      <c r="Z277" s="184" t="str">
        <f t="shared" ref="Z277" si="679">IF(X277="","",IF(OR(((MINA(X277))&lt;(1.67))),"NG","OK"))</f>
        <v/>
      </c>
    </row>
    <row r="278" spans="1:26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6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/>
      <c r="F279" s="176"/>
      <c r="G279" s="176"/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/>
      </c>
      <c r="M279" s="192" t="str">
        <f t="shared" ref="M279" si="683">IF(E279="","",IF(OR(((MAXA(E279:I280))&gt;(B279+C279)),((MINA(E279:I280))&lt;(B279-C280))),2,1))</f>
        <v/>
      </c>
      <c r="N279" s="185">
        <f t="shared" ref="N279" si="684">IF(B279="","",(((B279+C279)+(B279-C280))/2))</f>
        <v>1.6</v>
      </c>
      <c r="O279" s="193" t="str">
        <f t="shared" ref="O279" si="685">IF(E279="","",((MAXA(E279,F279,G279,H279,I279))-N279)/((C279+C280)/2))</f>
        <v/>
      </c>
      <c r="P279" s="193" t="str">
        <f t="shared" ref="P279" si="686">IF(E279="","",((MINA(E279,F279,G279,H279,I279))-N279)/((C279+C280)/2))</f>
        <v/>
      </c>
      <c r="Q279" s="185" t="str">
        <f t="shared" ref="Q279" si="687">IF(E279="","",IF(OR((O279&gt;50%),(P279&lt;-50%)),"Measure More","OK"))</f>
        <v/>
      </c>
      <c r="R279" s="185" t="str">
        <f t="shared" ref="R279" si="688">IF(E279="","",MAXA(E279:I280))</f>
        <v/>
      </c>
      <c r="S279" s="185" t="str">
        <f t="shared" ref="S279" si="689">IF(E279="","",MINA(E279:I280))</f>
        <v/>
      </c>
      <c r="T279" s="185" t="str">
        <f t="shared" ref="T279" si="690">IF(E279="","",(R279-S279))</f>
        <v/>
      </c>
      <c r="U279" s="185" t="str">
        <f t="shared" ref="U279" si="691">IF(E279="","",ROUND(AVERAGEA(E279:I280),4))</f>
        <v/>
      </c>
      <c r="V279" s="185" t="str">
        <f t="shared" ref="V279" si="692">IF(E279="","",ROUND(SQRT(COUNTA(E279:I280)/(COUNTA(E279:I280)-1))*STDEVPA(E279:I280),4))</f>
        <v/>
      </c>
      <c r="W279" s="184" t="str">
        <f t="shared" ref="W279" si="693">IF(E279="","",ROUND((((B279+C279)-(B279-C280))/(6*V279)),4))</f>
        <v/>
      </c>
      <c r="X279" s="184" t="str">
        <f t="shared" ref="X279" si="694">IF(E279="","",ROUND((1-(ABS((((B279+C279)+(B279-C280))/2)-U279)/((C279+C280)/2)))*W279,4))</f>
        <v/>
      </c>
      <c r="Y279" s="184" t="str">
        <f t="shared" ref="Y279" si="695">IF(E279="","",IF(OR(((MAXA(E279:I280))&gt;(B279+C279)),((MINA(E279:I280))&lt;(B279-C280))),"NG","OK"))</f>
        <v/>
      </c>
      <c r="Z279" s="184" t="str">
        <f t="shared" ref="Z279" si="696">IF(X279="","",IF(OR(((MINA(X279))&lt;(1.67))),"NG","OK"))</f>
        <v/>
      </c>
    </row>
    <row r="280" spans="1:26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6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/>
      <c r="F281" s="176"/>
      <c r="G281" s="176"/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/>
      </c>
      <c r="M281" s="192" t="str">
        <f t="shared" ref="M281" si="700">IF(E281="","",IF(OR(((MAXA(E281:I282))&gt;(B281+C281)),((MINA(E281:I282))&lt;(B281-C282))),2,1))</f>
        <v/>
      </c>
      <c r="N281" s="185">
        <f t="shared" ref="N281" si="701">IF(B281="","",(((B281+C281)+(B281-C282))/2))</f>
        <v>1.6</v>
      </c>
      <c r="O281" s="193" t="str">
        <f t="shared" ref="O281" si="702">IF(E281="","",((MAXA(E281,F281,G281,H281,I281))-N281)/((C281+C282)/2))</f>
        <v/>
      </c>
      <c r="P281" s="193" t="str">
        <f t="shared" ref="P281" si="703">IF(E281="","",((MINA(E281,F281,G281,H281,I281))-N281)/((C281+C282)/2))</f>
        <v/>
      </c>
      <c r="Q281" s="185" t="str">
        <f t="shared" ref="Q281" si="704">IF(E281="","",IF(OR((O281&gt;50%),(P281&lt;-50%)),"Measure More","OK"))</f>
        <v/>
      </c>
      <c r="R281" s="185" t="str">
        <f t="shared" ref="R281" si="705">IF(E281="","",MAXA(E281:I282))</f>
        <v/>
      </c>
      <c r="S281" s="185" t="str">
        <f t="shared" ref="S281" si="706">IF(E281="","",MINA(E281:I282))</f>
        <v/>
      </c>
      <c r="T281" s="185" t="str">
        <f t="shared" ref="T281" si="707">IF(E281="","",(R281-S281))</f>
        <v/>
      </c>
      <c r="U281" s="185" t="str">
        <f t="shared" ref="U281" si="708">IF(E281="","",ROUND(AVERAGEA(E281:I282),4))</f>
        <v/>
      </c>
      <c r="V281" s="185" t="str">
        <f t="shared" ref="V281" si="709">IF(E281="","",ROUND(SQRT(COUNTA(E281:I282)/(COUNTA(E281:I282)-1))*STDEVPA(E281:I282),4))</f>
        <v/>
      </c>
      <c r="W281" s="184" t="str">
        <f t="shared" ref="W281" si="710">IF(E281="","",ROUND((((B281+C281)-(B281-C282))/(6*V281)),4))</f>
        <v/>
      </c>
      <c r="X281" s="184" t="str">
        <f t="shared" ref="X281" si="711">IF(E281="","",ROUND((1-(ABS((((B281+C281)+(B281-C282))/2)-U281)/((C281+C282)/2)))*W281,4))</f>
        <v/>
      </c>
      <c r="Y281" s="184" t="str">
        <f t="shared" ref="Y281" si="712">IF(E281="","",IF(OR(((MAXA(E281:I282))&gt;(B281+C281)),((MINA(E281:I282))&lt;(B281-C282))),"NG","OK"))</f>
        <v/>
      </c>
      <c r="Z281" s="184" t="str">
        <f t="shared" ref="Z281" si="713">IF(X281="","",IF(OR(((MINA(X281))&lt;(1.67))),"NG","OK"))</f>
        <v/>
      </c>
    </row>
    <row r="282" spans="1:26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6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/>
      <c r="F283" s="176"/>
      <c r="G283" s="176"/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/>
      </c>
      <c r="M283" s="192" t="str">
        <f t="shared" ref="M283" si="717">IF(E283="","",IF(OR(((MAXA(E283:I284))&gt;(B283+C283)),((MINA(E283:I284))&lt;(B283-C284))),2,1))</f>
        <v/>
      </c>
      <c r="N283" s="185">
        <f t="shared" ref="N283" si="718">IF(B283="","",(((B283+C283)+(B283-C284))/2))</f>
        <v>1.6</v>
      </c>
      <c r="O283" s="193" t="str">
        <f t="shared" ref="O283" si="719">IF(E283="","",((MAXA(E283,F283,G283,H283,I283))-N283)/((C283+C284)/2))</f>
        <v/>
      </c>
      <c r="P283" s="193" t="str">
        <f t="shared" ref="P283" si="720">IF(E283="","",((MINA(E283,F283,G283,H283,I283))-N283)/((C283+C284)/2))</f>
        <v/>
      </c>
      <c r="Q283" s="185" t="str">
        <f t="shared" ref="Q283" si="721">IF(E283="","",IF(OR((O283&gt;50%),(P283&lt;-50%)),"Measure More","OK"))</f>
        <v/>
      </c>
      <c r="R283" s="185" t="str">
        <f t="shared" ref="R283" si="722">IF(E283="","",MAXA(E283:I284))</f>
        <v/>
      </c>
      <c r="S283" s="185" t="str">
        <f t="shared" ref="S283" si="723">IF(E283="","",MINA(E283:I284))</f>
        <v/>
      </c>
      <c r="T283" s="185" t="str">
        <f t="shared" ref="T283" si="724">IF(E283="","",(R283-S283))</f>
        <v/>
      </c>
      <c r="U283" s="185" t="str">
        <f t="shared" ref="U283" si="725">IF(E283="","",ROUND(AVERAGEA(E283:I284),4))</f>
        <v/>
      </c>
      <c r="V283" s="185" t="str">
        <f t="shared" ref="V283" si="726">IF(E283="","",ROUND(SQRT(COUNTA(E283:I284)/(COUNTA(E283:I284)-1))*STDEVPA(E283:I284),4))</f>
        <v/>
      </c>
      <c r="W283" s="184" t="str">
        <f t="shared" ref="W283" si="727">IF(E283="","",ROUND((((B283+C283)-(B283-C284))/(6*V283)),4))</f>
        <v/>
      </c>
      <c r="X283" s="184" t="str">
        <f t="shared" ref="X283" si="728">IF(E283="","",ROUND((1-(ABS((((B283+C283)+(B283-C284))/2)-U283)/((C283+C284)/2)))*W283,4))</f>
        <v/>
      </c>
      <c r="Y283" s="184" t="str">
        <f t="shared" ref="Y283" si="729">IF(E283="","",IF(OR(((MAXA(E283:I284))&gt;(B283+C283)),((MINA(E283:I284))&lt;(B283-C284))),"NG","OK"))</f>
        <v/>
      </c>
      <c r="Z283" s="184" t="str">
        <f t="shared" ref="Z283" si="730">IF(X283="","",IF(OR(((MINA(X283))&lt;(1.67))),"NG","OK"))</f>
        <v/>
      </c>
    </row>
    <row r="284" spans="1:26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6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/>
      <c r="F285" s="176"/>
      <c r="G285" s="176"/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/>
      </c>
      <c r="M285" s="192" t="str">
        <f t="shared" ref="M285" si="734">IF(E285="","",IF(OR(((MAXA(E285:I286))&gt;(B285+C285)),((MINA(E285:I286))&lt;(B285-C286))),2,1))</f>
        <v/>
      </c>
      <c r="N285" s="185">
        <f t="shared" ref="N285" si="735">IF(B285="","",(((B285+C285)+(B285-C286))/2))</f>
        <v>24.6</v>
      </c>
      <c r="O285" s="193" t="str">
        <f t="shared" ref="O285" si="736">IF(E285="","",((MAXA(E285,F285,G285,H285,I285))-N285)/((C285+C286)/2))</f>
        <v/>
      </c>
      <c r="P285" s="193" t="str">
        <f t="shared" ref="P285" si="737">IF(E285="","",((MINA(E285,F285,G285,H285,I285))-N285)/((C285+C286)/2))</f>
        <v/>
      </c>
      <c r="Q285" s="185" t="str">
        <f t="shared" ref="Q285" si="738">IF(E285="","",IF(OR((O285&gt;50%),(P285&lt;-50%)),"Measure More","OK"))</f>
        <v/>
      </c>
      <c r="R285" s="185" t="str">
        <f t="shared" ref="R285" si="739">IF(E285="","",MAXA(E285:I286))</f>
        <v/>
      </c>
      <c r="S285" s="185" t="str">
        <f t="shared" ref="S285" si="740">IF(E285="","",MINA(E285:I286))</f>
        <v/>
      </c>
      <c r="T285" s="185" t="str">
        <f t="shared" ref="T285" si="741">IF(E285="","",(R285-S285))</f>
        <v/>
      </c>
      <c r="U285" s="185" t="str">
        <f t="shared" ref="U285" si="742">IF(E285="","",ROUND(AVERAGEA(E285:I286),4))</f>
        <v/>
      </c>
      <c r="V285" s="185" t="str">
        <f t="shared" ref="V285" si="743">IF(E285="","",ROUND(SQRT(COUNTA(E285:I286)/(COUNTA(E285:I286)-1))*STDEVPA(E285:I286),4))</f>
        <v/>
      </c>
      <c r="W285" s="184" t="str">
        <f t="shared" ref="W285" si="744">IF(E285="","",ROUND((((B285+C285)-(B285-C286))/(6*V285)),4))</f>
        <v/>
      </c>
      <c r="X285" s="184" t="str">
        <f t="shared" ref="X285" si="745">IF(E285="","",ROUND((1-(ABS((((B285+C285)+(B285-C286))/2)-U285)/((C285+C286)/2)))*W285,4))</f>
        <v/>
      </c>
      <c r="Y285" s="184" t="str">
        <f t="shared" ref="Y285" si="746">IF(E285="","",IF(OR(((MAXA(E285:I286))&gt;(B285+C285)),((MINA(E285:I286))&lt;(B285-C286))),"NG","OK"))</f>
        <v/>
      </c>
      <c r="Z285" s="184" t="str">
        <f t="shared" ref="Z285" si="747">IF(X285="","",IF(OR(((MINA(X285))&lt;(1.67))),"NG","OK"))</f>
        <v/>
      </c>
    </row>
    <row r="286" spans="1:26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6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/>
      <c r="F287" s="176"/>
      <c r="G287" s="176"/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/>
      </c>
      <c r="M287" s="192" t="str">
        <f t="shared" ref="M287" si="751">IF(E287="","",IF(OR(((MAXA(E287:I288))&gt;(B287+C287)),((MINA(E287:I288))&lt;(B287-C288))),2,1))</f>
        <v/>
      </c>
      <c r="N287" s="185">
        <f t="shared" ref="N287" si="752">IF(B287="","",(((B287+C287)+(B287-C288))/2))</f>
        <v>4.8</v>
      </c>
      <c r="O287" s="193" t="str">
        <f t="shared" ref="O287" si="753">IF(E287="","",((MAXA(E287,F287,G287,H287,I287))-N287)/((C287+C288)/2))</f>
        <v/>
      </c>
      <c r="P287" s="193" t="str">
        <f t="shared" ref="P287" si="754">IF(E287="","",((MINA(E287,F287,G287,H287,I287))-N287)/((C287+C288)/2))</f>
        <v/>
      </c>
      <c r="Q287" s="185" t="str">
        <f t="shared" ref="Q287" si="755">IF(E287="","",IF(OR((O287&gt;50%),(P287&lt;-50%)),"Measure More","OK"))</f>
        <v/>
      </c>
      <c r="R287" s="185" t="str">
        <f t="shared" ref="R287" si="756">IF(E287="","",MAXA(E287:I288))</f>
        <v/>
      </c>
      <c r="S287" s="185" t="str">
        <f t="shared" ref="S287" si="757">IF(E287="","",MINA(E287:I288))</f>
        <v/>
      </c>
      <c r="T287" s="185" t="str">
        <f t="shared" ref="T287" si="758">IF(E287="","",(R287-S287))</f>
        <v/>
      </c>
      <c r="U287" s="185" t="str">
        <f t="shared" ref="U287" si="759">IF(E287="","",ROUND(AVERAGEA(E287:I288),4))</f>
        <v/>
      </c>
      <c r="V287" s="185" t="str">
        <f t="shared" ref="V287" si="760">IF(E287="","",ROUND(SQRT(COUNTA(E287:I288)/(COUNTA(E287:I288)-1))*STDEVPA(E287:I288),4))</f>
        <v/>
      </c>
      <c r="W287" s="184" t="str">
        <f t="shared" ref="W287" si="761">IF(E287="","",ROUND((((B287+C287)-(B287-C288))/(6*V287)),4))</f>
        <v/>
      </c>
      <c r="X287" s="184" t="str">
        <f t="shared" ref="X287" si="762">IF(E287="","",ROUND((1-(ABS((((B287+C287)+(B287-C288))/2)-U287)/((C287+C288)/2)))*W287,4))</f>
        <v/>
      </c>
      <c r="Y287" s="184" t="str">
        <f t="shared" ref="Y287" si="763">IF(E287="","",IF(OR(((MAXA(E287:I288))&gt;(B287+C287)),((MINA(E287:I288))&lt;(B287-C288))),"NG","OK"))</f>
        <v/>
      </c>
      <c r="Z287" s="184" t="str">
        <f t="shared" ref="Z287" si="764">IF(X287="","",IF(OR(((MINA(X287))&lt;(1.67))),"NG","OK"))</f>
        <v/>
      </c>
    </row>
    <row r="288" spans="1:26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6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/>
      <c r="F289" s="176"/>
      <c r="G289" s="176"/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/>
      </c>
      <c r="M289" s="192" t="str">
        <f t="shared" ref="M289" si="768">IF(E289="","",IF(OR(((MAXA(E289:I290))&gt;(B289+C289)),((MINA(E289:I290))&lt;(B289-C290))),2,1))</f>
        <v/>
      </c>
      <c r="N289" s="185">
        <f t="shared" ref="N289" si="769">IF(B289="","",(((B289+C289)+(B289-C290))/2))</f>
        <v>4.8</v>
      </c>
      <c r="O289" s="193" t="str">
        <f t="shared" ref="O289" si="770">IF(E289="","",((MAXA(E289,F289,G289,H289,I289))-N289)/((C289+C290)/2))</f>
        <v/>
      </c>
      <c r="P289" s="193" t="str">
        <f t="shared" ref="P289" si="771">IF(E289="","",((MINA(E289,F289,G289,H289,I289))-N289)/((C289+C290)/2))</f>
        <v/>
      </c>
      <c r="Q289" s="185" t="str">
        <f t="shared" ref="Q289" si="772">IF(E289="","",IF(OR((O289&gt;50%),(P289&lt;-50%)),"Measure More","OK"))</f>
        <v/>
      </c>
      <c r="R289" s="185" t="str">
        <f t="shared" ref="R289" si="773">IF(E289="","",MAXA(E289:I290))</f>
        <v/>
      </c>
      <c r="S289" s="185" t="str">
        <f t="shared" ref="S289" si="774">IF(E289="","",MINA(E289:I290))</f>
        <v/>
      </c>
      <c r="T289" s="185" t="str">
        <f t="shared" ref="T289" si="775">IF(E289="","",(R289-S289))</f>
        <v/>
      </c>
      <c r="U289" s="185" t="str">
        <f t="shared" ref="U289" si="776">IF(E289="","",ROUND(AVERAGEA(E289:I290),4))</f>
        <v/>
      </c>
      <c r="V289" s="185" t="str">
        <f t="shared" ref="V289" si="777">IF(E289="","",ROUND(SQRT(COUNTA(E289:I290)/(COUNTA(E289:I290)-1))*STDEVPA(E289:I290),4))</f>
        <v/>
      </c>
      <c r="W289" s="184" t="str">
        <f t="shared" ref="W289" si="778">IF(E289="","",ROUND((((B289+C289)-(B289-C290))/(6*V289)),4))</f>
        <v/>
      </c>
      <c r="X289" s="184" t="str">
        <f t="shared" ref="X289" si="779">IF(E289="","",ROUND((1-(ABS((((B289+C289)+(B289-C290))/2)-U289)/((C289+C290)/2)))*W289,4))</f>
        <v/>
      </c>
      <c r="Y289" s="184" t="str">
        <f t="shared" ref="Y289" si="780">IF(E289="","",IF(OR(((MAXA(E289:I290))&gt;(B289+C289)),((MINA(E289:I290))&lt;(B289-C290))),"NG","OK"))</f>
        <v/>
      </c>
      <c r="Z289" s="184" t="str">
        <f t="shared" ref="Z289" si="781">IF(X289="","",IF(OR(((MINA(X289))&lt;(1.67))),"NG","OK"))</f>
        <v/>
      </c>
    </row>
    <row r="290" spans="1:26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6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/>
      <c r="F291" s="176"/>
      <c r="G291" s="176"/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/>
      </c>
      <c r="M291" s="192" t="str">
        <f t="shared" ref="M291" si="785">IF(E291="","",IF(OR(((MAXA(E291:I292))&gt;(B291+C291)),((MINA(E291:I292))&lt;(B291-C292))),2,1))</f>
        <v/>
      </c>
      <c r="N291" s="185">
        <f t="shared" ref="N291" si="786">IF(B291="","",(((B291+C291)+(B291-C292))/2))</f>
        <v>16.100000000000001</v>
      </c>
      <c r="O291" s="193" t="str">
        <f t="shared" ref="O291" si="787">IF(E291="","",((MAXA(E291,F291,G291,H291,I291))-N291)/((C291+C292)/2))</f>
        <v/>
      </c>
      <c r="P291" s="193" t="str">
        <f t="shared" ref="P291" si="788">IF(E291="","",((MINA(E291,F291,G291,H291,I291))-N291)/((C291+C292)/2))</f>
        <v/>
      </c>
      <c r="Q291" s="194" t="str">
        <f t="shared" ref="Q291" si="789">IF(E291="","",IF(OR((O291&gt;50%),(P291&lt;-50%)),"Measure More","OK"))</f>
        <v/>
      </c>
      <c r="R291" s="185" t="str">
        <f t="shared" ref="R291" si="790">IF(E291="","",MAXA(E291:I292))</f>
        <v/>
      </c>
      <c r="S291" s="185" t="str">
        <f t="shared" ref="S291" si="791">IF(E291="","",MINA(E291:I292))</f>
        <v/>
      </c>
      <c r="T291" s="185" t="str">
        <f t="shared" ref="T291" si="792">IF(E291="","",(R291-S291))</f>
        <v/>
      </c>
      <c r="U291" s="185" t="str">
        <f t="shared" ref="U291" si="793">IF(E291="","",ROUND(AVERAGEA(E291:I292),4))</f>
        <v/>
      </c>
      <c r="V291" s="185" t="str">
        <f t="shared" ref="V291" si="794">IF(E291="","",ROUND(SQRT(COUNTA(E291:I292)/(COUNTA(E291:I292)-1))*STDEVPA(E291:I292),4))</f>
        <v/>
      </c>
      <c r="W291" s="184" t="str">
        <f t="shared" ref="W291" si="795">IF(E291="","",ROUND((((B291+C291)-(B291-C292))/(6*V291)),4))</f>
        <v/>
      </c>
      <c r="X291" s="184" t="str">
        <f t="shared" ref="X291" si="796">IF(E291="","",ROUND((1-(ABS((((B291+C291)+(B291-C292))/2)-U291)/((C291+C292)/2)))*W291,4))</f>
        <v/>
      </c>
      <c r="Y291" s="184" t="str">
        <f t="shared" ref="Y291" si="797">IF(E291="","",IF(OR(((MAXA(E291:I292))&gt;(B291+C291)),((MINA(E291:I292))&lt;(B291-C292))),"NG","OK"))</f>
        <v/>
      </c>
      <c r="Z291" s="184" t="str">
        <f t="shared" ref="Z291" si="798">IF(X291="","",IF(OR(((MINA(X291))&lt;(1.67))),"NG","OK"))</f>
        <v/>
      </c>
    </row>
    <row r="292" spans="1:26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str">
        <f t="shared" ref="L292" si="799">IF(L273="","",IF(OR(((MAXA(L273:L280))&gt;(L269+L270)),((MINA(L273:L280))&lt;(L269-L271))),"NG","OK"))</f>
        <v/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6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/>
      <c r="F293" s="176"/>
      <c r="G293" s="176"/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/>
      </c>
      <c r="M293" s="192" t="str">
        <f t="shared" ref="M293" si="802">IF(E293="","",IF(OR(((MAXA(E293:I294))&gt;(B293+C293)),((MINA(E293:I294))&lt;(B293-C294))),2,1))</f>
        <v/>
      </c>
      <c r="N293" s="185">
        <f t="shared" ref="N293" si="803">IF(B293="","",(((B293+C293)+(B293-C294))/2))</f>
        <v>16.100000000000001</v>
      </c>
      <c r="O293" s="193" t="str">
        <f t="shared" ref="O293" si="804">IF(E293="","",((MAXA(E293,F293,G293,H293,I293))-N293)/((C293+C294)/2))</f>
        <v/>
      </c>
      <c r="P293" s="193" t="str">
        <f t="shared" ref="P293" si="805">IF(E293="","",((MINA(E293,F293,G293,H293,I293))-N293)/((C293+C294)/2))</f>
        <v/>
      </c>
      <c r="Q293" s="194" t="str">
        <f t="shared" ref="Q293" si="806">IF(E293="","",IF(OR((O293&gt;50%),(P293&lt;-50%)),"Measure More","OK"))</f>
        <v/>
      </c>
      <c r="R293" s="185" t="str">
        <f t="shared" ref="R293" si="807">IF(E293="","",MAXA(E293:I294))</f>
        <v/>
      </c>
      <c r="S293" s="185" t="str">
        <f t="shared" ref="S293" si="808">IF(E293="","",MINA(E293:I294))</f>
        <v/>
      </c>
      <c r="T293" s="185" t="str">
        <f t="shared" ref="T293" si="809">IF(E293="","",(R293-S293))</f>
        <v/>
      </c>
      <c r="U293" s="185" t="str">
        <f t="shared" ref="U293" si="810">IF(E293="","",ROUND(AVERAGEA(E293:I294),4))</f>
        <v/>
      </c>
      <c r="V293" s="185" t="str">
        <f t="shared" ref="V293" si="811">IF(E293="","",ROUND(SQRT(COUNTA(E293:I294)/(COUNTA(E293:I294)-1))*STDEVPA(E293:I294),4))</f>
        <v/>
      </c>
      <c r="W293" s="184" t="str">
        <f t="shared" ref="W293" si="812">IF(E293="","",ROUND((((B293+C293)-(B293-C294))/(6*V293)),4))</f>
        <v/>
      </c>
      <c r="X293" s="184" t="str">
        <f t="shared" ref="X293" si="813">IF(E293="","",ROUND((1-(ABS((((B293+C293)+(B293-C294))/2)-U293)/((C293+C294)/2)))*W293,4))</f>
        <v/>
      </c>
      <c r="Y293" s="184" t="str">
        <f t="shared" ref="Y293" si="814">IF(E293="","",IF(OR(((MAXA(E293:I294))&gt;(B293+C293)),((MINA(E293:I294))&lt;(B293-C294))),"NG","OK"))</f>
        <v/>
      </c>
      <c r="Z293" s="184" t="str">
        <f t="shared" ref="Z293" si="815">IF(X293="","",IF(OR(((MINA(X293))&lt;(1.67))),"NG","OK"))</f>
        <v/>
      </c>
    </row>
    <row r="294" spans="1:26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str">
        <f t="shared" ref="L294" si="816">IF(L275="","",IF(OR(((MAXA(L275:L282))&gt;(L271+L272)),((MINA(L275:L282))&lt;(L271-L273))),"NG","OK"))</f>
        <v/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6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/>
      <c r="F295" s="176"/>
      <c r="G295" s="176"/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/>
      </c>
      <c r="M295" s="192" t="str">
        <f t="shared" ref="M295" si="819">IF(E295="","",IF(OR(((MAXA(E295:I296))&gt;(B295+C295)),((MINA(E295:I296))&lt;(B295-C296))),2,1))</f>
        <v/>
      </c>
      <c r="N295" s="185">
        <f t="shared" ref="N295" si="820">IF(B295="","",(((B295+C295)+(B295-C296))/2))</f>
        <v>6.5</v>
      </c>
      <c r="O295" s="193" t="str">
        <f t="shared" ref="O295" si="821">IF(E295="","",((MAXA(E295,F295,G295,H295,I295))-N295)/((C295+C296)/2))</f>
        <v/>
      </c>
      <c r="P295" s="193" t="str">
        <f t="shared" ref="P295" si="822">IF(E295="","",((MINA(E295,F295,G295,H295,I295))-N295)/((C295+C296)/2))</f>
        <v/>
      </c>
      <c r="Q295" s="185" t="str">
        <f t="shared" ref="Q295" si="823">IF(E295="","",IF(OR((O295&gt;50%),(P295&lt;-50%)),"Measure More","OK"))</f>
        <v/>
      </c>
      <c r="R295" s="185" t="str">
        <f t="shared" ref="R295" si="824">IF(E295="","",MAXA(E295:I296))</f>
        <v/>
      </c>
      <c r="S295" s="185" t="str">
        <f t="shared" ref="S295" si="825">IF(E295="","",MINA(E295:I296))</f>
        <v/>
      </c>
      <c r="T295" s="185" t="str">
        <f t="shared" ref="T295" si="826">IF(E295="","",(R295-S295))</f>
        <v/>
      </c>
      <c r="U295" s="185" t="str">
        <f t="shared" ref="U295" si="827">IF(E295="","",ROUND(AVERAGEA(E295:I296),4))</f>
        <v/>
      </c>
      <c r="V295" s="185" t="str">
        <f t="shared" ref="V295" si="828">IF(E295="","",ROUND(SQRT(COUNTA(E295:I296)/(COUNTA(E295:I296)-1))*STDEVPA(E295:I296),4))</f>
        <v/>
      </c>
      <c r="W295" s="184" t="str">
        <f t="shared" ref="W295" si="829">IF(E295="","",ROUND((((B295+C295)-(B295-C296))/(6*V295)),4))</f>
        <v/>
      </c>
      <c r="X295" s="184" t="str">
        <f t="shared" ref="X295" si="830">IF(E295="","",ROUND((1-(ABS((((B295+C295)+(B295-C296))/2)-U295)/((C295+C296)/2)))*W295,4))</f>
        <v/>
      </c>
      <c r="Y295" s="184" t="str">
        <f t="shared" ref="Y295" si="831">IF(E295="","",IF(OR(((MAXA(E295:I296))&gt;(B295+C295)),((MINA(E295:I296))&lt;(B295-C296))),"NG","OK"))</f>
        <v/>
      </c>
      <c r="Z295" s="184" t="str">
        <f t="shared" ref="Z295" si="832">IF(X295="","",IF(OR(((MINA(X295))&lt;(1.67))),"NG","OK"))</f>
        <v/>
      </c>
    </row>
    <row r="296" spans="1:26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str">
        <f t="shared" ref="L296" si="833">IF(L277="","",IF(OR(((MAXA(L277:L284))&gt;(L273+L274)),((MINA(L277:L284))&lt;(L273-L275))),"NG","OK"))</f>
        <v/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6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/>
      <c r="F297" s="176"/>
      <c r="G297" s="176"/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/>
      </c>
      <c r="M297" s="192" t="str">
        <f t="shared" ref="M297" si="836">IF(E297="","",IF(OR(((MAXA(E297:I298))&gt;(B297+C297)),((MINA(E297:I298))&lt;(B297-C298))),2,1))</f>
        <v/>
      </c>
      <c r="N297" s="185">
        <f t="shared" ref="N297" si="837">IF(B297="","",(((B297+C297)+(B297-C298))/2))</f>
        <v>6.5</v>
      </c>
      <c r="O297" s="193" t="str">
        <f t="shared" ref="O297" si="838">IF(E297="","",((MAXA(E297,F297,G297,H297,I297))-N297)/((C297+C298)/2))</f>
        <v/>
      </c>
      <c r="P297" s="193" t="str">
        <f t="shared" ref="P297" si="839">IF(E297="","",((MINA(E297,F297,G297,H297,I297))-N297)/((C297+C298)/2))</f>
        <v/>
      </c>
      <c r="Q297" s="185" t="str">
        <f t="shared" ref="Q297" si="840">IF(E297="","",IF(OR((O297&gt;50%),(P297&lt;-50%)),"Measure More","OK"))</f>
        <v/>
      </c>
      <c r="R297" s="185" t="str">
        <f t="shared" ref="R297" si="841">IF(E297="","",MAXA(E297:I298))</f>
        <v/>
      </c>
      <c r="S297" s="185" t="str">
        <f t="shared" ref="S297" si="842">IF(E297="","",MINA(E297:I298))</f>
        <v/>
      </c>
      <c r="T297" s="185" t="str">
        <f t="shared" ref="T297" si="843">IF(E297="","",(R297-S297))</f>
        <v/>
      </c>
      <c r="U297" s="185" t="str">
        <f t="shared" ref="U297" si="844">IF(E297="","",ROUND(AVERAGEA(E297:I298),4))</f>
        <v/>
      </c>
      <c r="V297" s="185" t="str">
        <f t="shared" ref="V297" si="845">IF(E297="","",ROUND(SQRT(COUNTA(E297:I298)/(COUNTA(E297:I298)-1))*STDEVPA(E297:I298),4))</f>
        <v/>
      </c>
      <c r="W297" s="184" t="str">
        <f t="shared" ref="W297" si="846">IF(E297="","",ROUND((((B297+C297)-(B297-C298))/(6*V297)),4))</f>
        <v/>
      </c>
      <c r="X297" s="184" t="str">
        <f t="shared" ref="X297" si="847">IF(E297="","",ROUND((1-(ABS((((B297+C297)+(B297-C298))/2)-U297)/((C297+C298)/2)))*W297,4))</f>
        <v/>
      </c>
      <c r="Y297" s="184" t="str">
        <f t="shared" ref="Y297" si="848">IF(E297="","",IF(OR(((MAXA(E297:I298))&gt;(B297+C297)),((MINA(E297:I298))&lt;(B297-C298))),"NG","OK"))</f>
        <v/>
      </c>
      <c r="Z297" s="184" t="str">
        <f t="shared" ref="Z297" si="849">IF(X297="","",IF(OR(((MINA(X297))&lt;(1.67))),"NG","OK"))</f>
        <v/>
      </c>
    </row>
    <row r="298" spans="1:26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str">
        <f t="shared" ref="L298" si="850">IF(L279="","",IF(OR(((MAXA(L279:L286))&gt;(L275+L276)),((MINA(L279:L286))&lt;(L275-L277))),"NG","OK"))</f>
        <v/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6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/>
      <c r="F299" s="176"/>
      <c r="G299" s="176"/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/>
      </c>
      <c r="M299" s="192" t="str">
        <f t="shared" ref="M299" si="853">IF(E299="","",IF(OR(((MAXA(E299:I300))&gt;(B299+C299)),((MINA(E299:I300))&lt;(B299-C300))),2,1))</f>
        <v/>
      </c>
      <c r="N299" s="185">
        <f t="shared" ref="N299" si="854">IF(B299="","",(((B299+C299)+(B299-C300))/2))</f>
        <v>0.8</v>
      </c>
      <c r="O299" s="193" t="str">
        <f t="shared" ref="O299" si="855">IF(E299="","",((MAXA(E299,F299,G299,H299,I299))-N299)/((C299+C300)/2))</f>
        <v/>
      </c>
      <c r="P299" s="193" t="str">
        <f t="shared" ref="P299" si="856">IF(E299="","",((MINA(E299,F299,G299,H299,I299))-N299)/((C299+C300)/2))</f>
        <v/>
      </c>
      <c r="Q299" s="185" t="str">
        <f t="shared" ref="Q299" si="857">IF(E299="","",IF(OR((O299&gt;50%),(P299&lt;-50%)),"Measure More","OK"))</f>
        <v/>
      </c>
      <c r="R299" s="185" t="str">
        <f t="shared" ref="R299" si="858">IF(E299="","",MAXA(E299:I300))</f>
        <v/>
      </c>
      <c r="S299" s="185" t="str">
        <f t="shared" ref="S299" si="859">IF(E299="","",MINA(E299:I300))</f>
        <v/>
      </c>
      <c r="T299" s="185" t="str">
        <f t="shared" ref="T299" si="860">IF(E299="","",(R299-S299))</f>
        <v/>
      </c>
      <c r="U299" s="185" t="str">
        <f t="shared" ref="U299" si="861">IF(E299="","",ROUND(AVERAGEA(E299:I300),4))</f>
        <v/>
      </c>
      <c r="V299" s="185" t="str">
        <f t="shared" ref="V299" si="862">IF(E299="","",ROUND(SQRT(COUNTA(E299:I300)/(COUNTA(E299:I300)-1))*STDEVPA(E299:I300),4))</f>
        <v/>
      </c>
      <c r="W299" s="184" t="str">
        <f t="shared" ref="W299" si="863">IF(E299="","",ROUND((((B299+C299)-(B299-C300))/(6*V299)),4))</f>
        <v/>
      </c>
      <c r="X299" s="184" t="str">
        <f t="shared" ref="X299" si="864">IF(E299="","",ROUND((1-(ABS((((B299+C299)+(B299-C300))/2)-U299)/((C299+C300)/2)))*W299,4))</f>
        <v/>
      </c>
      <c r="Y299" s="184" t="str">
        <f t="shared" ref="Y299" si="865">IF(E299="","",IF(OR(((MAXA(E299:I300))&gt;(B299+C299)),((MINA(E299:I300))&lt;(B299-C300))),"NG","OK"))</f>
        <v/>
      </c>
      <c r="Z299" s="184" t="str">
        <f t="shared" ref="Z299" si="866">IF(X299="","",IF(OR(((MINA(X299))&lt;(1.67))),"NG","OK"))</f>
        <v/>
      </c>
    </row>
    <row r="300" spans="1:26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str">
        <f t="shared" ref="L300" si="867">IF(L281="","",IF(OR(((MAXA(L281:L288))&gt;(L277+L278)),((MINA(L281:L288))&lt;(L277-L279))),"NG","OK"))</f>
        <v/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6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/>
      <c r="F301" s="176"/>
      <c r="G301" s="176"/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/>
      </c>
      <c r="M301" s="192" t="str">
        <f t="shared" ref="M301" si="870">IF(E301="","",IF(OR(((MAXA(E301:I302))&gt;(B301+C301)),((MINA(E301:I302))&lt;(B301-C302))),2,1))</f>
        <v/>
      </c>
      <c r="N301" s="185">
        <f t="shared" ref="N301" si="871">IF(B301="","",(((B301+C301)+(B301-C302))/2))</f>
        <v>0.8</v>
      </c>
      <c r="O301" s="193" t="str">
        <f t="shared" ref="O301" si="872">IF(E301="","",((MAXA(E301,F301,G301,H301,I301))-N301)/((C301+C302)/2))</f>
        <v/>
      </c>
      <c r="P301" s="193" t="str">
        <f t="shared" ref="P301" si="873">IF(E301="","",((MINA(E301,F301,G301,H301,I301))-N301)/((C301+C302)/2))</f>
        <v/>
      </c>
      <c r="Q301" s="185" t="str">
        <f t="shared" ref="Q301" si="874">IF(E301="","",IF(OR((O301&gt;50%),(P301&lt;-50%)),"Measure More","OK"))</f>
        <v/>
      </c>
      <c r="R301" s="185" t="str">
        <f t="shared" ref="R301" si="875">IF(E301="","",MAXA(E301:I302))</f>
        <v/>
      </c>
      <c r="S301" s="185" t="str">
        <f t="shared" ref="S301" si="876">IF(E301="","",MINA(E301:I302))</f>
        <v/>
      </c>
      <c r="T301" s="185" t="str">
        <f t="shared" ref="T301" si="877">IF(E301="","",(R301-S301))</f>
        <v/>
      </c>
      <c r="U301" s="185" t="str">
        <f t="shared" ref="U301" si="878">IF(E301="","",ROUND(AVERAGEA(E301:I302),4))</f>
        <v/>
      </c>
      <c r="V301" s="185" t="str">
        <f t="shared" ref="V301" si="879">IF(E301="","",ROUND(SQRT(COUNTA(E301:I302)/(COUNTA(E301:I302)-1))*STDEVPA(E301:I302),4))</f>
        <v/>
      </c>
      <c r="W301" s="184" t="str">
        <f t="shared" ref="W301" si="880">IF(E301="","",ROUND((((B301+C301)-(B301-C302))/(6*V301)),4))</f>
        <v/>
      </c>
      <c r="X301" s="184" t="str">
        <f t="shared" ref="X301" si="881">IF(E301="","",ROUND((1-(ABS((((B301+C301)+(B301-C302))/2)-U301)/((C301+C302)/2)))*W301,4))</f>
        <v/>
      </c>
      <c r="Y301" s="184" t="str">
        <f t="shared" ref="Y301" si="882">IF(E301="","",IF(OR(((MAXA(E301:I302))&gt;(B301+C301)),((MINA(E301:I302))&lt;(B301-C302))),"NG","OK"))</f>
        <v/>
      </c>
      <c r="Z301" s="184" t="str">
        <f t="shared" ref="Z301" si="883">IF(X301="","",IF(OR(((MINA(X301))&lt;(1.67))),"NG","OK"))</f>
        <v/>
      </c>
    </row>
    <row r="302" spans="1:26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str">
        <f t="shared" ref="L302:L338" si="884">IF(L283="","",IF(OR(((MAXA(L283:L290))&gt;(L279+L280)),((MINA(L283:L290))&lt;(L279-L281))),"NG","OK"))</f>
        <v/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6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/>
      <c r="F303" s="176"/>
      <c r="G303" s="176"/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/>
      </c>
      <c r="M303" s="192" t="str">
        <f t="shared" ref="M303" si="887">IF(E303="","",IF(OR(((MAXA(E303:I304))&gt;(B303+C303)),((MINA(E303:I304))&lt;(B303-C304))),2,1))</f>
        <v/>
      </c>
      <c r="N303" s="185">
        <f t="shared" ref="N303" si="888">IF(B303="","",(((B303+C303)+(B303-C304))/2))</f>
        <v>0.58499999999999996</v>
      </c>
      <c r="O303" s="193" t="str">
        <f t="shared" ref="O303" si="889">IF(E303="","",((MAXA(E303,F303,G303,H303,I303))-N303)/((C303+C304)/2))</f>
        <v/>
      </c>
      <c r="P303" s="193" t="str">
        <f t="shared" ref="P303" si="890">IF(E303="","",((MINA(E303,F303,G303,H303,I303))-N303)/((C303+C304)/2))</f>
        <v/>
      </c>
      <c r="Q303" s="194" t="str">
        <f t="shared" ref="Q303" si="891">IF(E303="","",IF(OR((O303&gt;50%),(P303&lt;-50%)),"Measure More","OK"))</f>
        <v/>
      </c>
      <c r="R303" s="185" t="str">
        <f t="shared" ref="R303" si="892">IF(E303="","",MAXA(E303:I304))</f>
        <v/>
      </c>
      <c r="S303" s="185" t="str">
        <f t="shared" ref="S303" si="893">IF(E303="","",MINA(E303:I304))</f>
        <v/>
      </c>
      <c r="T303" s="185" t="str">
        <f t="shared" ref="T303" si="894">IF(E303="","",(R303-S303))</f>
        <v/>
      </c>
      <c r="U303" s="185" t="str">
        <f t="shared" ref="U303" si="895">IF(E303="","",ROUND(AVERAGEA(E303:I304),4))</f>
        <v/>
      </c>
      <c r="V303" s="185" t="str">
        <f t="shared" ref="V303" si="896">IF(E303="","",ROUND(SQRT(COUNTA(E303:I304)/(COUNTA(E303:I304)-1))*STDEVPA(E303:I304),4))</f>
        <v/>
      </c>
      <c r="W303" s="184" t="str">
        <f>IF(E303="","",ROUND((((U303)-(B303-C304))/(3*V303)),4))</f>
        <v/>
      </c>
      <c r="X303" s="184" t="str">
        <f>IF(E303="","",ROUND((((U303)-(B303-C304))/(3*V303)),4))</f>
        <v/>
      </c>
      <c r="Y303" s="184" t="str">
        <f t="shared" ref="Y303" si="897">IF(E303="","",IF(OR(((MAXA(E303:I304))&gt;(B303+C303)),((MINA(E303:I304))&lt;(B303-C304))),"NG","OK"))</f>
        <v/>
      </c>
      <c r="Z303" s="184" t="str">
        <f t="shared" ref="Z303" si="898">IF(X303="","",IF(OR(((MINA(X303))&lt;(1.67))),"NG","OK"))</f>
        <v/>
      </c>
    </row>
    <row r="304" spans="1:26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str">
        <f t="shared" si="884"/>
        <v/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6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/>
      <c r="F305" s="176"/>
      <c r="G305" s="176"/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/>
      </c>
      <c r="M305" s="192" t="str">
        <f t="shared" ref="M305" si="900">IF(E305="","",IF(OR(((MAXA(E305:I306))&gt;(B305+C305)),((MINA(E305:I306))&lt;(B305-C306))),2,1))</f>
        <v/>
      </c>
      <c r="N305" s="185">
        <f t="shared" ref="N305" si="901">IF(B305="","",(((B305+C305)+(B305-C306))/2))</f>
        <v>0.58499999999999996</v>
      </c>
      <c r="O305" s="193" t="str">
        <f t="shared" ref="O305" si="902">IF(E305="","",((MAXA(E305,F305,G305,H305,I305))-N305)/((C305+C306)/2))</f>
        <v/>
      </c>
      <c r="P305" s="193" t="str">
        <f t="shared" ref="P305" si="903">IF(E305="","",((MINA(E305,F305,G305,H305,I305))-N305)/((C305+C306)/2))</f>
        <v/>
      </c>
      <c r="Q305" s="194" t="str">
        <f t="shared" ref="Q305" si="904">IF(E305="","",IF(OR((O305&gt;50%),(P305&lt;-50%)),"Measure More","OK"))</f>
        <v/>
      </c>
      <c r="R305" s="185" t="str">
        <f t="shared" ref="R305" si="905">IF(E305="","",MAXA(E305:I306))</f>
        <v/>
      </c>
      <c r="S305" s="185" t="str">
        <f t="shared" ref="S305" si="906">IF(E305="","",MINA(E305:I306))</f>
        <v/>
      </c>
      <c r="T305" s="185" t="str">
        <f t="shared" ref="T305" si="907">IF(E305="","",(R305-S305))</f>
        <v/>
      </c>
      <c r="U305" s="185" t="str">
        <f t="shared" ref="U305" si="908">IF(E305="","",ROUND(AVERAGEA(E305:I306),4))</f>
        <v/>
      </c>
      <c r="V305" s="185" t="str">
        <f t="shared" ref="V305" si="909">IF(E305="","",ROUND(SQRT(COUNTA(E305:I306)/(COUNTA(E305:I306)-1))*STDEVPA(E305:I306),4))</f>
        <v/>
      </c>
      <c r="W305" s="184" t="str">
        <f>IF(E305="","",ROUND((((U305)-(B305-C306))/(3*V305)),4))</f>
        <v/>
      </c>
      <c r="X305" s="184" t="str">
        <f>IF(E305="","",ROUND((((U305)-(B305-C306))/(3*V305)),4))</f>
        <v/>
      </c>
      <c r="Y305" s="184" t="str">
        <f t="shared" ref="Y305" si="910">IF(E305="","",IF(OR(((MAXA(E305:I306))&gt;(B305+C305)),((MINA(E305:I306))&lt;(B305-C306))),"NG","OK"))</f>
        <v/>
      </c>
      <c r="Z305" s="184" t="str">
        <f t="shared" ref="Z305" si="911">IF(X305="","",IF(OR(((MINA(X305))&lt;(1.67))),"NG","OK"))</f>
        <v/>
      </c>
    </row>
    <row r="306" spans="1:26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str">
        <f t="shared" si="884"/>
        <v/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6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/>
      <c r="F307" s="176"/>
      <c r="G307" s="176"/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/>
      </c>
      <c r="M307" s="192" t="str">
        <f t="shared" ref="M307" si="913">IF(E307="","",IF(OR(((MAXA(E307:I308))&gt;(B307+C307)),((MINA(E307:I308))&lt;(B307-C308))),2,1))</f>
        <v/>
      </c>
      <c r="N307" s="185">
        <f t="shared" ref="N307" si="914">IF(B307="","",(((B307+C307)+(B307-C308))/2))</f>
        <v>7.5</v>
      </c>
      <c r="O307" s="193" t="str">
        <f t="shared" ref="O307" si="915">IF(E307="","",((MAXA(E307,F307,G307,H307,I307))-N307)/((C307+C308)/2))</f>
        <v/>
      </c>
      <c r="P307" s="193" t="str">
        <f t="shared" ref="P307" si="916">IF(E307="","",((MINA(E307,F307,G307,H307,I307))-N307)/((C307+C308)/2))</f>
        <v/>
      </c>
      <c r="Q307" s="185" t="str">
        <f t="shared" ref="Q307" si="917">IF(E307="","",IF(OR((O307&gt;50%),(P307&lt;-50%)),"Measure More","OK"))</f>
        <v/>
      </c>
      <c r="R307" s="185" t="str">
        <f t="shared" ref="R307" si="918">IF(E307="","",MAXA(E307:I308))</f>
        <v/>
      </c>
      <c r="S307" s="185" t="str">
        <f t="shared" ref="S307" si="919">IF(E307="","",MINA(E307:I308))</f>
        <v/>
      </c>
      <c r="T307" s="185" t="str">
        <f t="shared" ref="T307" si="920">IF(E307="","",(R307-S307))</f>
        <v/>
      </c>
      <c r="U307" s="185" t="str">
        <f t="shared" ref="U307" si="921">IF(E307="","",ROUND(AVERAGEA(E307:I308),4))</f>
        <v/>
      </c>
      <c r="V307" s="185" t="str">
        <f t="shared" ref="V307" si="922">IF(E307="","",ROUND(SQRT(COUNTA(E307:I308)/(COUNTA(E307:I308)-1))*STDEVPA(E307:I308),4))</f>
        <v/>
      </c>
      <c r="W307" s="184" t="str">
        <f t="shared" ref="W307" si="923">IF(E307="","",ROUND((((B307+C307)-(B307-C308))/(6*V307)),4))</f>
        <v/>
      </c>
      <c r="X307" s="184" t="str">
        <f t="shared" ref="X307" si="924">IF(E307="","",ROUND((1-(ABS((((B307+C307)+(B307-C308))/2)-U307)/((C307+C308)/2)))*W307,4))</f>
        <v/>
      </c>
      <c r="Y307" s="184" t="str">
        <f t="shared" ref="Y307" si="925">IF(E307="","",IF(OR(((MAXA(E307:I308))&gt;(B307+C307)),((MINA(E307:I308))&lt;(B307-C308))),"NG","OK"))</f>
        <v/>
      </c>
      <c r="Z307" s="184" t="str">
        <f t="shared" ref="Z307" si="926">IF(X307="","",IF(OR(((MINA(X307))&lt;(1.67))),"NG","OK"))</f>
        <v/>
      </c>
    </row>
    <row r="308" spans="1:26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str">
        <f t="shared" si="884"/>
        <v/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6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/>
      <c r="F309" s="176"/>
      <c r="G309" s="176"/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/>
      </c>
      <c r="M309" s="192" t="str">
        <f t="shared" ref="M309" si="928">IF(E309="","",IF(OR(((MAXA(E309:I310))&gt;(B309+C309)),((MINA(E309:I310))&lt;(B309-C310))),2,1))</f>
        <v/>
      </c>
      <c r="N309" s="185">
        <f t="shared" ref="N309" si="929">IF(B309="","",(((B309+C309)+(B309-C310))/2))</f>
        <v>7.5</v>
      </c>
      <c r="O309" s="193" t="str">
        <f t="shared" ref="O309" si="930">IF(E309="","",((MAXA(E309,F309,G309,H309,I309))-N309)/((C309+C310)/2))</f>
        <v/>
      </c>
      <c r="P309" s="193" t="str">
        <f t="shared" ref="P309" si="931">IF(E309="","",((MINA(E309,F309,G309,H309,I309))-N309)/((C309+C310)/2))</f>
        <v/>
      </c>
      <c r="Q309" s="185" t="str">
        <f t="shared" ref="Q309" si="932">IF(E309="","",IF(OR((O309&gt;50%),(P309&lt;-50%)),"Measure More","OK"))</f>
        <v/>
      </c>
      <c r="R309" s="185" t="str">
        <f t="shared" ref="R309" si="933">IF(E309="","",MAXA(E309:I310))</f>
        <v/>
      </c>
      <c r="S309" s="185" t="str">
        <f t="shared" ref="S309" si="934">IF(E309="","",MINA(E309:I310))</f>
        <v/>
      </c>
      <c r="T309" s="185" t="str">
        <f t="shared" ref="T309" si="935">IF(E309="","",(R309-S309))</f>
        <v/>
      </c>
      <c r="U309" s="185" t="str">
        <f t="shared" ref="U309" si="936">IF(E309="","",ROUND(AVERAGEA(E309:I310),4))</f>
        <v/>
      </c>
      <c r="V309" s="185" t="str">
        <f t="shared" ref="V309" si="937">IF(E309="","",ROUND(SQRT(COUNTA(E309:I310)/(COUNTA(E309:I310)-1))*STDEVPA(E309:I310),4))</f>
        <v/>
      </c>
      <c r="W309" s="184" t="str">
        <f t="shared" ref="W309" si="938">IF(E309="","",ROUND((((B309+C309)-(B309-C310))/(6*V309)),4))</f>
        <v/>
      </c>
      <c r="X309" s="184" t="str">
        <f t="shared" ref="X309" si="939">IF(E309="","",ROUND((1-(ABS((((B309+C309)+(B309-C310))/2)-U309)/((C309+C310)/2)))*W309,4))</f>
        <v/>
      </c>
      <c r="Y309" s="184" t="str">
        <f t="shared" ref="Y309" si="940">IF(E309="","",IF(OR(((MAXA(E309:I310))&gt;(B309+C309)),((MINA(E309:I310))&lt;(B309-C310))),"NG","OK"))</f>
        <v/>
      </c>
      <c r="Z309" s="184" t="str">
        <f t="shared" ref="Z309" si="941">IF(X309="","",IF(OR(((MINA(X309))&lt;(1.67))),"NG","OK"))</f>
        <v/>
      </c>
    </row>
    <row r="310" spans="1:26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str">
        <f t="shared" si="884"/>
        <v/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6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/>
      <c r="F311" s="176"/>
      <c r="G311" s="176"/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/>
      </c>
      <c r="M311" s="192" t="str">
        <f t="shared" ref="M311" si="943">IF(E311="","",IF(OR(((MAXA(E311:I312))&gt;(B311+C311)),((MINA(E311:I312))&lt;(B311-C312))),2,1))</f>
        <v/>
      </c>
      <c r="N311" s="185">
        <f t="shared" ref="N311" si="944">IF(B311="","",(((B311+C311)+(B311-C312))/2))</f>
        <v>6.2</v>
      </c>
      <c r="O311" s="193" t="str">
        <f t="shared" ref="O311" si="945">IF(E311="","",((MAXA(E311,F311,G311,H311,I311))-N311)/((C311+C312)/2))</f>
        <v/>
      </c>
      <c r="P311" s="193" t="str">
        <f t="shared" ref="P311" si="946">IF(E311="","",((MINA(E311,F311,G311,H311,I311))-N311)/((C311+C312)/2))</f>
        <v/>
      </c>
      <c r="Q311" s="185" t="str">
        <f t="shared" ref="Q311" si="947">IF(E311="","",IF(OR((O311&gt;50%),(P311&lt;-50%)),"Measure More","OK"))</f>
        <v/>
      </c>
      <c r="R311" s="185" t="str">
        <f t="shared" ref="R311" si="948">IF(E311="","",MAXA(E311:I312))</f>
        <v/>
      </c>
      <c r="S311" s="185" t="str">
        <f t="shared" ref="S311" si="949">IF(E311="","",MINA(E311:I312))</f>
        <v/>
      </c>
      <c r="T311" s="185" t="str">
        <f t="shared" ref="T311" si="950">IF(E311="","",(R311-S311))</f>
        <v/>
      </c>
      <c r="U311" s="185" t="str">
        <f t="shared" ref="U311" si="951">IF(E311="","",ROUND(AVERAGEA(E311:I312),4))</f>
        <v/>
      </c>
      <c r="V311" s="185" t="str">
        <f t="shared" ref="V311" si="952">IF(E311="","",ROUND(SQRT(COUNTA(E311:I312)/(COUNTA(E311:I312)-1))*STDEVPA(E311:I312),4))</f>
        <v/>
      </c>
      <c r="W311" s="184" t="str">
        <f t="shared" ref="W311" si="953">IF(E311="","",ROUND((((B311+C311)-(B311-C312))/(6*V311)),4))</f>
        <v/>
      </c>
      <c r="X311" s="184" t="str">
        <f t="shared" ref="X311" si="954">IF(E311="","",ROUND((1-(ABS((((B311+C311)+(B311-C312))/2)-U311)/((C311+C312)/2)))*W311,4))</f>
        <v/>
      </c>
      <c r="Y311" s="184" t="str">
        <f t="shared" ref="Y311" si="955">IF(E311="","",IF(OR(((MAXA(E311:I312))&gt;(B311+C311)),((MINA(E311:I312))&lt;(B311-C312))),"NG","OK"))</f>
        <v/>
      </c>
      <c r="Z311" s="184" t="str">
        <f t="shared" ref="Z311" si="956">IF(X311="","",IF(OR(((MINA(X311))&lt;(1.67))),"NG","OK"))</f>
        <v/>
      </c>
    </row>
    <row r="312" spans="1:26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str">
        <f t="shared" si="884"/>
        <v/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6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/>
      <c r="F313" s="176"/>
      <c r="G313" s="176"/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/>
      </c>
      <c r="M313" s="192" t="str">
        <f t="shared" ref="M313" si="958">IF(E313="","",IF(OR(((MAXA(E313:I314))&gt;(B313+C313)),((MINA(E313:I314))&lt;(B313-C314))),2,1))</f>
        <v/>
      </c>
      <c r="N313" s="185">
        <f t="shared" ref="N313" si="959">IF(B313="","",(((B313+C313)+(B313-C314))/2))</f>
        <v>6.2</v>
      </c>
      <c r="O313" s="193" t="str">
        <f t="shared" ref="O313" si="960">IF(E313="","",((MAXA(E313,F313,G313,H313,I313))-N313)/((C313+C314)/2))</f>
        <v/>
      </c>
      <c r="P313" s="193" t="str">
        <f t="shared" ref="P313" si="961">IF(E313="","",((MINA(E313,F313,G313,H313,I313))-N313)/((C313+C314)/2))</f>
        <v/>
      </c>
      <c r="Q313" s="185" t="str">
        <f t="shared" ref="Q313" si="962">IF(E313="","",IF(OR((O313&gt;50%),(P313&lt;-50%)),"Measure More","OK"))</f>
        <v/>
      </c>
      <c r="R313" s="185" t="str">
        <f t="shared" ref="R313" si="963">IF(E313="","",MAXA(E313:I314))</f>
        <v/>
      </c>
      <c r="S313" s="185" t="str">
        <f t="shared" ref="S313" si="964">IF(E313="","",MINA(E313:I314))</f>
        <v/>
      </c>
      <c r="T313" s="185" t="str">
        <f t="shared" ref="T313" si="965">IF(E313="","",(R313-S313))</f>
        <v/>
      </c>
      <c r="U313" s="185" t="str">
        <f t="shared" ref="U313" si="966">IF(E313="","",ROUND(AVERAGEA(E313:I314),4))</f>
        <v/>
      </c>
      <c r="V313" s="185" t="str">
        <f t="shared" ref="V313" si="967">IF(E313="","",ROUND(SQRT(COUNTA(E313:I314)/(COUNTA(E313:I314)-1))*STDEVPA(E313:I314),4))</f>
        <v/>
      </c>
      <c r="W313" s="184" t="str">
        <f t="shared" ref="W313" si="968">IF(E313="","",ROUND((((B313+C313)-(B313-C314))/(6*V313)),4))</f>
        <v/>
      </c>
      <c r="X313" s="184" t="str">
        <f t="shared" ref="X313" si="969">IF(E313="","",ROUND((1-(ABS((((B313+C313)+(B313-C314))/2)-U313)/((C313+C314)/2)))*W313,4))</f>
        <v/>
      </c>
      <c r="Y313" s="184" t="str">
        <f t="shared" ref="Y313" si="970">IF(E313="","",IF(OR(((MAXA(E313:I314))&gt;(B313+C313)),((MINA(E313:I314))&lt;(B313-C314))),"NG","OK"))</f>
        <v/>
      </c>
      <c r="Z313" s="184" t="str">
        <f t="shared" ref="Z313" si="971">IF(X313="","",IF(OR(((MINA(X313))&lt;(1.67))),"NG","OK"))</f>
        <v/>
      </c>
    </row>
    <row r="314" spans="1:26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str">
        <f t="shared" si="884"/>
        <v/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6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/>
      <c r="F315" s="176"/>
      <c r="G315" s="176"/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/>
      </c>
      <c r="M315" s="192" t="str">
        <f t="shared" ref="M315" si="973">IF(E315="","",IF(OR(((MAXA(E315:I316))&gt;(B315+C315)),((MINA(E315:I316))&lt;(B315-C316))),2,1))</f>
        <v/>
      </c>
      <c r="N315" s="185">
        <f t="shared" ref="N315" si="974">IF(B315="","",(((B315+C315)+(B315-C316))/2))</f>
        <v>5.7</v>
      </c>
      <c r="O315" s="193" t="str">
        <f t="shared" ref="O315" si="975">IF(E315="","",((MAXA(E315,F315,G315,H315,I315))-N315)/((C315+C316)/2))</f>
        <v/>
      </c>
      <c r="P315" s="193" t="str">
        <f t="shared" ref="P315" si="976">IF(E315="","",((MINA(E315,F315,G315,H315,I315))-N315)/((C315+C316)/2))</f>
        <v/>
      </c>
      <c r="Q315" s="185" t="str">
        <f t="shared" ref="Q315" si="977">IF(E315="","",IF(OR((O315&gt;50%),(P315&lt;-50%)),"Measure More","OK"))</f>
        <v/>
      </c>
      <c r="R315" s="185" t="str">
        <f t="shared" ref="R315" si="978">IF(E315="","",MAXA(E315:I316))</f>
        <v/>
      </c>
      <c r="S315" s="185" t="str">
        <f t="shared" ref="S315" si="979">IF(E315="","",MINA(E315:I316))</f>
        <v/>
      </c>
      <c r="T315" s="185" t="str">
        <f t="shared" ref="T315" si="980">IF(E315="","",(R315-S315))</f>
        <v/>
      </c>
      <c r="U315" s="185" t="str">
        <f t="shared" ref="U315" si="981">IF(E315="","",ROUND(AVERAGEA(E315:I316),4))</f>
        <v/>
      </c>
      <c r="V315" s="185" t="str">
        <f t="shared" ref="V315" si="982">IF(E315="","",ROUND(SQRT(COUNTA(E315:I316)/(COUNTA(E315:I316)-1))*STDEVPA(E315:I316),4))</f>
        <v/>
      </c>
      <c r="W315" s="184" t="str">
        <f t="shared" ref="W315" si="983">IF(E315="","",ROUND((((B315+C315)-(B315-C316))/(6*V315)),4))</f>
        <v/>
      </c>
      <c r="X315" s="184" t="str">
        <f t="shared" ref="X315" si="984">IF(E315="","",ROUND((1-(ABS((((B315+C315)+(B315-C316))/2)-U315)/((C315+C316)/2)))*W315,4))</f>
        <v/>
      </c>
      <c r="Y315" s="184" t="str">
        <f t="shared" ref="Y315" si="985">IF(E315="","",IF(OR(((MAXA(E315:I316))&gt;(B315+C315)),((MINA(E315:I316))&lt;(B315-C316))),"NG","OK"))</f>
        <v/>
      </c>
      <c r="Z315" s="184" t="str">
        <f t="shared" ref="Z315" si="986">IF(X315="","",IF(OR(((MINA(X315))&lt;(1.67))),"NG","OK"))</f>
        <v/>
      </c>
    </row>
    <row r="316" spans="1:26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str">
        <f t="shared" si="884"/>
        <v/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6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/>
      <c r="F317" s="176"/>
      <c r="G317" s="176"/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/>
      </c>
      <c r="M317" s="192" t="str">
        <f t="shared" ref="M317" si="988">IF(E317="","",IF(OR(((MAXA(E317:I318))&gt;(B317+C317)),((MINA(E317:I318))&lt;(B317-C318))),2,1))</f>
        <v/>
      </c>
      <c r="N317" s="185">
        <f t="shared" ref="N317" si="989">IF(B317="","",(((B317+C317)+(B317-C318))/2))</f>
        <v>5.7</v>
      </c>
      <c r="O317" s="193" t="str">
        <f t="shared" ref="O317" si="990">IF(E317="","",((MAXA(E317,F317,G317,H317,I317))-N317)/((C317+C318)/2))</f>
        <v/>
      </c>
      <c r="P317" s="193" t="str">
        <f t="shared" ref="P317" si="991">IF(E317="","",((MINA(E317,F317,G317,H317,I317))-N317)/((C317+C318)/2))</f>
        <v/>
      </c>
      <c r="Q317" s="185" t="str">
        <f t="shared" ref="Q317" si="992">IF(E317="","",IF(OR((O317&gt;50%),(P317&lt;-50%)),"Measure More","OK"))</f>
        <v/>
      </c>
      <c r="R317" s="185" t="str">
        <f t="shared" ref="R317" si="993">IF(E317="","",MAXA(E317:I318))</f>
        <v/>
      </c>
      <c r="S317" s="185" t="str">
        <f t="shared" ref="S317" si="994">IF(E317="","",MINA(E317:I318))</f>
        <v/>
      </c>
      <c r="T317" s="185" t="str">
        <f t="shared" ref="T317" si="995">IF(E317="","",(R317-S317))</f>
        <v/>
      </c>
      <c r="U317" s="185" t="str">
        <f t="shared" ref="U317" si="996">IF(E317="","",ROUND(AVERAGEA(E317:I318),4))</f>
        <v/>
      </c>
      <c r="V317" s="185" t="str">
        <f t="shared" ref="V317" si="997">IF(E317="","",ROUND(SQRT(COUNTA(E317:I318)/(COUNTA(E317:I318)-1))*STDEVPA(E317:I318),4))</f>
        <v/>
      </c>
      <c r="W317" s="184" t="str">
        <f t="shared" ref="W317" si="998">IF(E317="","",ROUND((((B317+C317)-(B317-C318))/(6*V317)),4))</f>
        <v/>
      </c>
      <c r="X317" s="184" t="str">
        <f t="shared" ref="X317" si="999">IF(E317="","",ROUND((1-(ABS((((B317+C317)+(B317-C318))/2)-U317)/((C317+C318)/2)))*W317,4))</f>
        <v/>
      </c>
      <c r="Y317" s="184" t="str">
        <f t="shared" ref="Y317" si="1000">IF(E317="","",IF(OR(((MAXA(E317:I318))&gt;(B317+C317)),((MINA(E317:I318))&lt;(B317-C318))),"NG","OK"))</f>
        <v/>
      </c>
      <c r="Z317" s="184" t="str">
        <f t="shared" ref="Z317" si="1001">IF(X317="","",IF(OR(((MINA(X317))&lt;(1.67))),"NG","OK"))</f>
        <v/>
      </c>
    </row>
    <row r="318" spans="1:26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str">
        <f t="shared" si="884"/>
        <v/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6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/>
      <c r="F319" s="176"/>
      <c r="G319" s="176"/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/>
      </c>
      <c r="M319" s="192" t="str">
        <f t="shared" ref="M319" si="1003">IF(E319="","",IF(OR(((MAXA(E319:I320))&gt;(B319+C319)),((MINA(E319:I320))&lt;(B319-C320))),2,1))</f>
        <v/>
      </c>
      <c r="N319" s="185">
        <f t="shared" ref="N319" si="1004">IF(B319="","",(((B319+C319)+(B319-C320))/2))</f>
        <v>7.9</v>
      </c>
      <c r="O319" s="193" t="str">
        <f t="shared" ref="O319" si="1005">IF(E319="","",((MAXA(E319,F319,G319,H319,I319))-N319)/((C319+C320)/2))</f>
        <v/>
      </c>
      <c r="P319" s="193" t="str">
        <f t="shared" ref="P319" si="1006">IF(E319="","",((MINA(E319,F319,G319,H319,I319))-N319)/((C319+C320)/2))</f>
        <v/>
      </c>
      <c r="Q319" s="194" t="str">
        <f t="shared" ref="Q319" si="1007">IF(E319="","",IF(OR((O319&gt;50%),(P319&lt;-50%)),"Measure More","OK"))</f>
        <v/>
      </c>
      <c r="R319" s="185" t="str">
        <f t="shared" ref="R319" si="1008">IF(E319="","",MAXA(E319:I320))</f>
        <v/>
      </c>
      <c r="S319" s="185" t="str">
        <f t="shared" ref="S319" si="1009">IF(E319="","",MINA(E319:I320))</f>
        <v/>
      </c>
      <c r="T319" s="185" t="str">
        <f t="shared" ref="T319" si="1010">IF(E319="","",(R319-S319))</f>
        <v/>
      </c>
      <c r="U319" s="185" t="str">
        <f t="shared" ref="U319" si="1011">IF(E319="","",ROUND(AVERAGEA(E319:I320),4))</f>
        <v/>
      </c>
      <c r="V319" s="185" t="str">
        <f t="shared" ref="V319" si="1012">IF(E319="","",ROUND(SQRT(COUNTA(E319:I320)/(COUNTA(E319:I320)-1))*STDEVPA(E319:I320),4))</f>
        <v/>
      </c>
      <c r="W319" s="184" t="str">
        <f t="shared" ref="W319" si="1013">IF(E319="","",ROUND((((B319+C319)-(B319-C320))/(6*V319)),4))</f>
        <v/>
      </c>
      <c r="X319" s="184" t="str">
        <f t="shared" ref="X319" si="1014">IF(E319="","",ROUND((1-(ABS((((B319+C319)+(B319-C320))/2)-U319)/((C319+C320)/2)))*W319,4))</f>
        <v/>
      </c>
      <c r="Y319" s="184" t="str">
        <f t="shared" ref="Y319" si="1015">IF(E319="","",IF(OR(((MAXA(E319:I320))&gt;(B319+C319)),((MINA(E319:I320))&lt;(B319-C320))),"NG","OK"))</f>
        <v/>
      </c>
      <c r="Z319" s="184" t="str">
        <f t="shared" ref="Z319" si="1016">IF(X319="","",IF(OR(((MINA(X319))&lt;(1.67))),"NG","OK"))</f>
        <v/>
      </c>
    </row>
    <row r="320" spans="1:26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str">
        <f t="shared" si="884"/>
        <v/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6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/>
      <c r="F321" s="176"/>
      <c r="G321" s="176"/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/>
      </c>
      <c r="M321" s="192" t="str">
        <f t="shared" ref="M321" si="1018">IF(E321="","",IF(OR(((MAXA(E321:I322))&gt;(B321+C321)),((MINA(E321:I322))&lt;(B321-C322))),2,1))</f>
        <v/>
      </c>
      <c r="N321" s="185">
        <f t="shared" ref="N321" si="1019">IF(B321="","",(((B321+C321)+(B321-C322))/2))</f>
        <v>7.9</v>
      </c>
      <c r="O321" s="193" t="str">
        <f t="shared" ref="O321" si="1020">IF(E321="","",((MAXA(E321,F321,G321,H321,I321))-N321)/((C321+C322)/2))</f>
        <v/>
      </c>
      <c r="P321" s="193" t="str">
        <f t="shared" ref="P321" si="1021">IF(E321="","",((MINA(E321,F321,G321,H321,I321))-N321)/((C321+C322)/2))</f>
        <v/>
      </c>
      <c r="Q321" s="194" t="str">
        <f t="shared" ref="Q321" si="1022">IF(E321="","",IF(OR((O321&gt;50%),(P321&lt;-50%)),"Measure More","OK"))</f>
        <v/>
      </c>
      <c r="R321" s="185" t="str">
        <f t="shared" ref="R321" si="1023">IF(E321="","",MAXA(E321:I322))</f>
        <v/>
      </c>
      <c r="S321" s="185" t="str">
        <f t="shared" ref="S321" si="1024">IF(E321="","",MINA(E321:I322))</f>
        <v/>
      </c>
      <c r="T321" s="185" t="str">
        <f t="shared" ref="T321" si="1025">IF(E321="","",(R321-S321))</f>
        <v/>
      </c>
      <c r="U321" s="185" t="str">
        <f t="shared" ref="U321" si="1026">IF(E321="","",ROUND(AVERAGEA(E321:I322),4))</f>
        <v/>
      </c>
      <c r="V321" s="185" t="str">
        <f t="shared" ref="V321" si="1027">IF(E321="","",ROUND(SQRT(COUNTA(E321:I322)/(COUNTA(E321:I322)-1))*STDEVPA(E321:I322),4))</f>
        <v/>
      </c>
      <c r="W321" s="184" t="str">
        <f t="shared" ref="W321" si="1028">IF(E321="","",ROUND((((B321+C321)-(B321-C322))/(6*V321)),4))</f>
        <v/>
      </c>
      <c r="X321" s="184" t="str">
        <f t="shared" ref="X321" si="1029">IF(E321="","",ROUND((1-(ABS((((B321+C321)+(B321-C322))/2)-U321)/((C321+C322)/2)))*W321,4))</f>
        <v/>
      </c>
      <c r="Y321" s="184" t="str">
        <f t="shared" ref="Y321" si="1030">IF(E321="","",IF(OR(((MAXA(E321:I322))&gt;(B321+C321)),((MINA(E321:I322))&lt;(B321-C322))),"NG","OK"))</f>
        <v/>
      </c>
      <c r="Z321" s="184" t="str">
        <f t="shared" ref="Z321" si="1031">IF(X321="","",IF(OR(((MINA(X321))&lt;(1.67))),"NG","OK"))</f>
        <v/>
      </c>
    </row>
    <row r="322" spans="1:26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str">
        <f t="shared" si="884"/>
        <v/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6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/>
      <c r="F323" s="176"/>
      <c r="G323" s="176"/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/>
      </c>
      <c r="M323" s="192" t="str">
        <f t="shared" ref="M323" si="1033">IF(E323="","",IF(OR(((MAXA(E323:I324))&gt;(B323+C323)),((MINA(E323:I324))&lt;(B323-C324))),2,1))</f>
        <v/>
      </c>
      <c r="N323" s="185">
        <f t="shared" ref="N323" si="1034">IF(B323="","",(((B323+C323)+(B323-C324))/2))</f>
        <v>3.1</v>
      </c>
      <c r="O323" s="193" t="str">
        <f t="shared" ref="O323" si="1035">IF(E323="","",((MAXA(E323,F323,G323,H323,I323))-N323)/((C323+C324)/2))</f>
        <v/>
      </c>
      <c r="P323" s="193" t="str">
        <f t="shared" ref="P323" si="1036">IF(E323="","",((MINA(E323,F323,G323,H323,I323))-N323)/((C323+C324)/2))</f>
        <v/>
      </c>
      <c r="Q323" s="185" t="str">
        <f t="shared" ref="Q323" si="1037">IF(E323="","",IF(OR((O323&gt;50%),(P323&lt;-50%)),"Measure More","OK"))</f>
        <v/>
      </c>
      <c r="R323" s="185" t="str">
        <f t="shared" ref="R323" si="1038">IF(E323="","",MAXA(E323:I324))</f>
        <v/>
      </c>
      <c r="S323" s="185" t="str">
        <f t="shared" ref="S323" si="1039">IF(E323="","",MINA(E323:I324))</f>
        <v/>
      </c>
      <c r="T323" s="185" t="str">
        <f t="shared" ref="T323" si="1040">IF(E323="","",(R323-S323))</f>
        <v/>
      </c>
      <c r="U323" s="185" t="str">
        <f t="shared" ref="U323" si="1041">IF(E323="","",ROUND(AVERAGEA(E323:I324),4))</f>
        <v/>
      </c>
      <c r="V323" s="185" t="str">
        <f t="shared" ref="V323" si="1042">IF(E323="","",ROUND(SQRT(COUNTA(E323:I324)/(COUNTA(E323:I324)-1))*STDEVPA(E323:I324),4))</f>
        <v/>
      </c>
      <c r="W323" s="184" t="str">
        <f t="shared" ref="W323" si="1043">IF(E323="","",ROUND((((B323+C323)-(B323-C324))/(6*V323)),4))</f>
        <v/>
      </c>
      <c r="X323" s="184" t="str">
        <f t="shared" ref="X323" si="1044">IF(E323="","",ROUND((1-(ABS((((B323+C323)+(B323-C324))/2)-U323)/((C323+C324)/2)))*W323,4))</f>
        <v/>
      </c>
      <c r="Y323" s="184" t="str">
        <f t="shared" ref="Y323" si="1045">IF(E323="","",IF(OR(((MAXA(E323:I324))&gt;(B323+C323)),((MINA(E323:I324))&lt;(B323-C324))),"NG","OK"))</f>
        <v/>
      </c>
      <c r="Z323" s="184" t="str">
        <f t="shared" ref="Z323" si="1046">IF(X323="","",IF(OR(((MINA(X323))&lt;(1.67))),"NG","OK"))</f>
        <v/>
      </c>
    </row>
    <row r="324" spans="1:26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str">
        <f t="shared" si="884"/>
        <v/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6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/>
      <c r="F325" s="176"/>
      <c r="G325" s="176"/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/>
      </c>
      <c r="M325" s="192" t="str">
        <f t="shared" ref="M325" si="1048">IF(E325="","",IF(OR(((MAXA(E325:I326))&gt;(B325+C325)),((MINA(E325:I326))&lt;(B325-C326))),2,1))</f>
        <v/>
      </c>
      <c r="N325" s="185">
        <f t="shared" ref="N325" si="1049">IF(B325="","",(((B325+C325)+(B325-C326))/2))</f>
        <v>3.1</v>
      </c>
      <c r="O325" s="193" t="str">
        <f t="shared" ref="O325" si="1050">IF(E325="","",((MAXA(E325,F325,G325,H325,I325))-N325)/((C325+C326)/2))</f>
        <v/>
      </c>
      <c r="P325" s="193" t="str">
        <f t="shared" ref="P325" si="1051">IF(E325="","",((MINA(E325,F325,G325,H325,I325))-N325)/((C325+C326)/2))</f>
        <v/>
      </c>
      <c r="Q325" s="185" t="str">
        <f t="shared" ref="Q325" si="1052">IF(E325="","",IF(OR((O325&gt;50%),(P325&lt;-50%)),"Measure More","OK"))</f>
        <v/>
      </c>
      <c r="R325" s="185" t="str">
        <f t="shared" ref="R325" si="1053">IF(E325="","",MAXA(E325:I326))</f>
        <v/>
      </c>
      <c r="S325" s="185" t="str">
        <f t="shared" ref="S325" si="1054">IF(E325="","",MINA(E325:I326))</f>
        <v/>
      </c>
      <c r="T325" s="185" t="str">
        <f t="shared" ref="T325" si="1055">IF(E325="","",(R325-S325))</f>
        <v/>
      </c>
      <c r="U325" s="185" t="str">
        <f t="shared" ref="U325" si="1056">IF(E325="","",ROUND(AVERAGEA(E325:I326),4))</f>
        <v/>
      </c>
      <c r="V325" s="185" t="str">
        <f t="shared" ref="V325" si="1057">IF(E325="","",ROUND(SQRT(COUNTA(E325:I326)/(COUNTA(E325:I326)-1))*STDEVPA(E325:I326),4))</f>
        <v/>
      </c>
      <c r="W325" s="184" t="str">
        <f t="shared" ref="W325" si="1058">IF(E325="","",ROUND((((B325+C325)-(B325-C326))/(6*V325)),4))</f>
        <v/>
      </c>
      <c r="X325" s="184" t="str">
        <f t="shared" ref="X325" si="1059">IF(E325="","",ROUND((1-(ABS((((B325+C325)+(B325-C326))/2)-U325)/((C325+C326)/2)))*W325,4))</f>
        <v/>
      </c>
      <c r="Y325" s="184" t="str">
        <f t="shared" ref="Y325" si="1060">IF(E325="","",IF(OR(((MAXA(E325:I326))&gt;(B325+C325)),((MINA(E325:I326))&lt;(B325-C326))),"NG","OK"))</f>
        <v/>
      </c>
      <c r="Z325" s="184" t="str">
        <f t="shared" ref="Z325" si="1061">IF(X325="","",IF(OR(((MINA(X325))&lt;(1.67))),"NG","OK"))</f>
        <v/>
      </c>
    </row>
    <row r="326" spans="1:26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str">
        <f t="shared" si="884"/>
        <v/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6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/>
      <c r="F327" s="176"/>
      <c r="G327" s="176"/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/>
      </c>
      <c r="M327" s="192" t="str">
        <f t="shared" ref="M327" si="1063">IF(E327="","",IF(OR(((MAXA(E327:I328))&gt;(B327+C327)),((MINA(E327:I328))&lt;(B327-C328))),2,1))</f>
        <v/>
      </c>
      <c r="N327" s="185">
        <f t="shared" ref="N327" si="1064">IF(B327="","",(((B327+C327)+(B327-C328))/2))</f>
        <v>7.7</v>
      </c>
      <c r="O327" s="193" t="str">
        <f t="shared" ref="O327" si="1065">IF(E327="","",((MAXA(E327,F327,G327,H327,I327))-N327)/((C327+C328)/2))</f>
        <v/>
      </c>
      <c r="P327" s="193" t="str">
        <f t="shared" ref="P327" si="1066">IF(E327="","",((MINA(E327,F327,G327,H327,I327))-N327)/((C327+C328)/2))</f>
        <v/>
      </c>
      <c r="Q327" s="185" t="str">
        <f t="shared" ref="Q327" si="1067">IF(E327="","",IF(OR((O327&gt;50%),(P327&lt;-50%)),"Measure More","OK"))</f>
        <v/>
      </c>
      <c r="R327" s="185" t="str">
        <f t="shared" ref="R327" si="1068">IF(E327="","",MAXA(E327:I328))</f>
        <v/>
      </c>
      <c r="S327" s="185" t="str">
        <f t="shared" ref="S327" si="1069">IF(E327="","",MINA(E327:I328))</f>
        <v/>
      </c>
      <c r="T327" s="185" t="str">
        <f t="shared" ref="T327" si="1070">IF(E327="","",(R327-S327))</f>
        <v/>
      </c>
      <c r="U327" s="185" t="str">
        <f t="shared" ref="U327" si="1071">IF(E327="","",ROUND(AVERAGEA(E327:I328),4))</f>
        <v/>
      </c>
      <c r="V327" s="185" t="str">
        <f t="shared" ref="V327" si="1072">IF(E327="","",ROUND(SQRT(COUNTA(E327:I328)/(COUNTA(E327:I328)-1))*STDEVPA(E327:I328),4))</f>
        <v/>
      </c>
      <c r="W327" s="184" t="str">
        <f t="shared" ref="W327" si="1073">IF(E327="","",ROUND((((B327+C327)-(B327-C328))/(6*V327)),4))</f>
        <v/>
      </c>
      <c r="X327" s="184" t="str">
        <f t="shared" ref="X327" si="1074">IF(E327="","",ROUND((1-(ABS((((B327+C327)+(B327-C328))/2)-U327)/((C327+C328)/2)))*W327,4))</f>
        <v/>
      </c>
      <c r="Y327" s="184" t="str">
        <f t="shared" ref="Y327" si="1075">IF(E327="","",IF(OR(((MAXA(E327:I328))&gt;(B327+C327)),((MINA(E327:I328))&lt;(B327-C328))),"NG","OK"))</f>
        <v/>
      </c>
      <c r="Z327" s="184" t="str">
        <f t="shared" ref="Z327" si="1076">IF(X327="","",IF(OR(((MINA(X327))&lt;(1.67))),"NG","OK"))</f>
        <v/>
      </c>
    </row>
    <row r="328" spans="1:26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str">
        <f t="shared" si="884"/>
        <v/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6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/>
      <c r="F329" s="176"/>
      <c r="G329" s="176"/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/>
      </c>
      <c r="M329" s="192" t="str">
        <f t="shared" ref="M329" si="1078">IF(E329="","",IF(OR(((MAXA(E329:I330))&gt;(B329+C329)),((MINA(E329:I330))&lt;(B329-C330))),2,1))</f>
        <v/>
      </c>
      <c r="N329" s="185">
        <f t="shared" ref="N329" si="1079">IF(B329="","",(((B329+C329)+(B329-C330))/2))</f>
        <v>7.7</v>
      </c>
      <c r="O329" s="193" t="str">
        <f t="shared" ref="O329" si="1080">IF(E329="","",((MAXA(E329,F329,G329,H329,I329))-N329)/((C329+C330)/2))</f>
        <v/>
      </c>
      <c r="P329" s="193" t="str">
        <f t="shared" ref="P329" si="1081">IF(E329="","",((MINA(E329,F329,G329,H329,I329))-N329)/((C329+C330)/2))</f>
        <v/>
      </c>
      <c r="Q329" s="185" t="str">
        <f t="shared" ref="Q329" si="1082">IF(E329="","",IF(OR((O329&gt;50%),(P329&lt;-50%)),"Measure More","OK"))</f>
        <v/>
      </c>
      <c r="R329" s="185" t="str">
        <f t="shared" ref="R329" si="1083">IF(E329="","",MAXA(E329:I330))</f>
        <v/>
      </c>
      <c r="S329" s="185" t="str">
        <f t="shared" ref="S329" si="1084">IF(E329="","",MINA(E329:I330))</f>
        <v/>
      </c>
      <c r="T329" s="185" t="str">
        <f t="shared" ref="T329" si="1085">IF(E329="","",(R329-S329))</f>
        <v/>
      </c>
      <c r="U329" s="185" t="str">
        <f t="shared" ref="U329" si="1086">IF(E329="","",ROUND(AVERAGEA(E329:I330),4))</f>
        <v/>
      </c>
      <c r="V329" s="185" t="str">
        <f t="shared" ref="V329" si="1087">IF(E329="","",ROUND(SQRT(COUNTA(E329:I330)/(COUNTA(E329:I330)-1))*STDEVPA(E329:I330),4))</f>
        <v/>
      </c>
      <c r="W329" s="184" t="str">
        <f t="shared" ref="W329" si="1088">IF(E329="","",ROUND((((B329+C329)-(B329-C330))/(6*V329)),4))</f>
        <v/>
      </c>
      <c r="X329" s="184" t="str">
        <f t="shared" ref="X329" si="1089">IF(E329="","",ROUND((1-(ABS((((B329+C329)+(B329-C330))/2)-U329)/((C329+C330)/2)))*W329,4))</f>
        <v/>
      </c>
      <c r="Y329" s="184" t="str">
        <f t="shared" ref="Y329" si="1090">IF(E329="","",IF(OR(((MAXA(E329:I330))&gt;(B329+C329)),((MINA(E329:I330))&lt;(B329-C330))),"NG","OK"))</f>
        <v/>
      </c>
      <c r="Z329" s="184" t="str">
        <f t="shared" ref="Z329" si="1091">IF(X329="","",IF(OR(((MINA(X329))&lt;(1.67))),"NG","OK"))</f>
        <v/>
      </c>
    </row>
    <row r="330" spans="1:26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str">
        <f t="shared" si="884"/>
        <v/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6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/>
      <c r="F331" s="176"/>
      <c r="G331" s="176"/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/>
      </c>
      <c r="M331" s="192" t="str">
        <f t="shared" ref="M331" si="1093">IF(E331="","",IF(OR(((MAXA(E331:I332))&gt;(B331+C331)),((MINA(E331:I332))&lt;(B331-C332))),2,1))</f>
        <v/>
      </c>
      <c r="N331" s="185">
        <f t="shared" ref="N331" si="1094">IF(B331="","",(((B331+C331)+(B331-C332))/2))</f>
        <v>3.1</v>
      </c>
      <c r="O331" s="193" t="str">
        <f t="shared" ref="O331" si="1095">IF(E331="","",((MAXA(E331,F331,G331,H331,I331))-N331)/((C331+C332)/2))</f>
        <v/>
      </c>
      <c r="P331" s="193" t="str">
        <f t="shared" ref="P331" si="1096">IF(E331="","",((MINA(E331,F331,G331,H331,I331))-N331)/((C331+C332)/2))</f>
        <v/>
      </c>
      <c r="Q331" s="185" t="str">
        <f t="shared" ref="Q331" si="1097">IF(E331="","",IF(OR((O331&gt;50%),(P331&lt;-50%)),"Measure More","OK"))</f>
        <v/>
      </c>
      <c r="R331" s="185" t="str">
        <f t="shared" ref="R331" si="1098">IF(E331="","",MAXA(E331:I332))</f>
        <v/>
      </c>
      <c r="S331" s="185" t="str">
        <f t="shared" ref="S331" si="1099">IF(E331="","",MINA(E331:I332))</f>
        <v/>
      </c>
      <c r="T331" s="185" t="str">
        <f t="shared" ref="T331" si="1100">IF(E331="","",(R331-S331))</f>
        <v/>
      </c>
      <c r="U331" s="185" t="str">
        <f t="shared" ref="U331" si="1101">IF(E331="","",ROUND(AVERAGEA(E331:I332),4))</f>
        <v/>
      </c>
      <c r="V331" s="185" t="str">
        <f t="shared" ref="V331" si="1102">IF(E331="","",ROUND(SQRT(COUNTA(E331:I332)/(COUNTA(E331:I332)-1))*STDEVPA(E331:I332),4))</f>
        <v/>
      </c>
      <c r="W331" s="184" t="str">
        <f t="shared" ref="W331" si="1103">IF(E331="","",ROUND((((B331+C331)-(B331-C332))/(6*V331)),4))</f>
        <v/>
      </c>
      <c r="X331" s="184" t="str">
        <f t="shared" ref="X331" si="1104">IF(E331="","",ROUND((1-(ABS((((B331+C331)+(B331-C332))/2)-U331)/((C331+C332)/2)))*W331,4))</f>
        <v/>
      </c>
      <c r="Y331" s="184" t="str">
        <f t="shared" ref="Y331" si="1105">IF(E331="","",IF(OR(((MAXA(E331:I332))&gt;(B331+C331)),((MINA(E331:I332))&lt;(B331-C332))),"NG","OK"))</f>
        <v/>
      </c>
      <c r="Z331" s="184" t="str">
        <f t="shared" ref="Z331" si="1106">IF(X331="","",IF(OR(((MINA(X331))&lt;(1.67))),"NG","OK"))</f>
        <v/>
      </c>
    </row>
    <row r="332" spans="1:26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str">
        <f t="shared" si="884"/>
        <v/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6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/>
      <c r="F333" s="176"/>
      <c r="G333" s="176"/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/>
      </c>
      <c r="M333" s="192" t="str">
        <f t="shared" ref="M333" si="1108">IF(E333="","",IF(OR(((MAXA(E333:I334))&gt;(B333+C333)),((MINA(E333:I334))&lt;(B333-C334))),2,1))</f>
        <v/>
      </c>
      <c r="N333" s="185">
        <f t="shared" ref="N333" si="1109">IF(B333="","",(((B333+C333)+(B333-C334))/2))</f>
        <v>3.1</v>
      </c>
      <c r="O333" s="193" t="str">
        <f t="shared" ref="O333" si="1110">IF(E333="","",((MAXA(E333,F333,G333,H333,I333))-N333)/((C333+C334)/2))</f>
        <v/>
      </c>
      <c r="P333" s="193" t="str">
        <f t="shared" ref="P333" si="1111">IF(E333="","",((MINA(E333,F333,G333,H333,I333))-N333)/((C333+C334)/2))</f>
        <v/>
      </c>
      <c r="Q333" s="185" t="str">
        <f t="shared" ref="Q333" si="1112">IF(E333="","",IF(OR((O333&gt;50%),(P333&lt;-50%)),"Measure More","OK"))</f>
        <v/>
      </c>
      <c r="R333" s="185" t="str">
        <f t="shared" ref="R333" si="1113">IF(E333="","",MAXA(E333:I334))</f>
        <v/>
      </c>
      <c r="S333" s="185" t="str">
        <f t="shared" ref="S333" si="1114">IF(E333="","",MINA(E333:I334))</f>
        <v/>
      </c>
      <c r="T333" s="185" t="str">
        <f t="shared" ref="T333" si="1115">IF(E333="","",(R333-S333))</f>
        <v/>
      </c>
      <c r="U333" s="185" t="str">
        <f t="shared" ref="U333" si="1116">IF(E333="","",ROUND(AVERAGEA(E333:I334),4))</f>
        <v/>
      </c>
      <c r="V333" s="185" t="str">
        <f t="shared" ref="V333" si="1117">IF(E333="","",ROUND(SQRT(COUNTA(E333:I334)/(COUNTA(E333:I334)-1))*STDEVPA(E333:I334),4))</f>
        <v/>
      </c>
      <c r="W333" s="184" t="str">
        <f t="shared" ref="W333" si="1118">IF(E333="","",ROUND((((B333+C333)-(B333-C334))/(6*V333)),4))</f>
        <v/>
      </c>
      <c r="X333" s="184" t="str">
        <f t="shared" ref="X333" si="1119">IF(E333="","",ROUND((1-(ABS((((B333+C333)+(B333-C334))/2)-U333)/((C333+C334)/2)))*W333,4))</f>
        <v/>
      </c>
      <c r="Y333" s="184" t="str">
        <f t="shared" ref="Y333" si="1120">IF(E333="","",IF(OR(((MAXA(E333:I334))&gt;(B333+C333)),((MINA(E333:I334))&lt;(B333-C334))),"NG","OK"))</f>
        <v/>
      </c>
      <c r="Z333" s="184" t="str">
        <f t="shared" ref="Z333" si="1121">IF(X333="","",IF(OR(((MINA(X333))&lt;(1.67))),"NG","OK"))</f>
        <v/>
      </c>
    </row>
    <row r="334" spans="1:26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str">
        <f t="shared" si="884"/>
        <v/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6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/>
      <c r="F335" s="176"/>
      <c r="G335" s="176"/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/>
      </c>
      <c r="M335" s="192" t="str">
        <f t="shared" ref="M335" si="1123">IF(E335="","",IF(OR(((MAXA(E335:I336))&gt;(B335+C335)),((MINA(E335:I336))&lt;(B335-C336))),2,1))</f>
        <v/>
      </c>
      <c r="N335" s="185">
        <f t="shared" ref="N335" si="1124">IF(B335="","",(((B335+C335)+(B335-C336))/2))</f>
        <v>2.5000000000000001E-2</v>
      </c>
      <c r="O335" s="193" t="str">
        <f t="shared" ref="O335" si="1125">IF(E335="","",((MAXA(E335,F335,G335,H335,I335))-N335)/((C335+C336)/2))</f>
        <v/>
      </c>
      <c r="P335" s="193" t="str">
        <f t="shared" ref="P335" si="1126">IF(E335="","",((MINA(E335,F335,G335,H335,I335))-N335)/((C335+C336)/2))</f>
        <v/>
      </c>
      <c r="Q335" s="185" t="str">
        <f t="shared" ref="Q335" si="1127">IF(E335="","",IF(OR((O335&gt;50%),(P335&lt;-50%)),"Measure More","OK"))</f>
        <v/>
      </c>
      <c r="R335" s="185" t="str">
        <f t="shared" ref="R335" si="1128">IF(E335="","",MAXA(E335:I336))</f>
        <v/>
      </c>
      <c r="S335" s="185" t="str">
        <f t="shared" ref="S335" si="1129">IF(E335="","",MINA(E335:I336))</f>
        <v/>
      </c>
      <c r="T335" s="185" t="str">
        <f t="shared" ref="T335" si="1130">IF(E335="","",(R335-S335))</f>
        <v/>
      </c>
      <c r="U335" s="185" t="str">
        <f t="shared" ref="U335" si="1131">IF(E335="","",ROUND(AVERAGEA(E335:I336),4))</f>
        <v/>
      </c>
      <c r="V335" s="185" t="str">
        <f t="shared" ref="V335" si="1132">IF(E335="","",ROUND(SQRT(COUNTA(E335:I336)/(COUNTA(E335:I336)-1))*STDEVPA(E335:I336),4))</f>
        <v/>
      </c>
      <c r="W335" s="184" t="str">
        <f>IF(E335="","",ROUND((((B335+C335)-(U335))/(3*V335)),4))</f>
        <v/>
      </c>
      <c r="X335" s="184" t="str">
        <f>IF(E335="","",ROUND((((B335+C335)-(U335))/(3*V335)),4))</f>
        <v/>
      </c>
      <c r="Y335" s="184" t="str">
        <f t="shared" ref="Y335" si="1133">IF(E335="","",IF(OR(((MAXA(E335:I336))&gt;(B335+C335)),((MINA(E335:I336))&lt;(B335-C336))),"NG","OK"))</f>
        <v/>
      </c>
      <c r="Z335" s="184" t="str">
        <f t="shared" ref="Z335" si="1134">IF(X335="","",IF(OR(((MINA(X335))&lt;(1.67))),"NG","OK"))</f>
        <v/>
      </c>
    </row>
    <row r="336" spans="1:26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str">
        <f t="shared" si="884"/>
        <v/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/>
      <c r="F337" s="176"/>
      <c r="G337" s="176"/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/>
      </c>
      <c r="M337" s="192" t="str">
        <f t="shared" ref="M337" si="1136">IF(E337="","",IF(OR(((MAXA(E337:I338))&gt;(B337+C337)),((MINA(E337:I338))&lt;(B337-C338))),2,1))</f>
        <v/>
      </c>
      <c r="N337" s="185">
        <f t="shared" ref="N337" si="1137">IF(B337="","",(((B337+C337)+(B337-C338))/2))</f>
        <v>2.5000000000000001E-2</v>
      </c>
      <c r="O337" s="193" t="str">
        <f t="shared" ref="O337" si="1138">IF(E337="","",((MAXA(E337,F337,G337,H337,I337))-N337)/((C337+C338)/2))</f>
        <v/>
      </c>
      <c r="P337" s="193" t="str">
        <f t="shared" ref="P337" si="1139">IF(E337="","",((MINA(E337,F337,G337,H337,I337))-N337)/((C337+C338)/2))</f>
        <v/>
      </c>
      <c r="Q337" s="194" t="str">
        <f t="shared" ref="Q337" si="1140">IF(E337="","",IF(OR((O337&gt;50%),(P337&lt;-50%)),"Measure More","OK"))</f>
        <v/>
      </c>
      <c r="R337" s="185" t="str">
        <f t="shared" ref="R337" si="1141">IF(E337="","",MAXA(E337:I338))</f>
        <v/>
      </c>
      <c r="S337" s="185" t="str">
        <f t="shared" ref="S337" si="1142">IF(E337="","",MINA(E337:I338))</f>
        <v/>
      </c>
      <c r="T337" s="185" t="str">
        <f t="shared" ref="T337" si="1143">IF(E337="","",(R337-S337))</f>
        <v/>
      </c>
      <c r="U337" s="185" t="str">
        <f t="shared" ref="U337" si="1144">IF(E337="","",ROUND(AVERAGEA(E337:I338),4))</f>
        <v/>
      </c>
      <c r="V337" s="185" t="str">
        <f t="shared" ref="V337" si="1145">IF(E337="","",ROUND(SQRT(COUNTA(E337:I338)/(COUNTA(E337:I338)-1))*STDEVPA(E337:I338),4))</f>
        <v/>
      </c>
      <c r="W337" s="184" t="str">
        <f>IF(E337="","",ROUND((((B337+C337)-(U337))/(3*V337)),4))</f>
        <v/>
      </c>
      <c r="X337" s="184" t="str">
        <f>IF(E337="","",ROUND((((B337+C337)-(U337))/(3*V337)),4))</f>
        <v/>
      </c>
      <c r="Y337" s="184" t="str">
        <f t="shared" ref="Y337" si="1146">IF(E337="","",IF(OR(((MAXA(E337:I338))&gt;(B337+C337)),((MINA(E337:I338))&lt;(B337-C338))),"NG","OK"))</f>
        <v/>
      </c>
      <c r="Z337" s="184" t="str">
        <f t="shared" ref="Z337" si="1147">IF(X337="","",IF(OR(((MINA(X337))&lt;(1.67))),"NG","OK"))</f>
        <v/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str">
        <f t="shared" si="884"/>
        <v/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B339" s="29"/>
      <c r="AC339" s="29"/>
      <c r="AD339" s="29"/>
      <c r="AE339" s="29"/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24121301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54" priority="11" stopIfTrue="1" operator="equal">
      <formula>"NG"</formula>
    </cfRule>
  </conditionalFormatting>
  <conditionalFormatting sqref="Y42:Z107 L42:L107">
    <cfRule type="containsText" dxfId="53" priority="10" stopIfTrue="1" operator="containsText" text="NG">
      <formula>NOT(ISERROR(SEARCH("NG",L42)))</formula>
    </cfRule>
  </conditionalFormatting>
  <conditionalFormatting sqref="Q42:Q107">
    <cfRule type="containsText" dxfId="52" priority="9" operator="containsText" text="Measure More">
      <formula>NOT(ISERROR(SEARCH("Measure More",Q42)))</formula>
    </cfRule>
  </conditionalFormatting>
  <conditionalFormatting sqref="E127">
    <cfRule type="cellIs" dxfId="51" priority="8" stopIfTrue="1" operator="equal">
      <formula>"NG"</formula>
    </cfRule>
  </conditionalFormatting>
  <conditionalFormatting sqref="Y158:Z223 L158:L223">
    <cfRule type="containsText" dxfId="50" priority="7" stopIfTrue="1" operator="containsText" text="NG">
      <formula>NOT(ISERROR(SEARCH("NG",L158)))</formula>
    </cfRule>
  </conditionalFormatting>
  <conditionalFormatting sqref="Q158:Q223">
    <cfRule type="containsText" dxfId="49" priority="6" operator="containsText" text="Measure More">
      <formula>NOT(ISERROR(SEARCH("Measure More",Q158)))</formula>
    </cfRule>
  </conditionalFormatting>
  <conditionalFormatting sqref="E242">
    <cfRule type="cellIs" dxfId="48" priority="5" stopIfTrue="1" operator="equal">
      <formula>"NG"</formula>
    </cfRule>
  </conditionalFormatting>
  <conditionalFormatting sqref="Y273:Z338 L273:L338">
    <cfRule type="containsText" dxfId="47" priority="4" stopIfTrue="1" operator="containsText" text="NG">
      <formula>NOT(ISERROR(SEARCH("NG",L273)))</formula>
    </cfRule>
  </conditionalFormatting>
  <conditionalFormatting sqref="Q273:Q338">
    <cfRule type="containsText" dxfId="46" priority="3" operator="containsText" text="Measure More">
      <formula>NOT(ISERROR(SEARCH("Measure More",Q273)))</formula>
    </cfRule>
  </conditionalFormatting>
  <conditionalFormatting sqref="D127">
    <cfRule type="cellIs" dxfId="45" priority="2" stopIfTrue="1" operator="equal">
      <formula>"NG"</formula>
    </cfRule>
  </conditionalFormatting>
  <conditionalFormatting sqref="D242">
    <cfRule type="cellIs" dxfId="44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topLeftCell="A274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24121302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52" t="str">
        <f>IF(SUM(M42:M107)&lt;&gt;33,"NG","OK")</f>
        <v>OK</v>
      </c>
      <c r="F11" s="207">
        <v>11198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54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51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50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186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54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53" t="s">
        <v>53</v>
      </c>
      <c r="P41" s="153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3.3948</v>
      </c>
      <c r="F42" s="176">
        <v>3.3957000000000002</v>
      </c>
      <c r="G42" s="176">
        <v>3.4028999999999998</v>
      </c>
      <c r="H42" s="176">
        <v>3.4028999999999998</v>
      </c>
      <c r="I42" s="176">
        <v>3.4024000000000001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2.8999999999999027E-2</v>
      </c>
      <c r="P42" s="193">
        <f>IF(E42="","",((MINA(E42,F42,G42,H42,I42))-N42)/((C42+C43)/2))</f>
        <v>-5.1999999999998714E-2</v>
      </c>
      <c r="Q42" s="185" t="str">
        <f>IF(E42="","",IF(OR((O42&gt;50%),(P42&lt;-50%)),"Measure More","OK"))</f>
        <v>OK</v>
      </c>
      <c r="R42" s="185">
        <f>IF(E42="","",MAXA(E42:I43))</f>
        <v>3.4028999999999998</v>
      </c>
      <c r="S42" s="185">
        <f>IF(E42="","",MINA(E42:I43))</f>
        <v>3.3948</v>
      </c>
      <c r="T42" s="185">
        <f>IF(E42="","",(R42-S42))</f>
        <v>8.099999999999774E-3</v>
      </c>
      <c r="U42" s="185">
        <f>IF(E42="","",ROUND(AVERAGEA(E42:I43),4))</f>
        <v>3.3997000000000002</v>
      </c>
      <c r="V42" s="185">
        <f>IF(E42="","",ROUND(SQRT(COUNTA(E42:I43)/(COUNTA(E42:I43)-1))*STDEVPA(E42:I43),4))</f>
        <v>4.1000000000000003E-3</v>
      </c>
      <c r="W42" s="184">
        <f>IF(E42="","",ROUND((((B42+C42)-(B42-C43))/(6*V42)),4))</f>
        <v>8.1301000000000005</v>
      </c>
      <c r="X42" s="184">
        <f>IF(E42="","",ROUND((1-(ABS((((B42+C42)+(B42-C43))/2)-U42)/((C42+C43)/2)))*W42,4))</f>
        <v>8.1057000000000006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3.4037000000000002</v>
      </c>
      <c r="F44" s="176">
        <v>3.4033000000000002</v>
      </c>
      <c r="G44" s="176">
        <v>3.4039999999999999</v>
      </c>
      <c r="H44" s="176">
        <v>3.4039999999999999</v>
      </c>
      <c r="I44" s="176">
        <v>3.4028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4.0000000000000036E-2</v>
      </c>
      <c r="P44" s="193">
        <f>IF(E44="","",((MINA(E44,F44,G44,H44,I44))-N44)/((C44+C45)/2))</f>
        <v>2.8000000000001357E-2</v>
      </c>
      <c r="Q44" s="185" t="str">
        <f t="shared" ref="Q44" si="1">IF(E44="","",IF(OR((O44&gt;50%),(P44&lt;-50%)),"Measure More","OK"))</f>
        <v>OK</v>
      </c>
      <c r="R44" s="185">
        <f>IF(E44="","",MAXA(E44:I45))</f>
        <v>3.4039999999999999</v>
      </c>
      <c r="S44" s="185">
        <f>IF(E44="","",MINA(E44:I45))</f>
        <v>3.4028</v>
      </c>
      <c r="T44" s="185">
        <f t="shared" ref="T44" si="2">IF(E44="","",(R44-S44))</f>
        <v>1.1999999999998678E-3</v>
      </c>
      <c r="U44" s="185">
        <f>IF(E44="","",ROUND(AVERAGEA(E44:I45),4))</f>
        <v>3.4036</v>
      </c>
      <c r="V44" s="185">
        <f>IF(E44="","",ROUND(SQRT(COUNTA(E44:I45)/(COUNTA(E44:I45)-1))*STDEVPA(E44:I45),4))</f>
        <v>5.0000000000000001E-4</v>
      </c>
      <c r="W44" s="184">
        <f t="shared" ref="W44" si="3">IF(E44="","",ROUND((((B44+C44)-(B44-C45))/(6*V44)),4))</f>
        <v>66.666700000000006</v>
      </c>
      <c r="X44" s="184">
        <f t="shared" ref="X44" si="4">IF(E44="","",ROUND((1-(ABS((((B44+C44)+(B44-C45))/2)-U44)/((C44+C45)/2)))*W44,4))</f>
        <v>64.2667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1.5934999999999999</v>
      </c>
      <c r="F46" s="176">
        <v>1.5936999999999999</v>
      </c>
      <c r="G46" s="176">
        <v>1.6016999999999999</v>
      </c>
      <c r="H46" s="176">
        <v>1.6014999999999999</v>
      </c>
      <c r="I46" s="176">
        <v>1.601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1.6999999999998128E-2</v>
      </c>
      <c r="P46" s="193">
        <f>IF(E46="","",((MINA(E46,F46,G46,H46,I46))-N46)/((C46+C47)/2))</f>
        <v>-6.5000000000001723E-2</v>
      </c>
      <c r="Q46" s="185" t="str">
        <f t="shared" ref="Q46" si="9">IF(E46="","",IF(OR((O46&gt;50%),(P46&lt;-50%)),"Measure More","OK"))</f>
        <v>OK</v>
      </c>
      <c r="R46" s="185">
        <f>IF(E46="","",MAXA(E46:I47))</f>
        <v>1.6016999999999999</v>
      </c>
      <c r="S46" s="185">
        <f>IF(E46="","",MINA(E46:I47))</f>
        <v>1.5934999999999999</v>
      </c>
      <c r="T46" s="185">
        <f t="shared" ref="T46" si="10">IF(E46="","",(R46-S46))</f>
        <v>8.1999999999999851E-3</v>
      </c>
      <c r="U46" s="185">
        <f>IF(E46="","",ROUND(AVERAGEA(E46:I47),4))</f>
        <v>1.5983000000000001</v>
      </c>
      <c r="V46" s="185">
        <f>IF(E46="","",ROUND(SQRT(COUNTA(E46:I47)/(COUNTA(E46:I47)-1))*STDEVPA(E46:I47),4))</f>
        <v>4.3E-3</v>
      </c>
      <c r="W46" s="184">
        <f t="shared" ref="W46" si="11">IF(E46="","",ROUND((((B46+C46)-(B46-C47))/(6*V46)),4))</f>
        <v>7.7519</v>
      </c>
      <c r="X46" s="184">
        <f t="shared" ref="X46" si="12">IF(E46="","",ROUND((1-(ABS((((B46+C46)+(B46-C47))/2)-U46)/((C46+C47)/2)))*W46,4))</f>
        <v>7.6200999999999999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1.5932999999999999</v>
      </c>
      <c r="F48" s="176">
        <v>1.5935999999999999</v>
      </c>
      <c r="G48" s="176">
        <v>1.6013999999999999</v>
      </c>
      <c r="H48" s="176">
        <v>1.6005</v>
      </c>
      <c r="I48" s="176">
        <v>1.6005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1.3999999999998458E-2</v>
      </c>
      <c r="P48" s="193">
        <f>IF(E48="","",((MINA(E48,F48,G48,H48,I48))-N48)/((C48+C49)/2))</f>
        <v>-6.7000000000001503E-2</v>
      </c>
      <c r="Q48" s="185" t="str">
        <f t="shared" ref="Q48" si="17">IF(E48="","",IF(OR((O48&gt;50%),(P48&lt;-50%)),"Measure More","OK"))</f>
        <v>OK</v>
      </c>
      <c r="R48" s="185">
        <f>IF(E48="","",MAXA(E48:I49))</f>
        <v>1.6013999999999999</v>
      </c>
      <c r="S48" s="185">
        <f>IF(E48="","",MINA(E48:I49))</f>
        <v>1.5932999999999999</v>
      </c>
      <c r="T48" s="185">
        <f t="shared" ref="T48" si="18">IF(E48="","",(R48-S48))</f>
        <v>8.0999999999999961E-3</v>
      </c>
      <c r="U48" s="185">
        <f>IF(E48="","",ROUND(AVERAGEA(E48:I49),4))</f>
        <v>1.5979000000000001</v>
      </c>
      <c r="V48" s="185">
        <f>IF(E48="","",ROUND(SQRT(COUNTA(E48:I49)/(COUNTA(E48:I49)-1))*STDEVPA(E48:I49),4))</f>
        <v>4.0000000000000001E-3</v>
      </c>
      <c r="W48" s="184">
        <f t="shared" ref="W48" si="19">IF(E48="","",ROUND((((B48+C48)-(B48-C49))/(6*V48)),4))</f>
        <v>8.3332999999999995</v>
      </c>
      <c r="X48" s="184">
        <f t="shared" ref="X48" si="20">IF(E48="","",ROUND((1-(ABS((((B48+C48)+(B48-C49))/2)-U48)/((C48+C49)/2)))*W48,4))</f>
        <v>8.1583000000000006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1.5983000000000001</v>
      </c>
      <c r="F50" s="176">
        <v>1.5983000000000001</v>
      </c>
      <c r="G50" s="176">
        <v>1.6039000000000001</v>
      </c>
      <c r="H50" s="176">
        <v>1.6042000000000001</v>
      </c>
      <c r="I50" s="176">
        <v>1.6037999999999999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4.1999999999999815E-2</v>
      </c>
      <c r="P50" s="193">
        <f>IF(E50="","",((MINA(E50,F50,G50,H50,I50))-N50)/((C50+C51)/2))</f>
        <v>-1.7000000000000348E-2</v>
      </c>
      <c r="Q50" s="185" t="str">
        <f t="shared" ref="Q50" si="25">IF(E50="","",IF(OR((O50&gt;50%),(P50&lt;-50%)),"Measure More","OK"))</f>
        <v>OK</v>
      </c>
      <c r="R50" s="185">
        <f>IF(E50="","",MAXA(E50:I51))</f>
        <v>1.6042000000000001</v>
      </c>
      <c r="S50" s="185">
        <f>IF(E50="","",MINA(E50:I51))</f>
        <v>1.5983000000000001</v>
      </c>
      <c r="T50" s="185">
        <f t="shared" ref="T50" si="26">IF(E50="","",(R50-S50))</f>
        <v>5.9000000000000163E-3</v>
      </c>
      <c r="U50" s="185">
        <f>IF(E50="","",ROUND(AVERAGEA(E50:I51),4))</f>
        <v>1.6016999999999999</v>
      </c>
      <c r="V50" s="185">
        <f>IF(E50="","",ROUND(SQRT(COUNTA(E50:I51)/(COUNTA(E50:I51)-1))*STDEVPA(E50:I51),4))</f>
        <v>3.0999999999999999E-3</v>
      </c>
      <c r="W50" s="184">
        <f t="shared" ref="W50" si="27">IF(E50="","",ROUND((((B50+C50)-(B50-C51))/(6*V50)),4))</f>
        <v>10.752700000000001</v>
      </c>
      <c r="X50" s="184">
        <f t="shared" ref="X50" si="28">IF(E50="","",ROUND((1-(ABS((((B50+C50)+(B50-C51))/2)-U50)/((C50+C51)/2)))*W50,4))</f>
        <v>10.569900000000001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1.6006</v>
      </c>
      <c r="F52" s="176">
        <v>1.5995999999999999</v>
      </c>
      <c r="G52" s="176">
        <v>1.6032</v>
      </c>
      <c r="H52" s="176">
        <v>1.6047</v>
      </c>
      <c r="I52" s="176">
        <v>1.6025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4.6999999999999265E-2</v>
      </c>
      <c r="P52" s="193">
        <f>IF(E52="","",((MINA(E52,F52,G52,H52,I52))-N52)/((C52+C53)/2))</f>
        <v>-4.0000000000017799E-3</v>
      </c>
      <c r="Q52" s="185" t="str">
        <f t="shared" ref="Q52" si="33">IF(E52="","",IF(OR((O52&gt;50%),(P52&lt;-50%)),"Measure More","OK"))</f>
        <v>OK</v>
      </c>
      <c r="R52" s="185">
        <f>IF(E52="","",MAXA(E52:I53))</f>
        <v>1.6047</v>
      </c>
      <c r="S52" s="185">
        <f>IF(E52="","",MINA(E52:I53))</f>
        <v>1.5995999999999999</v>
      </c>
      <c r="T52" s="185">
        <f t="shared" ref="T52" si="34">IF(E52="","",(R52-S52))</f>
        <v>5.1000000000001044E-3</v>
      </c>
      <c r="U52" s="185">
        <f>IF(E52="","",ROUND(AVERAGEA(E52:I53),4))</f>
        <v>1.6021000000000001</v>
      </c>
      <c r="V52" s="185">
        <f>IF(E52="","",ROUND(SQRT(COUNTA(E52:I53)/(COUNTA(E52:I53)-1))*STDEVPA(E52:I53),4))</f>
        <v>2E-3</v>
      </c>
      <c r="W52" s="184">
        <f t="shared" ref="W52" si="35">IF(E52="","",ROUND((((B52+C52)-(B52-C53))/(6*V52)),4))</f>
        <v>16.666699999999999</v>
      </c>
      <c r="X52" s="184">
        <f t="shared" ref="X52" si="36">IF(E52="","",ROUND((1-(ABS((((B52+C52)+(B52-C53))/2)-U52)/((C52+C53)/2)))*W52,4))</f>
        <v>16.316700000000001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24.536000000000001</v>
      </c>
      <c r="F54" s="176">
        <v>24.543199999999999</v>
      </c>
      <c r="G54" s="176">
        <v>24.569600000000001</v>
      </c>
      <c r="H54" s="176">
        <v>24.558299999999999</v>
      </c>
      <c r="I54" s="176">
        <v>24.561499999999999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-0.15200000000000102</v>
      </c>
      <c r="P54" s="193">
        <f>IF(E54="","",((MINA(E54,F54,G54,H54,I54))-N54)/((C54+C55)/2))</f>
        <v>-0.32000000000000028</v>
      </c>
      <c r="Q54" s="185" t="str">
        <f t="shared" ref="Q54" si="41">IF(E54="","",IF(OR((O54&gt;50%),(P54&lt;-50%)),"Measure More","OK"))</f>
        <v>OK</v>
      </c>
      <c r="R54" s="185">
        <f>IF(E54="","",MAXA(E54:I55))</f>
        <v>24.569600000000001</v>
      </c>
      <c r="S54" s="185">
        <f>IF(E54="","",MINA(E54:I55))</f>
        <v>24.536000000000001</v>
      </c>
      <c r="T54" s="185">
        <f t="shared" ref="T54" si="42">IF(E54="","",(R54-S54))</f>
        <v>3.3599999999999852E-2</v>
      </c>
      <c r="U54" s="185">
        <f>IF(E54="","",ROUND(AVERAGEA(E54:I55),4))</f>
        <v>24.553699999999999</v>
      </c>
      <c r="V54" s="185">
        <f>IF(E54="","",ROUND(SQRT(COUNTA(E54:I55)/(COUNTA(E54:I55)-1))*STDEVPA(E54:I55),4))</f>
        <v>1.38E-2</v>
      </c>
      <c r="W54" s="184">
        <f t="shared" ref="W54" si="43">IF(E54="","",ROUND((((B54+C54)-(B54-C55))/(6*V54)),4))</f>
        <v>4.8308999999999997</v>
      </c>
      <c r="X54" s="184">
        <f t="shared" ref="X54" si="44">IF(E54="","",ROUND((1-(ABS((((B54+C54)+(B54-C55))/2)-U54)/((C54+C55)/2)))*W54,4))</f>
        <v>3.7124999999999999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4.8262999999999998</v>
      </c>
      <c r="F56" s="176">
        <v>4.827</v>
      </c>
      <c r="G56" s="176">
        <v>4.8343999999999996</v>
      </c>
      <c r="H56" s="176">
        <v>4.8156999999999996</v>
      </c>
      <c r="I56" s="176">
        <v>4.8205999999999998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0.34399999999999764</v>
      </c>
      <c r="P56" s="193">
        <f>IF(E56="","",((MINA(E56,F56,G56,H56,I56))-N56)/((C56+C57)/2))</f>
        <v>0.15699999999999825</v>
      </c>
      <c r="Q56" s="185" t="str">
        <f t="shared" ref="Q56" si="49">IF(E56="","",IF(OR((O56&gt;50%),(P56&lt;-50%)),"Measure More","OK"))</f>
        <v>OK</v>
      </c>
      <c r="R56" s="185">
        <f>IF(E56="","",MAXA(E56:I57))</f>
        <v>4.8343999999999996</v>
      </c>
      <c r="S56" s="185">
        <f>IF(E56="","",MINA(E56:I57))</f>
        <v>4.8156999999999996</v>
      </c>
      <c r="T56" s="185">
        <f t="shared" ref="T56" si="50">IF(E56="","",(R56-S56))</f>
        <v>1.8699999999999939E-2</v>
      </c>
      <c r="U56" s="185">
        <f>IF(E56="","",ROUND(AVERAGEA(E56:I57),4))</f>
        <v>4.8247999999999998</v>
      </c>
      <c r="V56" s="185">
        <f>IF(E56="","",ROUND(SQRT(COUNTA(E56:I57)/(COUNTA(E56:I57)-1))*STDEVPA(E56:I57),4))</f>
        <v>7.1000000000000004E-3</v>
      </c>
      <c r="W56" s="184">
        <f t="shared" ref="W56" si="51">IF(E56="","",ROUND((((B56+C56)-(B56-C57))/(6*V56)),4))</f>
        <v>4.6947999999999999</v>
      </c>
      <c r="X56" s="184">
        <f t="shared" ref="X56" si="52">IF(E56="","",ROUND((1-(ABS((((B56+C56)+(B56-C57))/2)-U56)/((C56+C57)/2)))*W56,4))</f>
        <v>3.5305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4.8254000000000001</v>
      </c>
      <c r="F58" s="176">
        <v>4.8305999999999996</v>
      </c>
      <c r="G58" s="176">
        <v>4.8304999999999998</v>
      </c>
      <c r="H58" s="176">
        <v>4.8349000000000002</v>
      </c>
      <c r="I58" s="176">
        <v>4.8324999999999996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0.34900000000000375</v>
      </c>
      <c r="P58" s="193">
        <f>IF(E58="","",((MINA(E58,F58,G58,H58,I58))-N58)/((C58+C59)/2))</f>
        <v>0.25400000000000311</v>
      </c>
      <c r="Q58" s="185" t="str">
        <f t="shared" ref="Q58" si="57">IF(E58="","",IF(OR((O58&gt;50%),(P58&lt;-50%)),"Measure More","OK"))</f>
        <v>OK</v>
      </c>
      <c r="R58" s="185">
        <f>IF(E58="","",MAXA(E58:I59))</f>
        <v>4.8349000000000002</v>
      </c>
      <c r="S58" s="185">
        <f>IF(E58="","",MINA(E58:I59))</f>
        <v>4.8254000000000001</v>
      </c>
      <c r="T58" s="185">
        <f t="shared" ref="T58" si="58">IF(E58="","",(R58-S58))</f>
        <v>9.5000000000000639E-3</v>
      </c>
      <c r="U58" s="185">
        <f>IF(E58="","",ROUND(AVERAGEA(E58:I59),4))</f>
        <v>4.8308</v>
      </c>
      <c r="V58" s="185">
        <f>IF(E58="","",ROUND(SQRT(COUNTA(E58:I59)/(COUNTA(E58:I59)-1))*STDEVPA(E58:I59),4))</f>
        <v>3.5000000000000001E-3</v>
      </c>
      <c r="W58" s="184">
        <f t="shared" ref="W58" si="59">IF(E58="","",ROUND((((B58+C58)-(B58-C59))/(6*V58)),4))</f>
        <v>9.5237999999999996</v>
      </c>
      <c r="X58" s="184">
        <f t="shared" ref="X58" si="60">IF(E58="","",ROUND((1-(ABS((((B58+C58)+(B58-C59))/2)-U58)/((C58+C59)/2)))*W58,4))</f>
        <v>6.5904999999999996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16.122599999999998</v>
      </c>
      <c r="F60" s="176">
        <v>16.121500000000001</v>
      </c>
      <c r="G60" s="176">
        <v>16.165199999999999</v>
      </c>
      <c r="H60" s="176">
        <v>16.137</v>
      </c>
      <c r="I60" s="176">
        <v>16.155200000000001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0.6519999999999726</v>
      </c>
      <c r="P60" s="193">
        <f>IF(E60="","",((MINA(E60,F60,G60,H60,I60))-N60)/((C60+C61)/2))</f>
        <v>0.21499999999999631</v>
      </c>
      <c r="Q60" s="194" t="str">
        <f t="shared" ref="Q60" si="65">IF(E60="","",IF(OR((O60&gt;50%),(P60&lt;-50%)),"Measure More","OK"))</f>
        <v>Measure More</v>
      </c>
      <c r="R60" s="185">
        <f>IF(E60="","",MAXA(E60:I61))</f>
        <v>16.165199999999999</v>
      </c>
      <c r="S60" s="185">
        <f>IF(E60="","",MINA(E60:I61))</f>
        <v>16.121500000000001</v>
      </c>
      <c r="T60" s="185">
        <f t="shared" ref="T60" si="66">IF(E60="","",(R60-S60))</f>
        <v>4.369999999999763E-2</v>
      </c>
      <c r="U60" s="185">
        <f>IF(E60="","",ROUND(AVERAGEA(E60:I61),4))</f>
        <v>16.1403</v>
      </c>
      <c r="V60" s="185">
        <f>IF(E60="","",ROUND(SQRT(COUNTA(E60:I61)/(COUNTA(E60:I61)-1))*STDEVPA(E60:I61),4))</f>
        <v>1.95E-2</v>
      </c>
      <c r="W60" s="184">
        <f t="shared" ref="W60" si="67">IF(E60="","",ROUND((((B60+C60)-(B60-C61))/(6*V60)),4))</f>
        <v>1.7094</v>
      </c>
      <c r="X60" s="184">
        <f t="shared" ref="X60" si="68">IF(E60="","",ROUND((1-(ABS((((B60+C60)+(B60-C61))/2)-U60)/((C60+C61)/2)))*W60,4))</f>
        <v>1.0205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NG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16.1142</v>
      </c>
      <c r="F62" s="176">
        <v>16.112300000000001</v>
      </c>
      <c r="G62" s="176">
        <v>16.182700000000001</v>
      </c>
      <c r="H62" s="176">
        <v>16.156500000000001</v>
      </c>
      <c r="I62" s="176">
        <v>16.1739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0.82699999999999108</v>
      </c>
      <c r="P62" s="193">
        <f>IF(E62="","",((MINA(E62,F62,G62,H62,I62))-N62)/((C62+C63)/2))</f>
        <v>0.12299999999999756</v>
      </c>
      <c r="Q62" s="194" t="str">
        <f t="shared" ref="Q62" si="73">IF(E62="","",IF(OR((O62&gt;50%),(P62&lt;-50%)),"Measure More","OK"))</f>
        <v>Measure More</v>
      </c>
      <c r="R62" s="185">
        <f>IF(E62="","",MAXA(E62:I63))</f>
        <v>16.182700000000001</v>
      </c>
      <c r="S62" s="185">
        <f>IF(E62="","",MINA(E62:I63))</f>
        <v>16.112300000000001</v>
      </c>
      <c r="T62" s="185">
        <f t="shared" ref="T62" si="74">IF(E62="","",(R62-S62))</f>
        <v>7.0399999999999352E-2</v>
      </c>
      <c r="U62" s="185">
        <f>IF(E62="","",ROUND(AVERAGEA(E62:I63),4))</f>
        <v>16.1479</v>
      </c>
      <c r="V62" s="185">
        <f>IF(E62="","",ROUND(SQRT(COUNTA(E62:I63)/(COUNTA(E62:I63)-1))*STDEVPA(E62:I63),4))</f>
        <v>3.3000000000000002E-2</v>
      </c>
      <c r="W62" s="184">
        <f t="shared" ref="W62" si="75">IF(E62="","",ROUND((((B62+C62)-(B62-C63))/(6*V62)),4))</f>
        <v>1.0101</v>
      </c>
      <c r="X62" s="184">
        <f t="shared" ref="X62" si="76">IF(E62="","",ROUND((1-(ABS((((B62+C62)+(B62-C63))/2)-U62)/((C62+C63)/2)))*W62,4))</f>
        <v>0.52629999999999999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NG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6.5178000000000003</v>
      </c>
      <c r="F64" s="176">
        <v>6.5160999999999998</v>
      </c>
      <c r="G64" s="176">
        <v>6.5209000000000001</v>
      </c>
      <c r="H64" s="176">
        <v>6.5171999999999999</v>
      </c>
      <c r="I64" s="176">
        <v>6.5197000000000003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0.20900000000000141</v>
      </c>
      <c r="P64" s="193">
        <f>IF(E64="","",((MINA(E64,F64,G64,H64,I64))-N64)/((C64+C65)/2))</f>
        <v>0.16099999999999781</v>
      </c>
      <c r="Q64" s="185" t="str">
        <f t="shared" ref="Q64" si="81">IF(E64="","",IF(OR((O64&gt;50%),(P64&lt;-50%)),"Measure More","OK"))</f>
        <v>OK</v>
      </c>
      <c r="R64" s="185">
        <f>IF(E64="","",MAXA(E64:I65))</f>
        <v>6.5209000000000001</v>
      </c>
      <c r="S64" s="185">
        <f>IF(E64="","",MINA(E64:I65))</f>
        <v>6.5160999999999998</v>
      </c>
      <c r="T64" s="185">
        <f t="shared" ref="T64" si="82">IF(E64="","",(R64-S64))</f>
        <v>4.8000000000003595E-3</v>
      </c>
      <c r="U64" s="185">
        <f>IF(E64="","",ROUND(AVERAGEA(E64:I65),4))</f>
        <v>6.5183</v>
      </c>
      <c r="V64" s="185">
        <f>IF(E64="","",ROUND(SQRT(COUNTA(E64:I65)/(COUNTA(E64:I65)-1))*STDEVPA(E64:I65),4))</f>
        <v>1.9E-3</v>
      </c>
      <c r="W64" s="184">
        <f t="shared" ref="W64" si="83">IF(E64="","",ROUND((((B64+C64)-(B64-C65))/(6*V64)),4))</f>
        <v>17.543900000000001</v>
      </c>
      <c r="X64" s="184">
        <f t="shared" ref="X64" si="84">IF(E64="","",ROUND((1-(ABS((((B64+C64)+(B64-C65))/2)-U64)/((C64+C65)/2)))*W64,4))</f>
        <v>14.333399999999999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6.52</v>
      </c>
      <c r="F66" s="176">
        <v>6.5194000000000001</v>
      </c>
      <c r="G66" s="176">
        <v>6.5312999999999999</v>
      </c>
      <c r="H66" s="176">
        <v>6.5309999999999997</v>
      </c>
      <c r="I66" s="176">
        <v>6.5324999999999998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0.32499999999999751</v>
      </c>
      <c r="P66" s="193">
        <f>IF(E66="","",((MINA(E66,F66,G66,H66,I66))-N66)/((C66+C67)/2))</f>
        <v>0.19400000000000084</v>
      </c>
      <c r="Q66" s="185" t="str">
        <f t="shared" ref="Q66" si="89">IF(E66="","",IF(OR((O66&gt;50%),(P66&lt;-50%)),"Measure More","OK"))</f>
        <v>OK</v>
      </c>
      <c r="R66" s="185">
        <f>IF(E66="","",MAXA(E66:I67))</f>
        <v>6.5324999999999998</v>
      </c>
      <c r="S66" s="185">
        <f>IF(E66="","",MINA(E66:I67))</f>
        <v>6.5194000000000001</v>
      </c>
      <c r="T66" s="185">
        <f t="shared" ref="T66" si="90">IF(E66="","",(R66-S66))</f>
        <v>1.3099999999999667E-2</v>
      </c>
      <c r="U66" s="185">
        <f>IF(E66="","",ROUND(AVERAGEA(E66:I67),4))</f>
        <v>6.5267999999999997</v>
      </c>
      <c r="V66" s="185">
        <f>IF(E66="","",ROUND(SQRT(COUNTA(E66:I67)/(COUNTA(E66:I67)-1))*STDEVPA(E66:I67),4))</f>
        <v>6.4999999999999997E-3</v>
      </c>
      <c r="W66" s="184">
        <f t="shared" ref="W66" si="91">IF(E66="","",ROUND((((B66+C66)-(B66-C67))/(6*V66)),4))</f>
        <v>5.1281999999999996</v>
      </c>
      <c r="X66" s="184">
        <f t="shared" ref="X66" si="92">IF(E66="","",ROUND((1-(ABS((((B66+C66)+(B66-C67))/2)-U66)/((C66+C67)/2)))*W66,4))</f>
        <v>3.7538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0.80700000000000005</v>
      </c>
      <c r="F68" s="176">
        <v>0.80700000000000005</v>
      </c>
      <c r="G68" s="176">
        <v>0.80600000000000005</v>
      </c>
      <c r="H68" s="176">
        <v>0.80600000000000005</v>
      </c>
      <c r="I68" s="176">
        <v>0.80700000000000005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0.11666666666666678</v>
      </c>
      <c r="P68" s="193">
        <f>IF(E68="","",((MINA(E68,F68,G68,H68,I68))-N68)/((C68+C69)/2))</f>
        <v>0.10000000000000009</v>
      </c>
      <c r="Q68" s="185" t="str">
        <f t="shared" ref="Q68" si="97">IF(E68="","",IF(OR((O68&gt;50%),(P68&lt;-50%)),"Measure More","OK"))</f>
        <v>OK</v>
      </c>
      <c r="R68" s="185">
        <f>IF(E68="","",MAXA(E68:I69))</f>
        <v>0.80700000000000005</v>
      </c>
      <c r="S68" s="185">
        <f>IF(E68="","",MINA(E68:I69))</f>
        <v>0.80600000000000005</v>
      </c>
      <c r="T68" s="185">
        <f t="shared" ref="T68" si="98">IF(E68="","",(R68-S68))</f>
        <v>1.0000000000000009E-3</v>
      </c>
      <c r="U68" s="185">
        <f>IF(E68="","",ROUND(AVERAGEA(E68:I69),4))</f>
        <v>0.80659999999999998</v>
      </c>
      <c r="V68" s="185">
        <f>IF(E68="","",ROUND(SQRT(COUNTA(E68:I69)/(COUNTA(E68:I69)-1))*STDEVPA(E68:I69),4))</f>
        <v>5.0000000000000001E-4</v>
      </c>
      <c r="W68" s="184">
        <f t="shared" ref="W68" si="99">IF(E68="","",ROUND((((B68+C68)-(B68-C69))/(6*V68)),4))</f>
        <v>40</v>
      </c>
      <c r="X68" s="184">
        <f t="shared" ref="X68" si="100">IF(E68="","",ROUND((1-(ABS((((B68+C68)+(B68-C69))/2)-U68)/((C68+C69)/2)))*W68,4))</f>
        <v>35.6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0.80700000000000005</v>
      </c>
      <c r="F70" s="176">
        <v>0.80700000000000005</v>
      </c>
      <c r="G70" s="176">
        <v>0.80600000000000005</v>
      </c>
      <c r="H70" s="176">
        <v>0.80600000000000005</v>
      </c>
      <c r="I70" s="176">
        <v>0.80800000000000005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0.13333333333333347</v>
      </c>
      <c r="P70" s="193">
        <f>IF(E70="","",((MINA(E70,F70,G70,H70,I70))-N70)/((C70+C71)/2))</f>
        <v>0.10000000000000009</v>
      </c>
      <c r="Q70" s="185" t="str">
        <f t="shared" ref="Q70" si="105">IF(E70="","",IF(OR((O70&gt;50%),(P70&lt;-50%)),"Measure More","OK"))</f>
        <v>OK</v>
      </c>
      <c r="R70" s="185">
        <f>IF(E70="","",MAXA(E70:I71))</f>
        <v>0.80800000000000005</v>
      </c>
      <c r="S70" s="185">
        <f>IF(E70="","",MINA(E70:I71))</f>
        <v>0.80600000000000005</v>
      </c>
      <c r="T70" s="185">
        <f t="shared" ref="T70" si="106">IF(E70="","",(R70-S70))</f>
        <v>2.0000000000000018E-3</v>
      </c>
      <c r="U70" s="185">
        <f>IF(E70="","",ROUND(AVERAGEA(E70:I71),4))</f>
        <v>0.80679999999999996</v>
      </c>
      <c r="V70" s="185">
        <f>IF(E70="","",ROUND(SQRT(COUNTA(E70:I71)/(COUNTA(E70:I71)-1))*STDEVPA(E70:I71),4))</f>
        <v>8.0000000000000004E-4</v>
      </c>
      <c r="W70" s="184">
        <f t="shared" ref="W70" si="107">IF(E70="","",ROUND((((B70+C70)-(B70-C71))/(6*V70)),4))</f>
        <v>25</v>
      </c>
      <c r="X70" s="184">
        <f t="shared" ref="X70" si="108">IF(E70="","",ROUND((1-(ABS((((B70+C70)+(B70-C71))/2)-U70)/((C70+C71)/2)))*W70,4))</f>
        <v>22.166699999999999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0.59199999999999997</v>
      </c>
      <c r="F72" s="176">
        <v>0.59199999999999997</v>
      </c>
      <c r="G72" s="176">
        <v>0.59299999999999997</v>
      </c>
      <c r="H72" s="176">
        <v>0.59199999999999997</v>
      </c>
      <c r="I72" s="176">
        <v>0.59199999999999997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0.53333333333333388</v>
      </c>
      <c r="P72" s="193">
        <f>IF(E72="","",((MINA(E72,F72,G72,H72,I72))-N72)/((C72+C73)/2))</f>
        <v>0.46666666666666712</v>
      </c>
      <c r="Q72" s="194" t="str">
        <f t="shared" ref="Q72" si="113">IF(E72="","",IF(OR((O72&gt;50%),(P72&lt;-50%)),"Measure More","OK"))</f>
        <v>Measure More</v>
      </c>
      <c r="R72" s="185">
        <f>IF(E72="","",MAXA(E72:I73))</f>
        <v>0.59299999999999997</v>
      </c>
      <c r="S72" s="185">
        <f>IF(E72="","",MINA(E72:I73))</f>
        <v>0.59199999999999997</v>
      </c>
      <c r="T72" s="185">
        <f t="shared" ref="T72" si="114">IF(E72="","",(R72-S72))</f>
        <v>1.0000000000000009E-3</v>
      </c>
      <c r="U72" s="185">
        <f>IF(E72="","",ROUND(AVERAGEA(E72:I73),4))</f>
        <v>0.59219999999999995</v>
      </c>
      <c r="V72" s="185">
        <f>IF(E72="","",ROUND(SQRT(COUNTA(E72:I73)/(COUNTA(E72:I73)-1))*STDEVPA(E72:I73),4))</f>
        <v>4.0000000000000002E-4</v>
      </c>
      <c r="W72" s="184">
        <f>IF(E72="","",ROUND((((U72)-(B72-C73))/(3*V72)),4))</f>
        <v>18.5</v>
      </c>
      <c r="X72" s="184">
        <f>IF(E72="","",ROUND((((U72)-(B72-C73))/(3*V72)),4))</f>
        <v>18.5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0.58299999999999996</v>
      </c>
      <c r="F74" s="176">
        <v>0.58299999999999996</v>
      </c>
      <c r="G74" s="176">
        <v>0.58699999999999997</v>
      </c>
      <c r="H74" s="176">
        <v>0.58699999999999997</v>
      </c>
      <c r="I74" s="176">
        <v>0.58699999999999997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0.13333333333333347</v>
      </c>
      <c r="P74" s="193">
        <f>IF(E74="","",((MINA(E74,F74,G74,H74,I74))-N74)/((C74+C75)/2))</f>
        <v>-0.13333333333333347</v>
      </c>
      <c r="Q74" s="194" t="str">
        <f t="shared" ref="Q74" si="117">IF(E74="","",IF(OR((O74&gt;50%),(P74&lt;-50%)),"Measure More","OK"))</f>
        <v>OK</v>
      </c>
      <c r="R74" s="185">
        <f>IF(E74="","",MAXA(E74:I75))</f>
        <v>0.58699999999999997</v>
      </c>
      <c r="S74" s="185">
        <f>IF(E74="","",MINA(E74:I75))</f>
        <v>0.58299999999999996</v>
      </c>
      <c r="T74" s="185">
        <f t="shared" ref="T74" si="118">IF(E74="","",(R74-S74))</f>
        <v>4.0000000000000036E-3</v>
      </c>
      <c r="U74" s="185">
        <f>IF(E74="","",ROUND(AVERAGEA(E74:I75),4))</f>
        <v>0.58540000000000003</v>
      </c>
      <c r="V74" s="185">
        <f>IF(E74="","",ROUND(SQRT(COUNTA(E74:I75)/(COUNTA(E74:I75)-1))*STDEVPA(E74:I75),4))</f>
        <v>2.2000000000000001E-3</v>
      </c>
      <c r="W74" s="184">
        <f>IF(E74="","",ROUND((((U74)-(B74-C75))/(3*V74)),4))</f>
        <v>2.3332999999999999</v>
      </c>
      <c r="X74" s="184">
        <f>IF(E74="","",ROUND((((U74)-(B74-C75))/(3*V74)),4))</f>
        <v>2.3332999999999999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7.5632999999999999</v>
      </c>
      <c r="F76" s="176">
        <v>7.5541</v>
      </c>
      <c r="G76" s="176">
        <v>7.5456000000000003</v>
      </c>
      <c r="H76" s="176">
        <v>7.5418000000000003</v>
      </c>
      <c r="I76" s="176">
        <v>7.5498000000000003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0.31649999999999956</v>
      </c>
      <c r="P76" s="193">
        <f>IF(E76="","",((MINA(E76,F76,G76,H76,I76))-N76)/((C76+C77)/2))</f>
        <v>0.20900000000000141</v>
      </c>
      <c r="Q76" s="185" t="str">
        <f t="shared" ref="Q76" si="121">IF(E76="","",IF(OR((O76&gt;50%),(P76&lt;-50%)),"Measure More","OK"))</f>
        <v>OK</v>
      </c>
      <c r="R76" s="185">
        <f>IF(E76="","",MAXA(E76:I77))</f>
        <v>7.5632999999999999</v>
      </c>
      <c r="S76" s="185">
        <f>IF(E76="","",MINA(E76:I77))</f>
        <v>7.5418000000000003</v>
      </c>
      <c r="T76" s="185">
        <f t="shared" ref="T76" si="122">IF(E76="","",(R76-S76))</f>
        <v>2.1499999999999631E-2</v>
      </c>
      <c r="U76" s="185">
        <f>IF(E76="","",ROUND(AVERAGEA(E76:I77),4))</f>
        <v>7.5509000000000004</v>
      </c>
      <c r="V76" s="185">
        <f>IF(E76="","",ROUND(SQRT(COUNTA(E76:I77)/(COUNTA(E76:I77)-1))*STDEVPA(E76:I77),4))</f>
        <v>8.3000000000000001E-3</v>
      </c>
      <c r="W76" s="184">
        <f t="shared" ref="W76" si="123">IF(E76="","",ROUND((((B76+C76)-(B76-C77))/(6*V76)),4))</f>
        <v>8.0320999999999998</v>
      </c>
      <c r="X76" s="184">
        <f t="shared" ref="X76" si="124">IF(E76="","",ROUND((1-(ABS((((B76+C76)+(B76-C77))/2)-U76)/((C76+C77)/2)))*W76,4))</f>
        <v>5.9878999999999998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7.5579000000000001</v>
      </c>
      <c r="F78" s="176">
        <v>7.5469999999999997</v>
      </c>
      <c r="G78" s="176">
        <v>7.5481999999999996</v>
      </c>
      <c r="H78" s="176">
        <v>7.5324999999999998</v>
      </c>
      <c r="I78" s="176">
        <v>7.5412999999999997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0.28950000000000031</v>
      </c>
      <c r="P78" s="193">
        <f>IF(E78="","",((MINA(E78,F78,G78,H78,I78))-N78)/((C78+C79)/2))</f>
        <v>0.16249999999999876</v>
      </c>
      <c r="Q78" s="185" t="str">
        <f t="shared" ref="Q78" si="127">IF(E78="","",IF(OR((O78&gt;50%),(P78&lt;-50%)),"Measure More","OK"))</f>
        <v>OK</v>
      </c>
      <c r="R78" s="185">
        <f>IF(E78="","",MAXA(E78:I79))</f>
        <v>7.5579000000000001</v>
      </c>
      <c r="S78" s="185">
        <f>IF(E78="","",MINA(E78:I79))</f>
        <v>7.5324999999999998</v>
      </c>
      <c r="T78" s="185">
        <f t="shared" ref="T78" si="128">IF(E78="","",(R78-S78))</f>
        <v>2.5400000000000311E-2</v>
      </c>
      <c r="U78" s="185">
        <f>IF(E78="","",ROUND(AVERAGEA(E78:I79),4))</f>
        <v>7.5453999999999999</v>
      </c>
      <c r="V78" s="185">
        <f>IF(E78="","",ROUND(SQRT(COUNTA(E78:I79)/(COUNTA(E78:I79)-1))*STDEVPA(E78:I79),4))</f>
        <v>9.4000000000000004E-3</v>
      </c>
      <c r="W78" s="184">
        <f t="shared" ref="W78" si="129">IF(E78="","",ROUND((((B78+C78)-(B78-C79))/(6*V78)),4))</f>
        <v>7.0922000000000001</v>
      </c>
      <c r="X78" s="184">
        <f t="shared" ref="X78" si="130">IF(E78="","",ROUND((1-(ABS((((B78+C78)+(B78-C79))/2)-U78)/((C78+C79)/2)))*W78,4))</f>
        <v>5.4823000000000004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6.2127999999999997</v>
      </c>
      <c r="F80" s="176">
        <v>6.2122000000000002</v>
      </c>
      <c r="G80" s="176">
        <v>6.2110000000000003</v>
      </c>
      <c r="H80" s="176">
        <v>6.2106000000000003</v>
      </c>
      <c r="I80" s="176">
        <v>6.2077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0.25599999999998957</v>
      </c>
      <c r="P80" s="193">
        <f>IF(E80="","",((MINA(E80,F80,G80,H80,I80))-N80)/((C80+C81)/2))</f>
        <v>0.15399999999999636</v>
      </c>
      <c r="Q80" s="185" t="str">
        <f t="shared" ref="Q80" si="133">IF(E80="","",IF(OR((O80&gt;50%),(P80&lt;-50%)),"Measure More","OK"))</f>
        <v>OK</v>
      </c>
      <c r="R80" s="185">
        <f>IF(E80="","",MAXA(E80:I81))</f>
        <v>6.2127999999999997</v>
      </c>
      <c r="S80" s="185">
        <f>IF(E80="","",MINA(E80:I81))</f>
        <v>6.2077</v>
      </c>
      <c r="T80" s="185">
        <f t="shared" ref="T80" si="134">IF(E80="","",(R80-S80))</f>
        <v>5.0999999999996604E-3</v>
      </c>
      <c r="U80" s="185">
        <f>IF(E80="","",ROUND(AVERAGEA(E80:I81),4))</f>
        <v>6.2108999999999996</v>
      </c>
      <c r="V80" s="185">
        <f>IF(E80="","",ROUND(SQRT(COUNTA(E80:I81)/(COUNTA(E80:I81)-1))*STDEVPA(E80:I81),4))</f>
        <v>2E-3</v>
      </c>
      <c r="W80" s="184">
        <f t="shared" ref="W80" si="135">IF(E80="","",ROUND((((B80+C80)-(B80-C81))/(6*V80)),4))</f>
        <v>8.3332999999999995</v>
      </c>
      <c r="X80" s="184">
        <f t="shared" ref="X80" si="136">IF(E80="","",ROUND((1-(ABS((((B80+C80)+(B80-C81))/2)-U80)/((C80+C81)/2)))*W80,4))</f>
        <v>6.5166000000000004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6.2226999999999997</v>
      </c>
      <c r="F82" s="176">
        <v>6.2228000000000003</v>
      </c>
      <c r="G82" s="176">
        <v>6.2171000000000003</v>
      </c>
      <c r="H82" s="176">
        <v>6.2164999999999999</v>
      </c>
      <c r="I82" s="176">
        <v>6.2161999999999997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0.45600000000000307</v>
      </c>
      <c r="P82" s="193">
        <f>IF(E82="","",((MINA(E82,F82,G82,H82,I82))-N82)/((C82+C83)/2))</f>
        <v>0.32399999999999096</v>
      </c>
      <c r="Q82" s="185" t="str">
        <f t="shared" ref="Q82" si="139">IF(E82="","",IF(OR((O82&gt;50%),(P82&lt;-50%)),"Measure More","OK"))</f>
        <v>OK</v>
      </c>
      <c r="R82" s="185">
        <f>IF(E82="","",MAXA(E82:I83))</f>
        <v>6.2228000000000003</v>
      </c>
      <c r="S82" s="185">
        <f>IF(E82="","",MINA(E82:I83))</f>
        <v>6.2161999999999997</v>
      </c>
      <c r="T82" s="185">
        <f t="shared" ref="T82" si="140">IF(E82="","",(R82-S82))</f>
        <v>6.6000000000006054E-3</v>
      </c>
      <c r="U82" s="185">
        <f>IF(E82="","",ROUND(AVERAGEA(E82:I83),4))</f>
        <v>6.2191000000000001</v>
      </c>
      <c r="V82" s="185">
        <f>IF(E82="","",ROUND(SQRT(COUNTA(E82:I83)/(COUNTA(E82:I83)-1))*STDEVPA(E82:I83),4))</f>
        <v>3.3999999999999998E-3</v>
      </c>
      <c r="W82" s="184">
        <f t="shared" ref="W82" si="141">IF(E82="","",ROUND((((B82+C82)-(B82-C83))/(6*V82)),4))</f>
        <v>4.9020000000000001</v>
      </c>
      <c r="X82" s="184">
        <f t="shared" ref="X82" si="142">IF(E82="","",ROUND((1-(ABS((((B82+C82)+(B82-C83))/2)-U82)/((C82+C83)/2)))*W82,4))</f>
        <v>3.0293999999999999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5.7286999999999999</v>
      </c>
      <c r="F84" s="176">
        <v>5.7306999999999997</v>
      </c>
      <c r="G84" s="176">
        <v>5.6679000000000004</v>
      </c>
      <c r="H84" s="176">
        <v>5.6711999999999998</v>
      </c>
      <c r="I84" s="176">
        <v>5.6734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0.30699999999999505</v>
      </c>
      <c r="P84" s="193">
        <f>IF(E84="","",((MINA(E84,F84,G84,H84,I84))-N84)/((C84+C85)/2))</f>
        <v>-0.32099999999999795</v>
      </c>
      <c r="Q84" s="185" t="str">
        <f t="shared" ref="Q84" si="145">IF(E84="","",IF(OR((O84&gt;50%),(P84&lt;-50%)),"Measure More","OK"))</f>
        <v>OK</v>
      </c>
      <c r="R84" s="185">
        <f>IF(E84="","",MAXA(E84:I85))</f>
        <v>5.7306999999999997</v>
      </c>
      <c r="S84" s="185">
        <f>IF(E84="","",MINA(E84:I85))</f>
        <v>5.6679000000000004</v>
      </c>
      <c r="T84" s="185">
        <f t="shared" ref="T84" si="146">IF(E84="","",(R84-S84))</f>
        <v>6.2799999999999301E-2</v>
      </c>
      <c r="U84" s="185">
        <f>IF(E84="","",ROUND(AVERAGEA(E84:I85),4))</f>
        <v>5.6943999999999999</v>
      </c>
      <c r="V84" s="185">
        <f>IF(E84="","",ROUND(SQRT(COUNTA(E84:I85)/(COUNTA(E84:I85)-1))*STDEVPA(E84:I85),4))</f>
        <v>3.2300000000000002E-2</v>
      </c>
      <c r="W84" s="184">
        <f t="shared" ref="W84" si="147">IF(E84="","",ROUND((((B84+C84)-(B84-C85))/(6*V84)),4))</f>
        <v>1.032</v>
      </c>
      <c r="X84" s="184">
        <f t="shared" ref="X84" si="148">IF(E84="","",ROUND((1-(ABS((((B84+C84)+(B84-C85))/2)-U84)/((C84+C85)/2)))*W84,4))</f>
        <v>0.97419999999999995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NG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5.7111999999999998</v>
      </c>
      <c r="F86" s="176">
        <v>5.7115999999999998</v>
      </c>
      <c r="G86" s="176">
        <v>5.6731999999999996</v>
      </c>
      <c r="H86" s="176">
        <v>5.6749000000000001</v>
      </c>
      <c r="I86" s="176">
        <v>5.6761999999999997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0.11599999999999611</v>
      </c>
      <c r="P86" s="193">
        <f>IF(E86="","",((MINA(E86,F86,G86,H86,I86))-N86)/((C86+C87)/2))</f>
        <v>-0.26800000000000601</v>
      </c>
      <c r="Q86" s="185" t="str">
        <f t="shared" ref="Q86" si="151">IF(E86="","",IF(OR((O86&gt;50%),(P86&lt;-50%)),"Measure More","OK"))</f>
        <v>OK</v>
      </c>
      <c r="R86" s="185">
        <f>IF(E86="","",MAXA(E86:I87))</f>
        <v>5.7115999999999998</v>
      </c>
      <c r="S86" s="185">
        <f>IF(E86="","",MINA(E86:I87))</f>
        <v>5.6731999999999996</v>
      </c>
      <c r="T86" s="185">
        <f t="shared" ref="T86" si="152">IF(E86="","",(R86-S86))</f>
        <v>3.8400000000000212E-2</v>
      </c>
      <c r="U86" s="185">
        <f>IF(E86="","",ROUND(AVERAGEA(E86:I87),4))</f>
        <v>5.6894</v>
      </c>
      <c r="V86" s="185">
        <f>IF(E86="","",ROUND(SQRT(COUNTA(E86:I87)/(COUNTA(E86:I87)-1))*STDEVPA(E86:I87),4))</f>
        <v>2.01E-2</v>
      </c>
      <c r="W86" s="184">
        <f t="shared" ref="W86" si="153">IF(E86="","",ROUND((((B86+C86)-(B86-C87))/(6*V86)),4))</f>
        <v>1.6584000000000001</v>
      </c>
      <c r="X86" s="184">
        <f t="shared" ref="X86" si="154">IF(E86="","",ROUND((1-(ABS((((B86+C86)+(B86-C87))/2)-U86)/((C86+C87)/2)))*W86,4))</f>
        <v>1.4825999999999999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NG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7.9089</v>
      </c>
      <c r="F88" s="176">
        <v>7.9089</v>
      </c>
      <c r="G88" s="176">
        <v>7.9775999999999998</v>
      </c>
      <c r="H88" s="176">
        <v>7.9592000000000001</v>
      </c>
      <c r="I88" s="176">
        <v>7.9715999999999996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0.77599999999999447</v>
      </c>
      <c r="P88" s="193">
        <f>IF(E88="","",((MINA(E88,F88,G88,H88,I88))-N88)/((C88+C89)/2))</f>
        <v>8.8999999999996859E-2</v>
      </c>
      <c r="Q88" s="194" t="str">
        <f t="shared" ref="Q88" si="157">IF(E88="","",IF(OR((O88&gt;50%),(P88&lt;-50%)),"Measure More","OK"))</f>
        <v>Measure More</v>
      </c>
      <c r="R88" s="185">
        <f>IF(E88="","",MAXA(E88:I89))</f>
        <v>7.9775999999999998</v>
      </c>
      <c r="S88" s="185">
        <f>IF(E88="","",MINA(E88:I89))</f>
        <v>7.9089</v>
      </c>
      <c r="T88" s="185">
        <f t="shared" ref="T88" si="158">IF(E88="","",(R88-S88))</f>
        <v>6.8699999999999761E-2</v>
      </c>
      <c r="U88" s="185">
        <f>IF(E88="","",ROUND(AVERAGEA(E88:I89),4))</f>
        <v>7.9451999999999998</v>
      </c>
      <c r="V88" s="185">
        <f>IF(E88="","",ROUND(SQRT(COUNTA(E88:I89)/(COUNTA(E88:I89)-1))*STDEVPA(E88:I89),4))</f>
        <v>3.3799999999999997E-2</v>
      </c>
      <c r="W88" s="184">
        <f t="shared" ref="W88" si="159">IF(E88="","",ROUND((((B88+C88)-(B88-C89))/(6*V88)),4))</f>
        <v>0.98619999999999997</v>
      </c>
      <c r="X88" s="184">
        <f t="shared" ref="X88" si="160">IF(E88="","",ROUND((1-(ABS((((B88+C88)+(B88-C89))/2)-U88)/((C88+C89)/2)))*W88,4))</f>
        <v>0.54039999999999999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NG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7.891</v>
      </c>
      <c r="F90" s="176">
        <v>7.8837999999999999</v>
      </c>
      <c r="G90" s="176">
        <v>7.9523999999999999</v>
      </c>
      <c r="H90" s="176">
        <v>7.9351000000000003</v>
      </c>
      <c r="I90" s="176">
        <v>7.9458000000000002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0.52399999999999558</v>
      </c>
      <c r="P90" s="193">
        <f>IF(E90="","",((MINA(E90,F90,G90,H90,I90))-N90)/((C90+C91)/2))</f>
        <v>-0.16200000000000436</v>
      </c>
      <c r="Q90" s="194" t="str">
        <f t="shared" ref="Q90" si="163">IF(E90="","",IF(OR((O90&gt;50%),(P90&lt;-50%)),"Measure More","OK"))</f>
        <v>Measure More</v>
      </c>
      <c r="R90" s="185">
        <f>IF(E90="","",MAXA(E90:I91))</f>
        <v>7.9523999999999999</v>
      </c>
      <c r="S90" s="185">
        <f>IF(E90="","",MINA(E90:I91))</f>
        <v>7.8837999999999999</v>
      </c>
      <c r="T90" s="185">
        <f t="shared" ref="T90" si="164">IF(E90="","",(R90-S90))</f>
        <v>6.8599999999999994E-2</v>
      </c>
      <c r="U90" s="185">
        <f>IF(E90="","",ROUND(AVERAGEA(E90:I91),4))</f>
        <v>7.9215999999999998</v>
      </c>
      <c r="V90" s="185">
        <f>IF(E90="","",ROUND(SQRT(COUNTA(E90:I91)/(COUNTA(E90:I91)-1))*STDEVPA(E90:I91),4))</f>
        <v>3.1899999999999998E-2</v>
      </c>
      <c r="W90" s="184">
        <f t="shared" ref="W90" si="165">IF(E90="","",ROUND((((B90+C90)-(B90-C91))/(6*V90)),4))</f>
        <v>1.0448999999999999</v>
      </c>
      <c r="X90" s="184">
        <f t="shared" ref="X90" si="166">IF(E90="","",ROUND((1-(ABS((((B90+C90)+(B90-C91))/2)-U90)/((C90+C91)/2)))*W90,4))</f>
        <v>0.81920000000000004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NG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3.0998000000000001</v>
      </c>
      <c r="F92" s="176">
        <v>3.0996999999999999</v>
      </c>
      <c r="G92" s="176">
        <v>3.0876000000000001</v>
      </c>
      <c r="H92" s="176">
        <v>3.0775999999999999</v>
      </c>
      <c r="I92" s="176">
        <v>3.0901999999999998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-1.9999999999997797E-3</v>
      </c>
      <c r="P92" s="193">
        <f>IF(E92="","",((MINA(E92,F92,G92,H92,I92))-N92)/((C92+C93)/2))</f>
        <v>-0.22400000000000198</v>
      </c>
      <c r="Q92" s="185" t="str">
        <f t="shared" ref="Q92" si="169">IF(E92="","",IF(OR((O92&gt;50%),(P92&lt;-50%)),"Measure More","OK"))</f>
        <v>OK</v>
      </c>
      <c r="R92" s="185">
        <f>IF(E92="","",MAXA(E92:I93))</f>
        <v>3.0998000000000001</v>
      </c>
      <c r="S92" s="185">
        <f>IF(E92="","",MINA(E92:I93))</f>
        <v>3.0775999999999999</v>
      </c>
      <c r="T92" s="185">
        <f t="shared" ref="T92" si="170">IF(E92="","",(R92-S92))</f>
        <v>2.220000000000022E-2</v>
      </c>
      <c r="U92" s="185">
        <f>IF(E92="","",ROUND(AVERAGEA(E92:I93),4))</f>
        <v>3.0910000000000002</v>
      </c>
      <c r="V92" s="185">
        <f>IF(E92="","",ROUND(SQRT(COUNTA(E92:I93)/(COUNTA(E92:I93)-1))*STDEVPA(E92:I93),4))</f>
        <v>9.2999999999999992E-3</v>
      </c>
      <c r="W92" s="184">
        <f t="shared" ref="W92" si="171">IF(E92="","",ROUND((((B92+C92)-(B92-C93))/(6*V92)),4))</f>
        <v>3.5842000000000001</v>
      </c>
      <c r="X92" s="184">
        <f t="shared" ref="X92" si="172">IF(E92="","",ROUND((1-(ABS((((B92+C92)+(B92-C93))/2)-U92)/((C92+C93)/2)))*W92,4))</f>
        <v>3.2616000000000001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3.09</v>
      </c>
      <c r="F94" s="176">
        <v>3.093</v>
      </c>
      <c r="G94" s="176">
        <v>3.0914000000000001</v>
      </c>
      <c r="H94" s="176">
        <v>3.0863999999999998</v>
      </c>
      <c r="I94" s="176">
        <v>3.0897999999999999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-7.0000000000001172E-2</v>
      </c>
      <c r="P94" s="193">
        <f>IF(E94="","",((MINA(E94,F94,G94,H94,I94))-N94)/((C94+C95)/2))</f>
        <v>-0.13600000000000279</v>
      </c>
      <c r="Q94" s="185" t="str">
        <f t="shared" ref="Q94" si="175">IF(E94="","",IF(OR((O94&gt;50%),(P94&lt;-50%)),"Measure More","OK"))</f>
        <v>OK</v>
      </c>
      <c r="R94" s="185">
        <f>IF(E94="","",MAXA(E94:I95))</f>
        <v>3.093</v>
      </c>
      <c r="S94" s="185">
        <f>IF(E94="","",MINA(E94:I95))</f>
        <v>3.0863999999999998</v>
      </c>
      <c r="T94" s="185">
        <f t="shared" ref="T94" si="176">IF(E94="","",(R94-S94))</f>
        <v>6.6000000000001613E-3</v>
      </c>
      <c r="U94" s="185">
        <f>IF(E94="","",ROUND(AVERAGEA(E94:I95),4))</f>
        <v>3.0901000000000001</v>
      </c>
      <c r="V94" s="185">
        <f>IF(E94="","",ROUND(SQRT(COUNTA(E94:I95)/(COUNTA(E94:I95)-1))*STDEVPA(E94:I95),4))</f>
        <v>2.3999999999999998E-3</v>
      </c>
      <c r="W94" s="184">
        <f t="shared" ref="W94" si="177">IF(E94="","",ROUND((((B94+C94)-(B94-C95))/(6*V94)),4))</f>
        <v>13.8889</v>
      </c>
      <c r="X94" s="184">
        <f t="shared" ref="X94" si="178">IF(E94="","",ROUND((1-(ABS((((B94+C94)+(B94-C95))/2)-U94)/((C94+C95)/2)))*W94,4))</f>
        <v>12.5139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7.7153</v>
      </c>
      <c r="F96" s="176">
        <v>7.7156000000000002</v>
      </c>
      <c r="G96" s="176">
        <v>7.7133000000000003</v>
      </c>
      <c r="H96" s="176">
        <v>7.7130000000000001</v>
      </c>
      <c r="I96" s="176">
        <v>7.7080000000000002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0.15600000000000058</v>
      </c>
      <c r="P96" s="193">
        <f>IF(E96="","",((MINA(E96,F96,G96,H96,I96))-N96)/((C96+C97)/2))</f>
        <v>8.0000000000000071E-2</v>
      </c>
      <c r="Q96" s="185" t="str">
        <f t="shared" ref="Q96" si="181">IF(E96="","",IF(OR((O96&gt;50%),(P96&lt;-50%)),"Measure More","OK"))</f>
        <v>OK</v>
      </c>
      <c r="R96" s="185">
        <f>IF(E96="","",MAXA(E96:I97))</f>
        <v>7.7156000000000002</v>
      </c>
      <c r="S96" s="185">
        <f>IF(E96="","",MINA(E96:I97))</f>
        <v>7.7080000000000002</v>
      </c>
      <c r="T96" s="185">
        <f t="shared" ref="T96" si="182">IF(E96="","",(R96-S96))</f>
        <v>7.6000000000000512E-3</v>
      </c>
      <c r="U96" s="185">
        <f>IF(E96="","",ROUND(AVERAGEA(E96:I97),4))</f>
        <v>7.7130000000000001</v>
      </c>
      <c r="V96" s="185">
        <f>IF(E96="","",ROUND(SQRT(COUNTA(E96:I97)/(COUNTA(E96:I97)-1))*STDEVPA(E96:I97),4))</f>
        <v>3.0000000000000001E-3</v>
      </c>
      <c r="W96" s="184">
        <f t="shared" ref="W96" si="183">IF(E96="","",ROUND((((B96+C96)-(B96-C97))/(6*V96)),4))</f>
        <v>11.1111</v>
      </c>
      <c r="X96" s="184">
        <f t="shared" ref="X96" si="184">IF(E96="","",ROUND((1-(ABS((((B96+C96)+(B96-C97))/2)-U96)/((C96+C97)/2)))*W96,4))</f>
        <v>9.6667000000000005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7.7157</v>
      </c>
      <c r="F98" s="176">
        <v>7.7168000000000001</v>
      </c>
      <c r="G98" s="176">
        <v>7.7122999999999999</v>
      </c>
      <c r="H98" s="176">
        <v>7.7142999999999997</v>
      </c>
      <c r="I98" s="176">
        <v>7.7096999999999998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0.16799999999999926</v>
      </c>
      <c r="P98" s="193">
        <f>IF(E98="","",((MINA(E98,F98,G98,H98,I98))-N98)/((C98+C99)/2))</f>
        <v>9.6999999999995978E-2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7.7168000000000001</v>
      </c>
      <c r="S98" s="185">
        <f>IF(E98="","",MINA(E98:I99))</f>
        <v>7.7096999999999998</v>
      </c>
      <c r="T98" s="185">
        <f t="shared" ref="T98" si="188">IF(E98="","",(R98-S98))</f>
        <v>7.1000000000003283E-3</v>
      </c>
      <c r="U98" s="185">
        <f>IF(E98="","",ROUND(AVERAGEA(E98:I99),4))</f>
        <v>7.7138</v>
      </c>
      <c r="V98" s="185">
        <f>IF(E98="","",ROUND(SQRT(COUNTA(E98:I99)/(COUNTA(E98:I99)-1))*STDEVPA(E98:I99),4))</f>
        <v>2.8E-3</v>
      </c>
      <c r="W98" s="184">
        <f t="shared" ref="W98" si="189">IF(E98="","",ROUND((((B98+C98)-(B98-C99))/(6*V98)),4))</f>
        <v>11.9048</v>
      </c>
      <c r="X98" s="184">
        <f t="shared" ref="X98" si="190">IF(E98="","",ROUND((1-(ABS((((B98+C98)+(B98-C99))/2)-U98)/((C98+C99)/2)))*W98,4))</f>
        <v>10.261900000000001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3.1137000000000001</v>
      </c>
      <c r="F100" s="176">
        <v>3.1093999999999999</v>
      </c>
      <c r="G100" s="176">
        <v>3.125</v>
      </c>
      <c r="H100" s="176">
        <v>3.1261000000000001</v>
      </c>
      <c r="I100" s="176">
        <v>3.1244000000000001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0.26100000000000012</v>
      </c>
      <c r="P100" s="193">
        <f>IF(E100="","",((MINA(E100,F100,G100,H100,I100))-N100)/((C100+C101)/2))</f>
        <v>9.3999999999998529E-2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3.1261000000000001</v>
      </c>
      <c r="S100" s="185">
        <f>IF(E100="","",MINA(E100:I101))</f>
        <v>3.1093999999999999</v>
      </c>
      <c r="T100" s="185">
        <f t="shared" ref="T100" si="194">IF(E100="","",(R100-S100))</f>
        <v>1.6700000000000159E-2</v>
      </c>
      <c r="U100" s="185">
        <f>IF(E100="","",ROUND(AVERAGEA(E100:I101),4))</f>
        <v>3.1196999999999999</v>
      </c>
      <c r="V100" s="185">
        <f>IF(E100="","",ROUND(SQRT(COUNTA(E100:I101)/(COUNTA(E100:I101)-1))*STDEVPA(E100:I101),4))</f>
        <v>7.6E-3</v>
      </c>
      <c r="W100" s="184">
        <f t="shared" ref="W100" si="195">IF(E100="","",ROUND((((B100+C100)-(B100-C101))/(6*V100)),4))</f>
        <v>4.3860000000000001</v>
      </c>
      <c r="X100" s="184">
        <f t="shared" ref="X100" si="196">IF(E100="","",ROUND((1-(ABS((((B100+C100)+(B100-C101))/2)-U100)/((C100+C101)/2)))*W100,4))</f>
        <v>3.5219999999999998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3.1190000000000002</v>
      </c>
      <c r="F102" s="176">
        <v>3.1211000000000002</v>
      </c>
      <c r="G102" s="176">
        <v>3.1246</v>
      </c>
      <c r="H102" s="176">
        <v>3.1236999999999999</v>
      </c>
      <c r="I102" s="176">
        <v>3.1221000000000001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0.24599999999999955</v>
      </c>
      <c r="P102" s="193">
        <f>IF(E102="","",((MINA(E102,F102,G102,H102,I102))-N102)/((C102+C103)/2))</f>
        <v>0.19000000000000128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3.1246</v>
      </c>
      <c r="S102" s="185">
        <f>IF(E102="","",MINA(E102:I103))</f>
        <v>3.1190000000000002</v>
      </c>
      <c r="T102" s="185">
        <f t="shared" ref="T102" si="200">IF(E102="","",(R102-S102))</f>
        <v>5.5999999999998273E-3</v>
      </c>
      <c r="U102" s="185">
        <f>IF(E102="","",ROUND(AVERAGEA(E102:I103),4))</f>
        <v>3.1221000000000001</v>
      </c>
      <c r="V102" s="185">
        <f>IF(E102="","",ROUND(SQRT(COUNTA(E102:I103)/(COUNTA(E102:I103)-1))*STDEVPA(E102:I103),4))</f>
        <v>2.2000000000000001E-3</v>
      </c>
      <c r="W102" s="184">
        <f t="shared" ref="W102" si="201">IF(E102="","",ROUND((((B102+C102)-(B102-C103))/(6*V102)),4))</f>
        <v>15.1515</v>
      </c>
      <c r="X102" s="184">
        <f t="shared" ref="X102" si="202">IF(E102="","",ROUND((1-(ABS((((B102+C102)+(B102-C103))/2)-U102)/((C102+C103)/2)))*W102,4))</f>
        <v>11.803000000000001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0.02</v>
      </c>
      <c r="F104" s="176">
        <v>2.23E-2</v>
      </c>
      <c r="G104" s="176">
        <v>2.3400000000000001E-2</v>
      </c>
      <c r="H104" s="176">
        <v>2.4899999999999999E-2</v>
      </c>
      <c r="I104" s="176">
        <v>2.47E-2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-4.0000000000001146E-3</v>
      </c>
      <c r="P104" s="193">
        <f>IF(E104="","",((MINA(E104,F104,G104,H104,I104))-N104)/((C104+C105)/2))</f>
        <v>-0.20000000000000004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2.4899999999999999E-2</v>
      </c>
      <c r="S104" s="185">
        <f>IF(E104="","",MINA(E104:I105))</f>
        <v>0.02</v>
      </c>
      <c r="T104" s="185">
        <f t="shared" ref="T104" si="206">IF(E104="","",(R104-S104))</f>
        <v>4.8999999999999981E-3</v>
      </c>
      <c r="U104" s="185">
        <f>IF(E104="","",ROUND(AVERAGEA(E104:I105),4))</f>
        <v>2.3099999999999999E-2</v>
      </c>
      <c r="V104" s="185">
        <f>IF(E104="","",ROUND(SQRT(COUNTA(E104:I105)/(COUNTA(E104:I105)-1))*STDEVPA(E104:I105),4))</f>
        <v>2E-3</v>
      </c>
      <c r="W104" s="184">
        <f>IF(E104="","",ROUND((((B104+C104)-(U104))/(3*V104)),4))</f>
        <v>4.4832999999999998</v>
      </c>
      <c r="X104" s="184">
        <f>IF(E104="","",ROUND((((B104+C104)-(U104))/(3*V104)),4))</f>
        <v>4.4832999999999998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2.3800000000000002E-2</v>
      </c>
      <c r="F106" s="176">
        <v>2.1899999999999999E-2</v>
      </c>
      <c r="G106" s="176">
        <v>2.7799999999999998E-2</v>
      </c>
      <c r="H106" s="176">
        <v>2.6599999999999999E-2</v>
      </c>
      <c r="I106" s="176">
        <v>2.6499999999999999E-2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0.11199999999999988</v>
      </c>
      <c r="P106" s="193">
        <f>IF(E106="","",((MINA(E106,F106,G106,H106,I106))-N106)/((C106+C107)/2))</f>
        <v>-0.12400000000000008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2.7799999999999998E-2</v>
      </c>
      <c r="S106" s="185">
        <f>IF(E106="","",MINA(E106:I107))</f>
        <v>2.1899999999999999E-2</v>
      </c>
      <c r="T106" s="185">
        <f t="shared" ref="T106" si="210">IF(E106="","",(R106-S106))</f>
        <v>5.899999999999999E-3</v>
      </c>
      <c r="U106" s="185">
        <f>IF(E106="","",ROUND(AVERAGEA(E106:I107),4))</f>
        <v>2.53E-2</v>
      </c>
      <c r="V106" s="185">
        <f>IF(E106="","",ROUND(SQRT(COUNTA(E106:I107)/(COUNTA(E106:I107)-1))*STDEVPA(E106:I107),4))</f>
        <v>2.3999999999999998E-3</v>
      </c>
      <c r="W106" s="184">
        <f>IF(E106="","",ROUND((((B106+C106)-(U106))/(3*V106)),4))</f>
        <v>3.4306000000000001</v>
      </c>
      <c r="X106" s="184">
        <f>IF(E106="","",ROUND((((B106+C106)-(U106))/(3*V106)),4))</f>
        <v>3.4306000000000001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24121302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24121302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52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54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51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31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31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31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31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31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31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31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31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31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31" ht="13.5" customHeight="1" x14ac:dyDescent="0.15">
      <c r="A154" s="150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31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31" ht="15" customHeight="1" x14ac:dyDescent="0.15">
      <c r="A156" s="154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31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53" t="s">
        <v>53</v>
      </c>
      <c r="P157" s="153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31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3.3948</v>
      </c>
      <c r="F158" s="176">
        <v>3.3957000000000002</v>
      </c>
      <c r="G158" s="176">
        <v>3.3950999999999998</v>
      </c>
      <c r="H158" s="176">
        <v>3.3957999999999999</v>
      </c>
      <c r="I158" s="176">
        <v>3.3957000000000002</v>
      </c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-4.1999999999999815E-2</v>
      </c>
      <c r="P158" s="193">
        <f>IF(E158="","",((MINA(E158,F158,G158,H158,I158))-N158)/((C158+C159)/2))</f>
        <v>-5.1999999999998714E-2</v>
      </c>
      <c r="Q158" s="185" t="str">
        <f>IF(E158="","",IF(OR((O158&gt;50%),(P158&lt;-50%)),"Measure More","OK"))</f>
        <v>OK</v>
      </c>
      <c r="R158" s="185">
        <f>IF(E158="","",MAXA(E158:I159))</f>
        <v>3.3957999999999999</v>
      </c>
      <c r="S158" s="185">
        <f>IF(E158="","",MINA(E158:I159))</f>
        <v>3.3948</v>
      </c>
      <c r="T158" s="185">
        <f>IF(E158="","",(R158-S158))</f>
        <v>9.9999999999988987E-4</v>
      </c>
      <c r="U158" s="185">
        <f>IF(E158="","",ROUND(AVERAGEA(E158:I159),4))</f>
        <v>3.3954</v>
      </c>
      <c r="V158" s="185">
        <f>IF(E158="","",ROUND(SQRT(COUNTA(E158:I159)/(COUNTA(E158:I159)-1))*STDEVPA(E158:I159),4))</f>
        <v>4.0000000000000002E-4</v>
      </c>
      <c r="W158" s="184">
        <f>IF(E158="","",ROUND((((B158+C158)-(B158-C159))/(6*V158)),4))</f>
        <v>83.333299999999994</v>
      </c>
      <c r="X158" s="184">
        <f>IF(E158="","",ROUND((1-(ABS((((B158+C158)+(B158-C159))/2)-U158)/((C158+C159)/2)))*W158,4))</f>
        <v>79.5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3.3948</v>
      </c>
      <c r="AB158" s="92">
        <v>3.3957000000000002</v>
      </c>
      <c r="AC158">
        <v>3.3950999999999998</v>
      </c>
      <c r="AD158">
        <v>3.3957999999999999</v>
      </c>
      <c r="AE158">
        <v>3.3957000000000002</v>
      </c>
    </row>
    <row r="159" spans="1:31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31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3.4037000000000002</v>
      </c>
      <c r="F160" s="176">
        <v>3.4033000000000002</v>
      </c>
      <c r="G160" s="176">
        <v>3.4022999999999999</v>
      </c>
      <c r="H160" s="176">
        <v>3.4043000000000001</v>
      </c>
      <c r="I160" s="176">
        <v>3.4041000000000001</v>
      </c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4.3000000000001926E-2</v>
      </c>
      <c r="P160" s="193">
        <f>IF(E160="","",((MINA(E160,F160,G160,H160,I160))-N160)/((C160+C161)/2))</f>
        <v>2.2999999999999687E-2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3.4043000000000001</v>
      </c>
      <c r="S160" s="185">
        <f t="shared" ref="S160" si="217">IF(E160="","",MINA(E160:I161))</f>
        <v>3.4022999999999999</v>
      </c>
      <c r="T160" s="185">
        <f t="shared" ref="T160" si="218">IF(E160="","",(R160-S160))</f>
        <v>2.0000000000002238E-3</v>
      </c>
      <c r="U160" s="185">
        <f t="shared" ref="U160" si="219">IF(E160="","",ROUND(AVERAGEA(E160:I161),4))</f>
        <v>3.4035000000000002</v>
      </c>
      <c r="V160" s="185">
        <f t="shared" ref="V160" si="220">IF(E160="","",ROUND(SQRT(COUNTA(E160:I161)/(COUNTA(E160:I161)-1))*STDEVPA(E160:I161),4))</f>
        <v>8.0000000000000004E-4</v>
      </c>
      <c r="W160" s="184">
        <f t="shared" ref="W160" si="221">IF(E160="","",ROUND((((B160+C160)-(B160-C161))/(6*V160)),4))</f>
        <v>41.666699999999999</v>
      </c>
      <c r="X160" s="184">
        <f t="shared" ref="X160" si="222">IF(E160="","",ROUND((1-(ABS((((B160+C160)+(B160-C161))/2)-U160)/((C160+C161)/2)))*W160,4))</f>
        <v>40.208399999999997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3.4037000000000002</v>
      </c>
      <c r="AB160" s="92">
        <v>3.4033000000000002</v>
      </c>
      <c r="AC160">
        <v>3.4022999999999999</v>
      </c>
      <c r="AD160">
        <v>3.4043000000000001</v>
      </c>
      <c r="AE160">
        <v>3.4041000000000001</v>
      </c>
    </row>
    <row r="161" spans="1:31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31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1.5934999999999999</v>
      </c>
      <c r="F162" s="176">
        <v>1.5936999999999999</v>
      </c>
      <c r="G162" s="176">
        <v>1.5934999999999999</v>
      </c>
      <c r="H162" s="176">
        <v>1.5948</v>
      </c>
      <c r="I162" s="176">
        <v>1.5945</v>
      </c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-5.2000000000000934E-2</v>
      </c>
      <c r="P162" s="193">
        <f>IF(E162="","",((MINA(E162,F162,G162,H162,I162))-N162)/((C162+C163)/2))</f>
        <v>-6.5000000000001723E-2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1.5948</v>
      </c>
      <c r="S162" s="185">
        <f t="shared" ref="S162" si="232">IF(E162="","",MINA(E162:I163))</f>
        <v>1.5934999999999999</v>
      </c>
      <c r="T162" s="185">
        <f t="shared" ref="T162" si="233">IF(E162="","",(R162-S162))</f>
        <v>1.3000000000000789E-3</v>
      </c>
      <c r="U162" s="185">
        <f t="shared" ref="U162" si="234">IF(E162="","",ROUND(AVERAGEA(E162:I163),4))</f>
        <v>1.5940000000000001</v>
      </c>
      <c r="V162" s="185">
        <f t="shared" ref="V162" si="235">IF(E162="","",ROUND(SQRT(COUNTA(E162:I163)/(COUNTA(E162:I163)-1))*STDEVPA(E162:I163),4))</f>
        <v>5.9999999999999995E-4</v>
      </c>
      <c r="W162" s="184">
        <f t="shared" ref="W162" si="236">IF(E162="","",ROUND((((B162+C162)-(B162-C163))/(6*V162)),4))</f>
        <v>55.555599999999998</v>
      </c>
      <c r="X162" s="184">
        <f t="shared" ref="X162" si="237">IF(E162="","",ROUND((1-(ABS((((B162+C162)+(B162-C163))/2)-U162)/((C162+C163)/2)))*W162,4))</f>
        <v>52.222299999999997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1.5934999999999999</v>
      </c>
      <c r="AB162" s="92">
        <v>1.5936999999999999</v>
      </c>
      <c r="AC162">
        <v>1.5934999999999999</v>
      </c>
      <c r="AD162">
        <v>1.5948</v>
      </c>
      <c r="AE162">
        <v>1.5945</v>
      </c>
    </row>
    <row r="163" spans="1:31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31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1.5932999999999999</v>
      </c>
      <c r="F164" s="176">
        <v>1.5935999999999999</v>
      </c>
      <c r="G164" s="176">
        <v>1.5932999999999999</v>
      </c>
      <c r="H164" s="176">
        <v>1.5952</v>
      </c>
      <c r="I164" s="176">
        <v>1.5947</v>
      </c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-4.8000000000001375E-2</v>
      </c>
      <c r="P164" s="193">
        <f>IF(E164="","",((MINA(E164,F164,G164,H164,I164))-N164)/((C164+C165)/2))</f>
        <v>-6.7000000000001503E-2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1.5952</v>
      </c>
      <c r="S164" s="185">
        <f t="shared" ref="S164" si="247">IF(E164="","",MINA(E164:I165))</f>
        <v>1.5932999999999999</v>
      </c>
      <c r="T164" s="185">
        <f t="shared" ref="T164" si="248">IF(E164="","",(R164-S164))</f>
        <v>1.9000000000000128E-3</v>
      </c>
      <c r="U164" s="185">
        <f t="shared" ref="U164" si="249">IF(E164="","",ROUND(AVERAGEA(E164:I165),4))</f>
        <v>1.5940000000000001</v>
      </c>
      <c r="V164" s="185">
        <f t="shared" ref="V164" si="250">IF(E164="","",ROUND(SQRT(COUNTA(E164:I165)/(COUNTA(E164:I165)-1))*STDEVPA(E164:I165),4))</f>
        <v>8.9999999999999998E-4</v>
      </c>
      <c r="W164" s="184">
        <f t="shared" ref="W164" si="251">IF(E164="","",ROUND((((B164+C164)-(B164-C165))/(6*V164)),4))</f>
        <v>37.036999999999999</v>
      </c>
      <c r="X164" s="184">
        <f t="shared" ref="X164" si="252">IF(E164="","",ROUND((1-(ABS((((B164+C164)+(B164-C165))/2)-U164)/((C164+C165)/2)))*W164,4))</f>
        <v>34.814799999999998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1.5932999999999999</v>
      </c>
      <c r="AB164" s="92">
        <v>1.5935999999999999</v>
      </c>
      <c r="AC164">
        <v>1.5932999999999999</v>
      </c>
      <c r="AD164">
        <v>1.5952</v>
      </c>
      <c r="AE164">
        <v>1.5947</v>
      </c>
    </row>
    <row r="165" spans="1:31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31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1.5983000000000001</v>
      </c>
      <c r="F166" s="176">
        <v>1.5983000000000001</v>
      </c>
      <c r="G166" s="176">
        <v>1.5978000000000001</v>
      </c>
      <c r="H166" s="176">
        <v>1.5995999999999999</v>
      </c>
      <c r="I166" s="176">
        <v>1.5995999999999999</v>
      </c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-4.0000000000017799E-3</v>
      </c>
      <c r="P166" s="193">
        <f>IF(E166="","",((MINA(E166,F166,G166,H166,I166))-N166)/((C166+C167)/2))</f>
        <v>-2.1999999999999797E-2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1.5995999999999999</v>
      </c>
      <c r="S166" s="185">
        <f t="shared" ref="S166" si="262">IF(E166="","",MINA(E166:I167))</f>
        <v>1.5978000000000001</v>
      </c>
      <c r="T166" s="185">
        <f t="shared" ref="T166" si="263">IF(E166="","",(R166-S166))</f>
        <v>1.7999999999998018E-3</v>
      </c>
      <c r="U166" s="185">
        <f t="shared" ref="U166" si="264">IF(E166="","",ROUND(AVERAGEA(E166:I167),4))</f>
        <v>1.5987</v>
      </c>
      <c r="V166" s="185">
        <f t="shared" ref="V166" si="265">IF(E166="","",ROUND(SQRT(COUNTA(E166:I167)/(COUNTA(E166:I167)-1))*STDEVPA(E166:I167),4))</f>
        <v>8.0000000000000004E-4</v>
      </c>
      <c r="W166" s="184">
        <f t="shared" ref="W166" si="266">IF(E166="","",ROUND((((B166+C166)-(B166-C167))/(6*V166)),4))</f>
        <v>41.666699999999999</v>
      </c>
      <c r="X166" s="184">
        <f t="shared" ref="X166" si="267">IF(E166="","",ROUND((1-(ABS((((B166+C166)+(B166-C167))/2)-U166)/((C166+C167)/2)))*W166,4))</f>
        <v>41.125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1.5983000000000001</v>
      </c>
      <c r="AB166" s="92">
        <v>1.5983000000000001</v>
      </c>
      <c r="AC166">
        <v>1.5978000000000001</v>
      </c>
      <c r="AD166">
        <v>1.5995999999999999</v>
      </c>
      <c r="AE166">
        <v>1.5995999999999999</v>
      </c>
    </row>
    <row r="167" spans="1:31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31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1.6006</v>
      </c>
      <c r="F168" s="176">
        <v>1.5995999999999999</v>
      </c>
      <c r="G168" s="176">
        <v>1.6002000000000001</v>
      </c>
      <c r="H168" s="176">
        <v>1.6025</v>
      </c>
      <c r="I168" s="176">
        <v>1.6014999999999999</v>
      </c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2.4999999999999467E-2</v>
      </c>
      <c r="P168" s="193">
        <f>IF(E168="","",((MINA(E168,F168,G168,H168,I168))-N168)/((C168+C169)/2))</f>
        <v>-4.0000000000017799E-3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1.6025</v>
      </c>
      <c r="S168" s="185">
        <f t="shared" ref="S168" si="277">IF(E168="","",MINA(E168:I169))</f>
        <v>1.5995999999999999</v>
      </c>
      <c r="T168" s="185">
        <f t="shared" ref="T168" si="278">IF(E168="","",(R168-S168))</f>
        <v>2.9000000000001247E-3</v>
      </c>
      <c r="U168" s="185">
        <f t="shared" ref="U168" si="279">IF(E168="","",ROUND(AVERAGEA(E168:I169),4))</f>
        <v>1.6009</v>
      </c>
      <c r="V168" s="185">
        <f t="shared" ref="V168" si="280">IF(E168="","",ROUND(SQRT(COUNTA(E168:I169)/(COUNTA(E168:I169)-1))*STDEVPA(E168:I169),4))</f>
        <v>1.1000000000000001E-3</v>
      </c>
      <c r="W168" s="184">
        <f t="shared" ref="W168" si="281">IF(E168="","",ROUND((((B168+C168)-(B168-C169))/(6*V168)),4))</f>
        <v>30.303000000000001</v>
      </c>
      <c r="X168" s="184">
        <f t="shared" ref="X168" si="282">IF(E168="","",ROUND((1-(ABS((((B168+C168)+(B168-C169))/2)-U168)/((C168+C169)/2)))*W168,4))</f>
        <v>30.0303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1.6006</v>
      </c>
      <c r="AB168" s="92">
        <v>1.5995999999999999</v>
      </c>
      <c r="AC168">
        <v>1.6002000000000001</v>
      </c>
      <c r="AD168">
        <v>1.6025</v>
      </c>
      <c r="AE168">
        <v>1.6014999999999999</v>
      </c>
    </row>
    <row r="169" spans="1:31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31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24.536000000000001</v>
      </c>
      <c r="F170" s="176">
        <v>24.543199999999999</v>
      </c>
      <c r="G170" s="176">
        <v>24.54</v>
      </c>
      <c r="H170" s="176">
        <v>24.5427</v>
      </c>
      <c r="I170" s="176">
        <v>24.533200000000001</v>
      </c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-0.28400000000001313</v>
      </c>
      <c r="P170" s="193">
        <f>IF(E170="","",((MINA(E170,F170,G170,H170,I170))-N170)/((C170+C171)/2))</f>
        <v>-0.33400000000000318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24.543199999999999</v>
      </c>
      <c r="S170" s="185">
        <f t="shared" ref="S170" si="292">IF(E170="","",MINA(E170:I171))</f>
        <v>24.533200000000001</v>
      </c>
      <c r="T170" s="185">
        <f t="shared" ref="T170" si="293">IF(E170="","",(R170-S170))</f>
        <v>9.9999999999980105E-3</v>
      </c>
      <c r="U170" s="185">
        <f t="shared" ref="U170" si="294">IF(E170="","",ROUND(AVERAGEA(E170:I171),4))</f>
        <v>24.539000000000001</v>
      </c>
      <c r="V170" s="185">
        <f t="shared" ref="V170" si="295">IF(E170="","",ROUND(SQRT(COUNTA(E170:I171)/(COUNTA(E170:I171)-1))*STDEVPA(E170:I171),4))</f>
        <v>4.3E-3</v>
      </c>
      <c r="W170" s="184">
        <f t="shared" ref="W170" si="296">IF(E170="","",ROUND((((B170+C170)-(B170-C171))/(6*V170)),4))</f>
        <v>15.5039</v>
      </c>
      <c r="X170" s="184">
        <f t="shared" ref="X170" si="297">IF(E170="","",ROUND((1-(ABS((((B170+C170)+(B170-C171))/2)-U170)/((C170+C171)/2)))*W170,4))</f>
        <v>10.7752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24.536000000000001</v>
      </c>
      <c r="AB170" s="92">
        <v>24.543199999999999</v>
      </c>
      <c r="AC170">
        <v>24.54</v>
      </c>
      <c r="AD170">
        <v>24.5427</v>
      </c>
      <c r="AE170">
        <v>24.533200000000001</v>
      </c>
    </row>
    <row r="171" spans="1:31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31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4.8262999999999998</v>
      </c>
      <c r="F172" s="176">
        <v>4.827</v>
      </c>
      <c r="G172" s="176">
        <v>4.8327</v>
      </c>
      <c r="H172" s="176">
        <v>4.8327999999999998</v>
      </c>
      <c r="I172" s="176">
        <v>4.8296999999999999</v>
      </c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0.3279999999999994</v>
      </c>
      <c r="P172" s="193">
        <f>IF(E172="","",((MINA(E172,F172,G172,H172,I172))-N172)/((C172+C173)/2))</f>
        <v>0.2629999999999999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4.8327999999999998</v>
      </c>
      <c r="S172" s="185">
        <f t="shared" ref="S172" si="307">IF(E172="","",MINA(E172:I173))</f>
        <v>4.8262999999999998</v>
      </c>
      <c r="T172" s="185">
        <f t="shared" ref="T172" si="308">IF(E172="","",(R172-S172))</f>
        <v>6.4999999999999503E-3</v>
      </c>
      <c r="U172" s="185">
        <f t="shared" ref="U172" si="309">IF(E172="","",ROUND(AVERAGEA(E172:I173),4))</f>
        <v>4.8296999999999999</v>
      </c>
      <c r="V172" s="185">
        <f t="shared" ref="V172" si="310">IF(E172="","",ROUND(SQRT(COUNTA(E172:I173)/(COUNTA(E172:I173)-1))*STDEVPA(E172:I173),4))</f>
        <v>3.0999999999999999E-3</v>
      </c>
      <c r="W172" s="184">
        <f t="shared" ref="W172" si="311">IF(E172="","",ROUND((((B172+C172)-(B172-C173))/(6*V172)),4))</f>
        <v>10.752700000000001</v>
      </c>
      <c r="X172" s="184">
        <f t="shared" ref="X172" si="312">IF(E172="","",ROUND((1-(ABS((((B172+C172)+(B172-C173))/2)-U172)/((C172+C173)/2)))*W172,4))</f>
        <v>7.5590999999999999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4.8262999999999998</v>
      </c>
      <c r="AB172" s="92">
        <v>4.827</v>
      </c>
      <c r="AC172">
        <v>4.8327</v>
      </c>
      <c r="AD172">
        <v>4.8327999999999998</v>
      </c>
      <c r="AE172">
        <v>4.8296999999999999</v>
      </c>
    </row>
    <row r="173" spans="1:31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31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4.8254000000000001</v>
      </c>
      <c r="F174" s="176">
        <v>4.8305999999999996</v>
      </c>
      <c r="G174" s="176">
        <v>4.8315000000000001</v>
      </c>
      <c r="H174" s="176">
        <v>4.8339999999999996</v>
      </c>
      <c r="I174" s="176">
        <v>4.8305999999999996</v>
      </c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0.33999999999999808</v>
      </c>
      <c r="P174" s="193">
        <f>IF(E174="","",((MINA(E174,F174,G174,H174,I174))-N174)/((C174+C175)/2))</f>
        <v>0.25400000000000311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4.8339999999999996</v>
      </c>
      <c r="S174" s="185">
        <f t="shared" ref="S174" si="322">IF(E174="","",MINA(E174:I175))</f>
        <v>4.8254000000000001</v>
      </c>
      <c r="T174" s="185">
        <f t="shared" ref="T174" si="323">IF(E174="","",(R174-S174))</f>
        <v>8.5999999999994969E-3</v>
      </c>
      <c r="U174" s="185">
        <f t="shared" ref="U174" si="324">IF(E174="","",ROUND(AVERAGEA(E174:I175),4))</f>
        <v>4.8304</v>
      </c>
      <c r="V174" s="185">
        <f t="shared" ref="V174" si="325">IF(E174="","",ROUND(SQRT(COUNTA(E174:I175)/(COUNTA(E174:I175)-1))*STDEVPA(E174:I175),4))</f>
        <v>3.0999999999999999E-3</v>
      </c>
      <c r="W174" s="184">
        <f t="shared" ref="W174" si="326">IF(E174="","",ROUND((((B174+C174)-(B174-C175))/(6*V174)),4))</f>
        <v>10.752700000000001</v>
      </c>
      <c r="X174" s="184">
        <f t="shared" ref="X174" si="327">IF(E174="","",ROUND((1-(ABS((((B174+C174)+(B174-C175))/2)-U174)/((C174+C175)/2)))*W174,4))</f>
        <v>7.4839000000000002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4.8254000000000001</v>
      </c>
      <c r="AB174" s="92">
        <v>4.8305999999999996</v>
      </c>
      <c r="AC174">
        <v>4.8315000000000001</v>
      </c>
      <c r="AD174">
        <v>4.8339999999999996</v>
      </c>
      <c r="AE174">
        <v>4.8305999999999996</v>
      </c>
    </row>
    <row r="175" spans="1:31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31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16.122599999999998</v>
      </c>
      <c r="F176" s="176">
        <v>16.121500000000001</v>
      </c>
      <c r="G176" s="176">
        <v>16.1221</v>
      </c>
      <c r="H176" s="176">
        <v>16.110199999999999</v>
      </c>
      <c r="I176" s="176">
        <v>16.125800000000002</v>
      </c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0.25800000000000267</v>
      </c>
      <c r="P176" s="193">
        <f>IF(E176="","",((MINA(E176,F176,G176,H176,I176))-N176)/((C176+C177)/2))</f>
        <v>0.10199999999997544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16.125800000000002</v>
      </c>
      <c r="S176" s="185">
        <f t="shared" ref="S176" si="337">IF(E176="","",MINA(E176:I177))</f>
        <v>16.110199999999999</v>
      </c>
      <c r="T176" s="185">
        <f t="shared" ref="T176" si="338">IF(E176="","",(R176-S176))</f>
        <v>1.5600000000002723E-2</v>
      </c>
      <c r="U176" s="185">
        <f t="shared" ref="U176" si="339">IF(E176="","",ROUND(AVERAGEA(E176:I177),4))</f>
        <v>16.1204</v>
      </c>
      <c r="V176" s="185">
        <f t="shared" ref="V176" si="340">IF(E176="","",ROUND(SQRT(COUNTA(E176:I177)/(COUNTA(E176:I177)-1))*STDEVPA(E176:I177),4))</f>
        <v>6.0000000000000001E-3</v>
      </c>
      <c r="W176" s="184">
        <f t="shared" ref="W176" si="341">IF(E176="","",ROUND((((B176+C176)-(B176-C177))/(6*V176)),4))</f>
        <v>5.5556000000000001</v>
      </c>
      <c r="X176" s="184">
        <f t="shared" ref="X176" si="342">IF(E176="","",ROUND((1-(ABS((((B176+C176)+(B176-C177))/2)-U176)/((C176+C177)/2)))*W176,4))</f>
        <v>4.4222999999999999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16.122599999999998</v>
      </c>
      <c r="AB176" s="92">
        <v>16.121500000000001</v>
      </c>
      <c r="AC176">
        <v>16.1221</v>
      </c>
      <c r="AD176">
        <v>16.110199999999999</v>
      </c>
      <c r="AE176">
        <v>16.125800000000002</v>
      </c>
    </row>
    <row r="177" spans="1:31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31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16.1142</v>
      </c>
      <c r="F178" s="176">
        <v>16.112300000000001</v>
      </c>
      <c r="G178" s="176">
        <v>16.114999999999998</v>
      </c>
      <c r="H178" s="176">
        <v>16.102599999999999</v>
      </c>
      <c r="I178" s="176">
        <v>16.120799999999999</v>
      </c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0.20799999999997709</v>
      </c>
      <c r="P178" s="193">
        <f>IF(E178="","",((MINA(E178,F178,G178,H178,I178))-N178)/((C178+C179)/2))</f>
        <v>2.5999999999974932E-2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16.120799999999999</v>
      </c>
      <c r="S178" s="185">
        <f t="shared" ref="S178" si="352">IF(E178="","",MINA(E178:I179))</f>
        <v>16.102599999999999</v>
      </c>
      <c r="T178" s="185">
        <f t="shared" ref="T178" si="353">IF(E178="","",(R178-S178))</f>
        <v>1.8200000000000216E-2</v>
      </c>
      <c r="U178" s="185">
        <f t="shared" ref="U178" si="354">IF(E178="","",ROUND(AVERAGEA(E178:I179),4))</f>
        <v>16.113</v>
      </c>
      <c r="V178" s="185">
        <f t="shared" ref="V178" si="355">IF(E178="","",ROUND(SQRT(COUNTA(E178:I179)/(COUNTA(E178:I179)-1))*STDEVPA(E178:I179),4))</f>
        <v>6.6E-3</v>
      </c>
      <c r="W178" s="184">
        <f t="shared" ref="W178" si="356">IF(E178="","",ROUND((((B178+C178)-(B178-C179))/(6*V178)),4))</f>
        <v>5.0505000000000004</v>
      </c>
      <c r="X178" s="184">
        <f t="shared" ref="X178" si="357">IF(E178="","",ROUND((1-(ABS((((B178+C178)+(B178-C179))/2)-U178)/((C178+C179)/2)))*W178,4))</f>
        <v>4.3939000000000004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16.1142</v>
      </c>
      <c r="AB178" s="92">
        <v>16.112300000000001</v>
      </c>
      <c r="AC178">
        <v>16.114999999999998</v>
      </c>
      <c r="AD178">
        <v>16.102599999999999</v>
      </c>
      <c r="AE178">
        <v>16.120799999999999</v>
      </c>
    </row>
    <row r="179" spans="1:31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31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6.5178000000000003</v>
      </c>
      <c r="F180" s="176">
        <v>6.5160999999999998</v>
      </c>
      <c r="G180" s="176">
        <v>6.5163000000000002</v>
      </c>
      <c r="H180" s="176">
        <v>6.5186999999999999</v>
      </c>
      <c r="I180" s="176">
        <v>6.5164999999999997</v>
      </c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0.18699999999999939</v>
      </c>
      <c r="P180" s="193">
        <f>IF(E180="","",((MINA(E180,F180,G180,H180,I180))-N180)/((C180+C181)/2))</f>
        <v>0.16099999999999781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6.5186999999999999</v>
      </c>
      <c r="S180" s="185">
        <f t="shared" ref="S180" si="367">IF(E180="","",MINA(E180:I181))</f>
        <v>6.5160999999999998</v>
      </c>
      <c r="T180" s="185">
        <f t="shared" ref="T180" si="368">IF(E180="","",(R180-S180))</f>
        <v>2.6000000000001577E-3</v>
      </c>
      <c r="U180" s="185">
        <f t="shared" ref="U180" si="369">IF(E180="","",ROUND(AVERAGEA(E180:I181),4))</f>
        <v>6.5171000000000001</v>
      </c>
      <c r="V180" s="185">
        <f t="shared" ref="V180" si="370">IF(E180="","",ROUND(SQRT(COUNTA(E180:I181)/(COUNTA(E180:I181)-1))*STDEVPA(E180:I181),4))</f>
        <v>1.1000000000000001E-3</v>
      </c>
      <c r="W180" s="184">
        <f t="shared" ref="W180" si="371">IF(E180="","",ROUND((((B180+C180)-(B180-C181))/(6*V180)),4))</f>
        <v>30.303000000000001</v>
      </c>
      <c r="X180" s="184">
        <f t="shared" ref="X180" si="372">IF(E180="","",ROUND((1-(ABS((((B180+C180)+(B180-C181))/2)-U180)/((C180+C181)/2)))*W180,4))</f>
        <v>25.121200000000002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6.5178000000000003</v>
      </c>
      <c r="AB180" s="92">
        <v>6.5160999999999998</v>
      </c>
      <c r="AC180">
        <v>6.5163000000000002</v>
      </c>
      <c r="AD180">
        <v>6.5186999999999999</v>
      </c>
      <c r="AE180">
        <v>6.5164999999999997</v>
      </c>
    </row>
    <row r="181" spans="1:31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31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6.52</v>
      </c>
      <c r="F182" s="176">
        <v>6.5194000000000001</v>
      </c>
      <c r="G182" s="176">
        <v>6.5206999999999997</v>
      </c>
      <c r="H182" s="176">
        <v>6.5260999999999996</v>
      </c>
      <c r="I182" s="176">
        <v>6.5194999999999999</v>
      </c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0.26099999999999568</v>
      </c>
      <c r="P182" s="193">
        <f>IF(E182="","",((MINA(E182,F182,G182,H182,I182))-N182)/((C182+C183)/2))</f>
        <v>0.19400000000000084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6.5260999999999996</v>
      </c>
      <c r="S182" s="185">
        <f t="shared" ref="S182" si="382">IF(E182="","",MINA(E182:I183))</f>
        <v>6.5194000000000001</v>
      </c>
      <c r="T182" s="185">
        <f t="shared" ref="T182" si="383">IF(E182="","",(R182-S182))</f>
        <v>6.6999999999994841E-3</v>
      </c>
      <c r="U182" s="185">
        <f t="shared" ref="U182" si="384">IF(E182="","",ROUND(AVERAGEA(E182:I183),4))</f>
        <v>6.5210999999999997</v>
      </c>
      <c r="V182" s="185">
        <f t="shared" ref="V182" si="385">IF(E182="","",ROUND(SQRT(COUNTA(E182:I183)/(COUNTA(E182:I183)-1))*STDEVPA(E182:I183),4))</f>
        <v>2.8E-3</v>
      </c>
      <c r="W182" s="184">
        <f t="shared" ref="W182" si="386">IF(E182="","",ROUND((((B182+C182)-(B182-C183))/(6*V182)),4))</f>
        <v>11.9048</v>
      </c>
      <c r="X182" s="184">
        <f t="shared" ref="X182" si="387">IF(E182="","",ROUND((1-(ABS((((B182+C182)+(B182-C183))/2)-U182)/((C182+C183)/2)))*W182,4))</f>
        <v>9.3928999999999991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6.52</v>
      </c>
      <c r="AB182" s="92">
        <v>6.5194000000000001</v>
      </c>
      <c r="AC182">
        <v>6.5206999999999997</v>
      </c>
      <c r="AD182">
        <v>6.5260999999999996</v>
      </c>
      <c r="AE182">
        <v>6.5194999999999999</v>
      </c>
    </row>
    <row r="183" spans="1:31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31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0.80700000000000005</v>
      </c>
      <c r="F184" s="176">
        <v>0.80700000000000005</v>
      </c>
      <c r="G184" s="176">
        <v>0.80700000000000005</v>
      </c>
      <c r="H184" s="176">
        <v>0.80700000000000005</v>
      </c>
      <c r="I184" s="176">
        <v>0.80700000000000005</v>
      </c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0.11666666666666678</v>
      </c>
      <c r="P184" s="193">
        <f>IF(E184="","",((MINA(E184,F184,G184,H184,I184))-N184)/((C184+C185)/2))</f>
        <v>0.11666666666666678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0.80700000000000005</v>
      </c>
      <c r="S184" s="185">
        <f t="shared" ref="S184" si="397">IF(E184="","",MINA(E184:I185))</f>
        <v>0.80700000000000005</v>
      </c>
      <c r="T184" s="185">
        <f t="shared" ref="T184" si="398">IF(E184="","",(R184-S184))</f>
        <v>0</v>
      </c>
      <c r="U184" s="185">
        <f t="shared" ref="U184" si="399">IF(E184="","",ROUND(AVERAGEA(E184:I185),4))</f>
        <v>0.80700000000000005</v>
      </c>
      <c r="V184" s="185">
        <f t="shared" ref="V184" si="400">IF(E184="","",ROUND(SQRT(COUNTA(E184:I185)/(COUNTA(E184:I185)-1))*STDEVPA(E184:I185),4))</f>
        <v>0</v>
      </c>
      <c r="W184" s="184" t="e">
        <f t="shared" ref="W184" si="401">IF(E184="","",ROUND((((B184+C184)-(B184-C185))/(6*V184)),4))</f>
        <v>#DIV/0!</v>
      </c>
      <c r="X184" s="184" t="e">
        <f t="shared" ref="X184" si="402">IF(E184="","",ROUND((1-(ABS((((B184+C184)+(B184-C185))/2)-U184)/((C184+C185)/2)))*W184,4))</f>
        <v>#DIV/0!</v>
      </c>
      <c r="Y184" s="184" t="str">
        <f t="shared" ref="Y184" si="403">IF(E184="","",IF(OR(((MAXA(E184:I185))&gt;(B184+C184)),((MINA(E184:I185))&lt;(B184-C185))),"NG","OK"))</f>
        <v>OK</v>
      </c>
      <c r="Z184" s="184" t="e">
        <f t="shared" ref="Z184" si="404">IF(X184="","",IF(OR(((MINA(X184))&lt;(1.67))),"NG","OK"))</f>
        <v>#DIV/0!</v>
      </c>
      <c r="AA184" s="92">
        <v>0.80700000000000005</v>
      </c>
      <c r="AB184" s="92">
        <v>0.80700000000000005</v>
      </c>
      <c r="AC184">
        <v>0.80700000000000005</v>
      </c>
      <c r="AD184">
        <v>0.80700000000000005</v>
      </c>
      <c r="AE184">
        <v>0.80700000000000005</v>
      </c>
    </row>
    <row r="185" spans="1:31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31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0.80700000000000005</v>
      </c>
      <c r="F186" s="176">
        <v>0.80700000000000005</v>
      </c>
      <c r="G186" s="176">
        <v>0.80700000000000005</v>
      </c>
      <c r="H186" s="176">
        <v>0.80700000000000005</v>
      </c>
      <c r="I186" s="176">
        <v>0.80700000000000005</v>
      </c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0.11666666666666678</v>
      </c>
      <c r="P186" s="193">
        <f>IF(E186="","",((MINA(E186,F186,G186,H186,I186))-N186)/((C186+C187)/2))</f>
        <v>0.11666666666666678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0.80700000000000005</v>
      </c>
      <c r="S186" s="185">
        <f t="shared" ref="S186" si="412">IF(E186="","",MINA(E186:I187))</f>
        <v>0.80700000000000005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0.80700000000000005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0.80700000000000005</v>
      </c>
      <c r="AB186" s="92">
        <v>0.80700000000000005</v>
      </c>
      <c r="AC186">
        <v>0.80700000000000005</v>
      </c>
      <c r="AD186">
        <v>0.80700000000000005</v>
      </c>
      <c r="AE186">
        <v>0.80700000000000005</v>
      </c>
    </row>
    <row r="187" spans="1:31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31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0.59199999999999997</v>
      </c>
      <c r="F188" s="176">
        <v>0.59199999999999997</v>
      </c>
      <c r="G188" s="176">
        <v>0.59299999999999997</v>
      </c>
      <c r="H188" s="176">
        <v>0.59199999999999997</v>
      </c>
      <c r="I188" s="176">
        <v>0.59299999999999997</v>
      </c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0.53333333333333388</v>
      </c>
      <c r="P188" s="193">
        <f>IF(E188="","",((MINA(E188,F188,G188,H188,I188))-N188)/((C188+C189)/2))</f>
        <v>0.46666666666666712</v>
      </c>
      <c r="Q188" s="194" t="str">
        <f t="shared" ref="Q188" si="425">IF(E188="","",IF(OR((O188&gt;50%),(P188&lt;-50%)),"Measure More","OK"))</f>
        <v>Measure More</v>
      </c>
      <c r="R188" s="185">
        <f t="shared" ref="R188" si="426">IF(E188="","",MAXA(E188:I189))</f>
        <v>0.59299999999999997</v>
      </c>
      <c r="S188" s="185">
        <f t="shared" ref="S188" si="427">IF(E188="","",MINA(E188:I189))</f>
        <v>0.59199999999999997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0.59240000000000004</v>
      </c>
      <c r="V188" s="185">
        <f t="shared" ref="V188" si="430">IF(E188="","",ROUND(SQRT(COUNTA(E188:I189)/(COUNTA(E188:I189)-1))*STDEVPA(E188:I189),4))</f>
        <v>5.0000000000000001E-4</v>
      </c>
      <c r="W188" s="184">
        <f>IF(E188="","",ROUND((((U188)-(B188-C189))/(3*V188)),4))</f>
        <v>14.933299999999999</v>
      </c>
      <c r="X188" s="184">
        <f>IF(E188="","",ROUND((((U188)-(B188-C189))/(3*V188)),4))</f>
        <v>14.933299999999999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0.59199999999999997</v>
      </c>
      <c r="AB188" s="92">
        <v>0.59199999999999997</v>
      </c>
      <c r="AC188">
        <v>0.59299999999999997</v>
      </c>
      <c r="AD188">
        <v>0.59199999999999997</v>
      </c>
      <c r="AE188">
        <v>0.59299999999999997</v>
      </c>
    </row>
    <row r="189" spans="1:31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31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0.58299999999999996</v>
      </c>
      <c r="F190" s="176">
        <v>0.58299999999999996</v>
      </c>
      <c r="G190" s="176">
        <v>0.58399999999999996</v>
      </c>
      <c r="H190" s="176">
        <v>0.58299999999999996</v>
      </c>
      <c r="I190" s="176">
        <v>0.58199999999999996</v>
      </c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-6.6666666666666735E-2</v>
      </c>
      <c r="P190" s="193">
        <f>IF(E190="","",((MINA(E190,F190,G190,H190,I190))-N190)/((C190+C191)/2))</f>
        <v>-0.20000000000000018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0.58399999999999996</v>
      </c>
      <c r="S190" s="185">
        <f t="shared" ref="S190" si="438">IF(E190="","",MINA(E190:I191))</f>
        <v>0.58199999999999996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0.58299999999999996</v>
      </c>
      <c r="V190" s="185">
        <f t="shared" ref="V190" si="441">IF(E190="","",ROUND(SQRT(COUNTA(E190:I191)/(COUNTA(E190:I191)-1))*STDEVPA(E190:I191),4))</f>
        <v>6.9999999999999999E-4</v>
      </c>
      <c r="W190" s="184">
        <f>IF(E190="","",ROUND((((U190)-(B190-C191))/(3*V190)),4))</f>
        <v>6.1905000000000001</v>
      </c>
      <c r="X190" s="184">
        <f>IF(E190="","",ROUND((((U190)-(B190-C191))/(3*V190)),4))</f>
        <v>6.1905000000000001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0.58299999999999996</v>
      </c>
      <c r="AB190" s="92">
        <v>0.58299999999999996</v>
      </c>
      <c r="AC190">
        <v>0.58399999999999996</v>
      </c>
      <c r="AD190">
        <v>0.58299999999999996</v>
      </c>
      <c r="AE190">
        <v>0.58199999999999996</v>
      </c>
    </row>
    <row r="191" spans="1:31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31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7.5632999999999999</v>
      </c>
      <c r="F192" s="176">
        <v>7.5541</v>
      </c>
      <c r="G192" s="176">
        <v>7.5435999999999996</v>
      </c>
      <c r="H192" s="176">
        <v>7.5534999999999997</v>
      </c>
      <c r="I192" s="176">
        <v>7.5708000000000002</v>
      </c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0.35400000000000098</v>
      </c>
      <c r="P192" s="193">
        <f>IF(E192="","",((MINA(E192,F192,G192,H192,I192))-N192)/((C192+C193)/2))</f>
        <v>0.2179999999999982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7.5708000000000002</v>
      </c>
      <c r="S192" s="185">
        <f t="shared" ref="S192" si="449">IF(E192="","",MINA(E192:I193))</f>
        <v>7.5435999999999996</v>
      </c>
      <c r="T192" s="185">
        <f t="shared" ref="T192" si="450">IF(E192="","",(R192-S192))</f>
        <v>2.7200000000000557E-2</v>
      </c>
      <c r="U192" s="185">
        <f t="shared" ref="U192" si="451">IF(E192="","",ROUND(AVERAGEA(E192:I193),4))</f>
        <v>7.5571000000000002</v>
      </c>
      <c r="V192" s="185">
        <f t="shared" ref="V192" si="452">IF(E192="","",ROUND(SQRT(COUNTA(E192:I193)/(COUNTA(E192:I193)-1))*STDEVPA(E192:I193),4))</f>
        <v>1.04E-2</v>
      </c>
      <c r="W192" s="184">
        <f t="shared" ref="W192" si="453">IF(E192="","",ROUND((((B192+C192)-(B192-C193))/(6*V192)),4))</f>
        <v>6.4103000000000003</v>
      </c>
      <c r="X192" s="184">
        <f t="shared" ref="X192" si="454">IF(E192="","",ROUND((1-(ABS((((B192+C192)+(B192-C193))/2)-U192)/((C192+C193)/2)))*W192,4))</f>
        <v>4.5801999999999996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7.5632999999999999</v>
      </c>
      <c r="AB192" s="92">
        <v>7.5541</v>
      </c>
      <c r="AC192">
        <v>7.5435999999999996</v>
      </c>
      <c r="AD192">
        <v>7.5534999999999997</v>
      </c>
      <c r="AE192">
        <v>7.5708000000000002</v>
      </c>
    </row>
    <row r="193" spans="1:31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31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7.5579000000000001</v>
      </c>
      <c r="F194" s="176">
        <v>7.5469999999999997</v>
      </c>
      <c r="G194" s="176">
        <v>7.5487000000000002</v>
      </c>
      <c r="H194" s="176">
        <v>7.5526999999999997</v>
      </c>
      <c r="I194" s="176">
        <v>7.5631000000000004</v>
      </c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0.31550000000000189</v>
      </c>
      <c r="P194" s="193">
        <f>IF(E194="","",((MINA(E194,F194,G194,H194,I194))-N194)/((C194+C195)/2))</f>
        <v>0.23499999999999854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7.5631000000000004</v>
      </c>
      <c r="S194" s="185">
        <f t="shared" ref="S194" si="462">IF(E194="","",MINA(E194:I195))</f>
        <v>7.5469999999999997</v>
      </c>
      <c r="T194" s="185">
        <f t="shared" ref="T194" si="463">IF(E194="","",(R194-S194))</f>
        <v>1.6100000000000669E-2</v>
      </c>
      <c r="U194" s="185">
        <f t="shared" ref="U194" si="464">IF(E194="","",ROUND(AVERAGEA(E194:I195),4))</f>
        <v>7.5538999999999996</v>
      </c>
      <c r="V194" s="185">
        <f t="shared" ref="V194" si="465">IF(E194="","",ROUND(SQRT(COUNTA(E194:I195)/(COUNTA(E194:I195)-1))*STDEVPA(E194:I195),4))</f>
        <v>6.6E-3</v>
      </c>
      <c r="W194" s="184">
        <f t="shared" ref="W194" si="466">IF(E194="","",ROUND((((B194+C194)-(B194-C195))/(6*V194)),4))</f>
        <v>10.101000000000001</v>
      </c>
      <c r="X194" s="184">
        <f t="shared" ref="X194" si="467">IF(E194="","",ROUND((1-(ABS((((B194+C194)+(B194-C195))/2)-U194)/((C194+C195)/2)))*W194,4))</f>
        <v>7.3788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7.5579000000000001</v>
      </c>
      <c r="AB194" s="92">
        <v>7.5469999999999997</v>
      </c>
      <c r="AC194">
        <v>7.5487000000000002</v>
      </c>
      <c r="AD194">
        <v>7.5526999999999997</v>
      </c>
      <c r="AE194">
        <v>7.5631000000000004</v>
      </c>
    </row>
    <row r="195" spans="1:31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31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6.2127999999999997</v>
      </c>
      <c r="F196" s="176">
        <v>6.2122000000000002</v>
      </c>
      <c r="G196" s="176">
        <v>6.2121000000000004</v>
      </c>
      <c r="H196" s="176">
        <v>6.2118000000000002</v>
      </c>
      <c r="I196" s="176">
        <v>6.2134</v>
      </c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0.26799999999999713</v>
      </c>
      <c r="P196" s="193">
        <f>IF(E196="","",((MINA(E196,F196,G196,H196,I196))-N196)/((C196+C197)/2))</f>
        <v>0.23600000000000065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6.2134</v>
      </c>
      <c r="S196" s="185">
        <f t="shared" ref="S196" si="475">IF(E196="","",MINA(E196:I197))</f>
        <v>6.2118000000000002</v>
      </c>
      <c r="T196" s="185">
        <f t="shared" ref="T196" si="476">IF(E196="","",(R196-S196))</f>
        <v>1.5999999999998238E-3</v>
      </c>
      <c r="U196" s="185">
        <f t="shared" ref="U196" si="477">IF(E196="","",ROUND(AVERAGEA(E196:I197),4))</f>
        <v>6.2125000000000004</v>
      </c>
      <c r="V196" s="185">
        <f t="shared" ref="V196" si="478">IF(E196="","",ROUND(SQRT(COUNTA(E196:I197)/(COUNTA(E196:I197)-1))*STDEVPA(E196:I197),4))</f>
        <v>5.9999999999999995E-4</v>
      </c>
      <c r="W196" s="184">
        <f t="shared" ref="W196" si="479">IF(E196="","",ROUND((((B196+C196)-(B196-C197))/(6*V196)),4))</f>
        <v>27.777799999999999</v>
      </c>
      <c r="X196" s="184">
        <f t="shared" ref="X196" si="480">IF(E196="","",ROUND((1-(ABS((((B196+C196)+(B196-C197))/2)-U196)/((C196+C197)/2)))*W196,4))</f>
        <v>20.833300000000001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6.2127999999999997</v>
      </c>
      <c r="AB196" s="92">
        <v>6.2122000000000002</v>
      </c>
      <c r="AC196">
        <v>6.2121000000000004</v>
      </c>
      <c r="AD196">
        <v>6.2118000000000002</v>
      </c>
      <c r="AE196">
        <v>6.2134</v>
      </c>
    </row>
    <row r="197" spans="1:31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31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6.2226999999999997</v>
      </c>
      <c r="F198" s="176">
        <v>6.2228000000000003</v>
      </c>
      <c r="G198" s="176">
        <v>6.2218999999999998</v>
      </c>
      <c r="H198" s="176">
        <v>6.2233000000000001</v>
      </c>
      <c r="I198" s="176">
        <v>6.2232000000000003</v>
      </c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0.46599999999999753</v>
      </c>
      <c r="P198" s="193">
        <f>IF(E198="","",((MINA(E198,F198,G198,H198,I198))-N198)/((C198+C199)/2))</f>
        <v>0.43799999999999173</v>
      </c>
      <c r="Q198" s="185" t="str">
        <f t="shared" ref="Q198" si="486">IF(E198="","",IF(OR((O198&gt;50%),(P198&lt;-50%)),"Measure More","OK"))</f>
        <v>OK</v>
      </c>
      <c r="R198" s="185">
        <f t="shared" ref="R198" si="487">IF(E198="","",MAXA(E198:I199))</f>
        <v>6.2233000000000001</v>
      </c>
      <c r="S198" s="185">
        <f t="shared" ref="S198" si="488">IF(E198="","",MINA(E198:I199))</f>
        <v>6.2218999999999998</v>
      </c>
      <c r="T198" s="185">
        <f t="shared" ref="T198" si="489">IF(E198="","",(R198-S198))</f>
        <v>1.4000000000002899E-3</v>
      </c>
      <c r="U198" s="185">
        <f t="shared" ref="U198" si="490">IF(E198="","",ROUND(AVERAGEA(E198:I199),4))</f>
        <v>6.2228000000000003</v>
      </c>
      <c r="V198" s="185">
        <f t="shared" ref="V198" si="491">IF(E198="","",ROUND(SQRT(COUNTA(E198:I199)/(COUNTA(E198:I199)-1))*STDEVPA(E198:I199),4))</f>
        <v>5.9999999999999995E-4</v>
      </c>
      <c r="W198" s="184">
        <f t="shared" ref="W198" si="492">IF(E198="","",ROUND((((B198+C198)-(B198-C199))/(6*V198)),4))</f>
        <v>27.777799999999999</v>
      </c>
      <c r="X198" s="184">
        <f t="shared" ref="X198" si="493">IF(E198="","",ROUND((1-(ABS((((B198+C198)+(B198-C199))/2)-U198)/((C198+C199)/2)))*W198,4))</f>
        <v>15.1111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6.2226999999999997</v>
      </c>
      <c r="AB198" s="92">
        <v>6.2228000000000003</v>
      </c>
      <c r="AC198">
        <v>6.2218999999999998</v>
      </c>
      <c r="AD198">
        <v>6.2233000000000001</v>
      </c>
      <c r="AE198">
        <v>6.2232000000000003</v>
      </c>
    </row>
    <row r="199" spans="1:31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31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5.7286999999999999</v>
      </c>
      <c r="F200" s="176">
        <v>5.7306999999999997</v>
      </c>
      <c r="G200" s="176">
        <v>5.7282999999999999</v>
      </c>
      <c r="H200" s="176">
        <v>5.73</v>
      </c>
      <c r="I200" s="176">
        <v>5.7226999999999997</v>
      </c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0.30699999999999505</v>
      </c>
      <c r="P200" s="193">
        <f>IF(E200="","",((MINA(E200,F200,G200,H200,I200))-N200)/((C200+C201)/2))</f>
        <v>0.22699999999999498</v>
      </c>
      <c r="Q200" s="185" t="str">
        <f t="shared" ref="Q200" si="499">IF(E200="","",IF(OR((O200&gt;50%),(P200&lt;-50%)),"Measure More","OK"))</f>
        <v>OK</v>
      </c>
      <c r="R200" s="185">
        <f t="shared" ref="R200" si="500">IF(E200="","",MAXA(E200:I201))</f>
        <v>5.7306999999999997</v>
      </c>
      <c r="S200" s="185">
        <f t="shared" ref="S200" si="501">IF(E200="","",MINA(E200:I201))</f>
        <v>5.7226999999999997</v>
      </c>
      <c r="T200" s="185">
        <f t="shared" ref="T200" si="502">IF(E200="","",(R200-S200))</f>
        <v>8.0000000000000071E-3</v>
      </c>
      <c r="U200" s="185">
        <f t="shared" ref="U200" si="503">IF(E200="","",ROUND(AVERAGEA(E200:I201),4))</f>
        <v>5.7281000000000004</v>
      </c>
      <c r="V200" s="185">
        <f t="shared" ref="V200" si="504">IF(E200="","",ROUND(SQRT(COUNTA(E200:I201)/(COUNTA(E200:I201)-1))*STDEVPA(E200:I201),4))</f>
        <v>3.2000000000000002E-3</v>
      </c>
      <c r="W200" s="184">
        <f t="shared" ref="W200" si="505">IF(E200="","",ROUND((((B200+C200)-(B200-C201))/(6*V200)),4))</f>
        <v>10.416700000000001</v>
      </c>
      <c r="X200" s="184">
        <f t="shared" ref="X200" si="506">IF(E200="","",ROUND((1-(ABS((((B200+C200)+(B200-C201))/2)-U200)/((C200+C201)/2)))*W200,4))</f>
        <v>7.4896000000000003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5.7286999999999999</v>
      </c>
      <c r="AB200" s="92">
        <v>5.7306999999999997</v>
      </c>
      <c r="AC200">
        <v>5.7282999999999999</v>
      </c>
      <c r="AD200">
        <v>5.73</v>
      </c>
      <c r="AE200">
        <v>5.7226999999999997</v>
      </c>
    </row>
    <row r="201" spans="1:31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31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5.7111999999999998</v>
      </c>
      <c r="F202" s="176">
        <v>5.7115999999999998</v>
      </c>
      <c r="G202" s="176">
        <v>5.7065000000000001</v>
      </c>
      <c r="H202" s="176">
        <v>5.7100999999999997</v>
      </c>
      <c r="I202" s="176">
        <v>5.7007000000000003</v>
      </c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0.11599999999999611</v>
      </c>
      <c r="P202" s="193">
        <f>IF(E202="","",((MINA(E202,F202,G202,H202,I202))-N202)/((C202+C203)/2))</f>
        <v>7.0000000000014495E-3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5.7115999999999998</v>
      </c>
      <c r="S202" s="185">
        <f t="shared" ref="S202" si="514">IF(E202="","",MINA(E202:I203))</f>
        <v>5.7007000000000003</v>
      </c>
      <c r="T202" s="185">
        <f t="shared" ref="T202" si="515">IF(E202="","",(R202-S202))</f>
        <v>1.0899999999999466E-2</v>
      </c>
      <c r="U202" s="185">
        <f t="shared" ref="U202" si="516">IF(E202="","",ROUND(AVERAGEA(E202:I203),4))</f>
        <v>5.7080000000000002</v>
      </c>
      <c r="V202" s="185">
        <f t="shared" ref="V202" si="517">IF(E202="","",ROUND(SQRT(COUNTA(E202:I203)/(COUNTA(E202:I203)-1))*STDEVPA(E202:I203),4))</f>
        <v>4.5999999999999999E-3</v>
      </c>
      <c r="W202" s="184">
        <f t="shared" ref="W202" si="518">IF(E202="","",ROUND((((B202+C202)-(B202-C203))/(6*V202)),4))</f>
        <v>7.2464000000000004</v>
      </c>
      <c r="X202" s="184">
        <f t="shared" ref="X202" si="519">IF(E202="","",ROUND((1-(ABS((((B202+C202)+(B202-C203))/2)-U202)/((C202+C203)/2)))*W202,4))</f>
        <v>6.6666999999999996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5.7111999999999998</v>
      </c>
      <c r="AB202" s="92">
        <v>5.7115999999999998</v>
      </c>
      <c r="AC202">
        <v>5.7065000000000001</v>
      </c>
      <c r="AD202">
        <v>5.7100999999999997</v>
      </c>
      <c r="AE202">
        <v>5.7007000000000003</v>
      </c>
    </row>
    <row r="203" spans="1:31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31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7.9089</v>
      </c>
      <c r="F204" s="176">
        <v>7.9089</v>
      </c>
      <c r="G204" s="176">
        <v>7.9076000000000004</v>
      </c>
      <c r="H204" s="176">
        <v>7.9002999999999997</v>
      </c>
      <c r="I204" s="176">
        <v>7.9082999999999997</v>
      </c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8.8999999999996859E-2</v>
      </c>
      <c r="P204" s="193">
        <f>IF(E204="","",((MINA(E204,F204,G204,H204,I204))-N204)/((C204+C205)/2))</f>
        <v>2.9999999999930083E-3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7.9089</v>
      </c>
      <c r="S204" s="185">
        <f t="shared" ref="S204" si="527">IF(E204="","",MINA(E204:I205))</f>
        <v>7.9002999999999997</v>
      </c>
      <c r="T204" s="185">
        <f t="shared" ref="T204" si="528">IF(E204="","",(R204-S204))</f>
        <v>8.6000000000003851E-3</v>
      </c>
      <c r="U204" s="185">
        <f t="shared" ref="U204" si="529">IF(E204="","",ROUND(AVERAGEA(E204:I205),4))</f>
        <v>7.9067999999999996</v>
      </c>
      <c r="V204" s="185">
        <f t="shared" ref="V204" si="530">IF(E204="","",ROUND(SQRT(COUNTA(E204:I205)/(COUNTA(E204:I205)-1))*STDEVPA(E204:I205),4))</f>
        <v>3.7000000000000002E-3</v>
      </c>
      <c r="W204" s="184">
        <f t="shared" ref="W204" si="531">IF(E204="","",ROUND((((B204+C204)-(B204-C205))/(6*V204)),4))</f>
        <v>9.0090000000000003</v>
      </c>
      <c r="X204" s="184">
        <f t="shared" ref="X204" si="532">IF(E204="","",ROUND((1-(ABS((((B204+C204)+(B204-C205))/2)-U204)/((C204+C205)/2)))*W204,4))</f>
        <v>8.3963999999999999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7.9089</v>
      </c>
      <c r="AB204" s="92">
        <v>7.9089</v>
      </c>
      <c r="AC204">
        <v>7.9076000000000004</v>
      </c>
      <c r="AD204">
        <v>7.9002999999999997</v>
      </c>
      <c r="AE204">
        <v>7.9082999999999997</v>
      </c>
    </row>
    <row r="205" spans="1:31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31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7.891</v>
      </c>
      <c r="F206" s="176">
        <v>7.8837999999999999</v>
      </c>
      <c r="G206" s="176">
        <v>7.8861999999999997</v>
      </c>
      <c r="H206" s="176">
        <v>7.8784999999999998</v>
      </c>
      <c r="I206" s="176">
        <v>7.8895999999999997</v>
      </c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-9.0000000000003411E-2</v>
      </c>
      <c r="P206" s="193">
        <f>IF(E206="","",((MINA(E206,F206,G206,H206,I206))-N206)/((C206+C207)/2))</f>
        <v>-0.21500000000000519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7.891</v>
      </c>
      <c r="S206" s="185">
        <f t="shared" ref="S206" si="540">IF(E206="","",MINA(E206:I207))</f>
        <v>7.8784999999999998</v>
      </c>
      <c r="T206" s="185">
        <f t="shared" ref="T206" si="541">IF(E206="","",(R206-S206))</f>
        <v>1.2500000000000178E-2</v>
      </c>
      <c r="U206" s="185">
        <f t="shared" ref="U206" si="542">IF(E206="","",ROUND(AVERAGEA(E206:I207),4))</f>
        <v>7.8857999999999997</v>
      </c>
      <c r="V206" s="185">
        <f t="shared" ref="V206" si="543">IF(E206="","",ROUND(SQRT(COUNTA(E206:I207)/(COUNTA(E206:I207)-1))*STDEVPA(E206:I207),4))</f>
        <v>5.0000000000000001E-3</v>
      </c>
      <c r="W206" s="184">
        <f t="shared" ref="W206" si="544">IF(E206="","",ROUND((((B206+C206)-(B206-C207))/(6*V206)),4))</f>
        <v>6.6666999999999996</v>
      </c>
      <c r="X206" s="184">
        <f t="shared" ref="X206" si="545">IF(E206="","",ROUND((1-(ABS((((B206+C206)+(B206-C207))/2)-U206)/((C206+C207)/2)))*W206,4))</f>
        <v>5.72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7.891</v>
      </c>
      <c r="AB206" s="92">
        <v>7.8837999999999999</v>
      </c>
      <c r="AC206">
        <v>7.8861999999999997</v>
      </c>
      <c r="AD206">
        <v>7.8784999999999998</v>
      </c>
      <c r="AE206">
        <v>7.8895999999999997</v>
      </c>
    </row>
    <row r="207" spans="1:31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31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3.0998000000000001</v>
      </c>
      <c r="F208" s="176">
        <v>3.0996999999999999</v>
      </c>
      <c r="G208" s="176">
        <v>3.0975999999999999</v>
      </c>
      <c r="H208" s="176">
        <v>3.1025</v>
      </c>
      <c r="I208" s="176">
        <v>3.1015000000000001</v>
      </c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2.4999999999999467E-2</v>
      </c>
      <c r="P208" s="193">
        <f>IF(E208="","",((MINA(E208,F208,G208,H208,I208))-N208)/((C208+C209)/2))</f>
        <v>-2.4000000000001798E-2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3.1025</v>
      </c>
      <c r="S208" s="185">
        <f t="shared" ref="S208" si="553">IF(E208="","",MINA(E208:I209))</f>
        <v>3.0975999999999999</v>
      </c>
      <c r="T208" s="185">
        <f t="shared" ref="T208" si="554">IF(E208="","",(R208-S208))</f>
        <v>4.9000000000001265E-3</v>
      </c>
      <c r="U208" s="185">
        <f t="shared" ref="U208" si="555">IF(E208="","",ROUND(AVERAGEA(E208:I209),4))</f>
        <v>3.1002000000000001</v>
      </c>
      <c r="V208" s="185">
        <f t="shared" ref="V208" si="556">IF(E208="","",ROUND(SQRT(COUNTA(E208:I209)/(COUNTA(E208:I209)-1))*STDEVPA(E208:I209),4))</f>
        <v>1.9E-3</v>
      </c>
      <c r="W208" s="184">
        <f t="shared" ref="W208" si="557">IF(E208="","",ROUND((((B208+C208)-(B208-C209))/(6*V208)),4))</f>
        <v>17.543900000000001</v>
      </c>
      <c r="X208" s="184">
        <f t="shared" ref="X208" si="558">IF(E208="","",ROUND((1-(ABS((((B208+C208)+(B208-C209))/2)-U208)/((C208+C209)/2)))*W208,4))</f>
        <v>17.508800000000001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3.0998000000000001</v>
      </c>
      <c r="AB208" s="92">
        <v>3.0996999999999999</v>
      </c>
      <c r="AC208">
        <v>3.0975999999999999</v>
      </c>
      <c r="AD208">
        <v>3.1025</v>
      </c>
      <c r="AE208">
        <v>3.1015000000000001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3.09</v>
      </c>
      <c r="F210" s="176">
        <v>3.093</v>
      </c>
      <c r="G210" s="176">
        <v>3.0912000000000002</v>
      </c>
      <c r="H210" s="176">
        <v>3.0851999999999999</v>
      </c>
      <c r="I210" s="176">
        <v>3.0937999999999999</v>
      </c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-6.2000000000002053E-2</v>
      </c>
      <c r="P210" s="193">
        <f>IF(E210="","",((MINA(E210,F210,G210,H210,I210))-N210)/((C210+C211)/2))</f>
        <v>-0.14800000000000146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3.0937999999999999</v>
      </c>
      <c r="S210" s="185">
        <f t="shared" ref="S210" si="566">IF(E210="","",MINA(E210:I211))</f>
        <v>3.0851999999999999</v>
      </c>
      <c r="T210" s="185">
        <f t="shared" ref="T210" si="567">IF(E210="","",(R210-S210))</f>
        <v>8.599999999999941E-3</v>
      </c>
      <c r="U210" s="185">
        <f t="shared" ref="U210" si="568">IF(E210="","",ROUND(AVERAGEA(E210:I211),4))</f>
        <v>3.0905999999999998</v>
      </c>
      <c r="V210" s="185">
        <f t="shared" ref="V210" si="569">IF(E210="","",ROUND(SQRT(COUNTA(E210:I211)/(COUNTA(E210:I211)-1))*STDEVPA(E210:I211),4))</f>
        <v>3.3999999999999998E-3</v>
      </c>
      <c r="W210" s="184">
        <f t="shared" ref="W210" si="570">IF(E210="","",ROUND((((B210+C210)-(B210-C211))/(6*V210)),4))</f>
        <v>9.8039000000000005</v>
      </c>
      <c r="X210" s="184">
        <f t="shared" ref="X210" si="571">IF(E210="","",ROUND((1-(ABS((((B210+C210)+(B210-C211))/2)-U210)/((C210+C211)/2)))*W210,4))</f>
        <v>8.8823000000000008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3.09</v>
      </c>
      <c r="AB210" s="92">
        <v>3.093</v>
      </c>
      <c r="AC210">
        <v>3.0912000000000002</v>
      </c>
      <c r="AD210">
        <v>3.0851999999999999</v>
      </c>
      <c r="AE210">
        <v>3.0937999999999999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7.7153</v>
      </c>
      <c r="F212" s="176">
        <v>7.7156000000000002</v>
      </c>
      <c r="G212" s="176">
        <v>7.7121000000000004</v>
      </c>
      <c r="H212" s="176">
        <v>7.7167000000000003</v>
      </c>
      <c r="I212" s="176">
        <v>7.7164999999999999</v>
      </c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0.16700000000000159</v>
      </c>
      <c r="P212" s="193">
        <f>IF(E212="","",((MINA(E212,F212,G212,H212,I212))-N212)/((C212+C213)/2))</f>
        <v>0.12100000000000222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7.7167000000000003</v>
      </c>
      <c r="S212" s="185">
        <f t="shared" ref="S212" si="579">IF(E212="","",MINA(E212:I213))</f>
        <v>7.7121000000000004</v>
      </c>
      <c r="T212" s="185">
        <f t="shared" ref="T212" si="580">IF(E212="","",(R212-S212))</f>
        <v>4.5999999999999375E-3</v>
      </c>
      <c r="U212" s="185">
        <f t="shared" ref="U212" si="581">IF(E212="","",ROUND(AVERAGEA(E212:I213),4))</f>
        <v>7.7152000000000003</v>
      </c>
      <c r="V212" s="185">
        <f t="shared" ref="V212" si="582">IF(E212="","",ROUND(SQRT(COUNTA(E212:I213)/(COUNTA(E212:I213)-1))*STDEVPA(E212:I213),4))</f>
        <v>1.9E-3</v>
      </c>
      <c r="W212" s="184">
        <f t="shared" ref="W212" si="583">IF(E212="","",ROUND((((B212+C212)-(B212-C213))/(6*V212)),4))</f>
        <v>17.543900000000001</v>
      </c>
      <c r="X212" s="184">
        <f t="shared" ref="X212" si="584">IF(E212="","",ROUND((1-(ABS((((B212+C212)+(B212-C213))/2)-U212)/((C212+C213)/2)))*W212,4))</f>
        <v>14.8772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7.7153</v>
      </c>
      <c r="AB212" s="92">
        <v>7.7156000000000002</v>
      </c>
      <c r="AC212">
        <v>7.7121000000000004</v>
      </c>
      <c r="AD212">
        <v>7.7167000000000003</v>
      </c>
      <c r="AE212">
        <v>7.7164999999999999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7.7157</v>
      </c>
      <c r="F214" s="176">
        <v>7.7168000000000001</v>
      </c>
      <c r="G214" s="176">
        <v>7.7129000000000003</v>
      </c>
      <c r="H214" s="176">
        <v>7.7179000000000002</v>
      </c>
      <c r="I214" s="176">
        <v>7.7168000000000001</v>
      </c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0.17900000000000027</v>
      </c>
      <c r="P214" s="193">
        <f>IF(E214="","",((MINA(E214,F214,G214,H214,I214))-N214)/((C214+C215)/2))</f>
        <v>0.12900000000000134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7.7179000000000002</v>
      </c>
      <c r="S214" s="185">
        <f t="shared" ref="S214" si="592">IF(E214="","",MINA(E214:I215))</f>
        <v>7.7129000000000003</v>
      </c>
      <c r="T214" s="185">
        <f t="shared" ref="T214" si="593">IF(E214="","",(R214-S214))</f>
        <v>4.9999999999998934E-3</v>
      </c>
      <c r="U214" s="185">
        <f t="shared" ref="U214" si="594">IF(E214="","",ROUND(AVERAGEA(E214:I215),4))</f>
        <v>7.7160000000000002</v>
      </c>
      <c r="V214" s="185">
        <f t="shared" ref="V214" si="595">IF(E214="","",ROUND(SQRT(COUNTA(E214:I215)/(COUNTA(E214:I215)-1))*STDEVPA(E214:I215),4))</f>
        <v>1.9E-3</v>
      </c>
      <c r="W214" s="184">
        <f t="shared" ref="W214" si="596">IF(E214="","",ROUND((((B214+C214)-(B214-C215))/(6*V214)),4))</f>
        <v>17.543900000000001</v>
      </c>
      <c r="X214" s="184">
        <f t="shared" ref="X214" si="597">IF(E214="","",ROUND((1-(ABS((((B214+C214)+(B214-C215))/2)-U214)/((C214+C215)/2)))*W214,4))</f>
        <v>14.7369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7.7157</v>
      </c>
      <c r="AB214" s="92">
        <v>7.7168000000000001</v>
      </c>
      <c r="AC214">
        <v>7.7129000000000003</v>
      </c>
      <c r="AD214">
        <v>7.7179000000000002</v>
      </c>
      <c r="AE214">
        <v>7.7168000000000001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3.1137000000000001</v>
      </c>
      <c r="F216" s="176">
        <v>3.1093999999999999</v>
      </c>
      <c r="G216" s="176">
        <v>3.1143000000000001</v>
      </c>
      <c r="H216" s="176">
        <v>3.1160000000000001</v>
      </c>
      <c r="I216" s="176">
        <v>3.1223999999999998</v>
      </c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0.22399999999999753</v>
      </c>
      <c r="P216" s="193">
        <f>IF(E216="","",((MINA(E216,F216,G216,H216,I216))-N216)/((C216+C217)/2))</f>
        <v>9.3999999999998529E-2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3.1223999999999998</v>
      </c>
      <c r="S216" s="185">
        <f t="shared" ref="S216" si="605">IF(E216="","",MINA(E216:I217))</f>
        <v>3.1093999999999999</v>
      </c>
      <c r="T216" s="185">
        <f t="shared" ref="T216" si="606">IF(E216="","",(R216-S216))</f>
        <v>1.2999999999999901E-2</v>
      </c>
      <c r="U216" s="185">
        <f t="shared" ref="U216" si="607">IF(E216="","",ROUND(AVERAGEA(E216:I217),4))</f>
        <v>3.1152000000000002</v>
      </c>
      <c r="V216" s="185">
        <f t="shared" ref="V216" si="608">IF(E216="","",ROUND(SQRT(COUNTA(E216:I217)/(COUNTA(E216:I217)-1))*STDEVPA(E216:I217),4))</f>
        <v>4.7000000000000002E-3</v>
      </c>
      <c r="W216" s="184">
        <f t="shared" ref="W216" si="609">IF(E216="","",ROUND((((B216+C216)-(B216-C217))/(6*V216)),4))</f>
        <v>7.0922000000000001</v>
      </c>
      <c r="X216" s="184">
        <f t="shared" ref="X216" si="610">IF(E216="","",ROUND((1-(ABS((((B216+C216)+(B216-C217))/2)-U216)/((C216+C217)/2)))*W216,4))</f>
        <v>6.0141999999999998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3.1137000000000001</v>
      </c>
      <c r="AB216" s="92">
        <v>3.1093999999999999</v>
      </c>
      <c r="AC216">
        <v>3.1143000000000001</v>
      </c>
      <c r="AD216">
        <v>3.1160000000000001</v>
      </c>
      <c r="AE216">
        <v>3.1223999999999998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3.1190000000000002</v>
      </c>
      <c r="F218" s="176">
        <v>3.1211000000000002</v>
      </c>
      <c r="G218" s="176">
        <v>3.1230000000000002</v>
      </c>
      <c r="H218" s="176">
        <v>3.1261000000000001</v>
      </c>
      <c r="I218" s="176">
        <v>3.1263000000000001</v>
      </c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0.2629999999999999</v>
      </c>
      <c r="P218" s="193">
        <f>IF(E218="","",((MINA(E218,F218,G218,H218,I218))-N218)/((C218+C219)/2))</f>
        <v>0.19000000000000128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3.1263000000000001</v>
      </c>
      <c r="S218" s="185">
        <f t="shared" ref="S218" si="618">IF(E218="","",MINA(E218:I219))</f>
        <v>3.1190000000000002</v>
      </c>
      <c r="T218" s="185">
        <f t="shared" ref="T218" si="619">IF(E218="","",(R218-S218))</f>
        <v>7.2999999999998622E-3</v>
      </c>
      <c r="U218" s="185">
        <f t="shared" ref="U218" si="620">IF(E218="","",ROUND(AVERAGEA(E218:I219),4))</f>
        <v>3.1231</v>
      </c>
      <c r="V218" s="185">
        <f t="shared" ref="V218" si="621">IF(E218="","",ROUND(SQRT(COUNTA(E218:I219)/(COUNTA(E218:I219)-1))*STDEVPA(E218:I219),4))</f>
        <v>3.2000000000000002E-3</v>
      </c>
      <c r="W218" s="184">
        <f t="shared" ref="W218" si="622">IF(E218="","",ROUND((((B218+C218)-(B218-C219))/(6*V218)),4))</f>
        <v>10.416700000000001</v>
      </c>
      <c r="X218" s="184">
        <f t="shared" ref="X218" si="623">IF(E218="","",ROUND((1-(ABS((((B218+C218)+(B218-C219))/2)-U218)/((C218+C219)/2)))*W218,4))</f>
        <v>8.0104000000000006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3.1190000000000002</v>
      </c>
      <c r="AB218" s="92">
        <v>3.1211000000000002</v>
      </c>
      <c r="AC218">
        <v>3.1230000000000002</v>
      </c>
      <c r="AD218">
        <v>3.1261000000000001</v>
      </c>
      <c r="AE218">
        <v>3.1263000000000001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0.02</v>
      </c>
      <c r="F220" s="176">
        <v>2.23E-2</v>
      </c>
      <c r="G220" s="176">
        <v>2.2200000000000001E-2</v>
      </c>
      <c r="H220" s="176">
        <v>1.9400000000000001E-2</v>
      </c>
      <c r="I220" s="176">
        <v>1.8100000000000002E-2</v>
      </c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-0.10800000000000004</v>
      </c>
      <c r="P220" s="193">
        <f>IF(E220="","",((MINA(E220,F220,G220,H220,I220))-N220)/((C220+C221)/2))</f>
        <v>-0.27599999999999997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2.23E-2</v>
      </c>
      <c r="S220" s="185">
        <f t="shared" ref="S220" si="631">IF(E220="","",MINA(E220:I221))</f>
        <v>1.8100000000000002E-2</v>
      </c>
      <c r="T220" s="185">
        <f t="shared" ref="T220" si="632">IF(E220="","",(R220-S220))</f>
        <v>4.1999999999999989E-3</v>
      </c>
      <c r="U220" s="185">
        <f t="shared" ref="U220" si="633">IF(E220="","",ROUND(AVERAGEA(E220:I221),4))</f>
        <v>2.0400000000000001E-2</v>
      </c>
      <c r="V220" s="185">
        <f t="shared" ref="V220" si="634">IF(E220="","",ROUND(SQRT(COUNTA(E220:I221)/(COUNTA(E220:I221)-1))*STDEVPA(E220:I221),4))</f>
        <v>1.8E-3</v>
      </c>
      <c r="W220" s="184">
        <f>IF(E220="","",ROUND((((B220+C220)-(U220))/(3*V220)),4))</f>
        <v>5.4814999999999996</v>
      </c>
      <c r="X220" s="184">
        <f>IF(E220="","",ROUND((((B220+C220)-(U220))/(3*V220)),4))</f>
        <v>5.4814999999999996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0.02</v>
      </c>
      <c r="AB220" s="92">
        <v>2.23E-2</v>
      </c>
      <c r="AC220">
        <v>2.2200000000000001E-2</v>
      </c>
      <c r="AD220">
        <v>1.9400000000000001E-2</v>
      </c>
      <c r="AE220">
        <v>1.8100000000000002E-2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2.3800000000000002E-2</v>
      </c>
      <c r="F222" s="176">
        <v>2.1899999999999999E-2</v>
      </c>
      <c r="G222" s="176">
        <v>1.9699999999999999E-2</v>
      </c>
      <c r="H222" s="176">
        <v>2.4799999999999999E-2</v>
      </c>
      <c r="I222" s="176">
        <v>2.3099999999999999E-2</v>
      </c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-8.0000000000000904E-3</v>
      </c>
      <c r="P222" s="193">
        <f>IF(E222="","",((MINA(E222,F222,G222,H222,I222))-N222)/((C222+C223)/2))</f>
        <v>-0.21200000000000011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2.4799999999999999E-2</v>
      </c>
      <c r="S222" s="185">
        <f t="shared" ref="S222" si="642">IF(E222="","",MINA(E222:I223))</f>
        <v>1.9699999999999999E-2</v>
      </c>
      <c r="T222" s="185">
        <f t="shared" ref="T222" si="643">IF(E222="","",(R222-S222))</f>
        <v>5.1000000000000004E-3</v>
      </c>
      <c r="U222" s="185">
        <f t="shared" ref="U222" si="644">IF(E222="","",ROUND(AVERAGEA(E222:I223),4))</f>
        <v>2.2700000000000001E-2</v>
      </c>
      <c r="V222" s="185">
        <f t="shared" ref="V222" si="645">IF(E222="","",ROUND(SQRT(COUNTA(E222:I223)/(COUNTA(E222:I223)-1))*STDEVPA(E222:I223),4))</f>
        <v>2E-3</v>
      </c>
      <c r="W222" s="184">
        <f>IF(E222="","",ROUND((((B222+C222)-(U222))/(3*V222)),4))</f>
        <v>4.55</v>
      </c>
      <c r="X222" s="184">
        <f>IF(E222="","",ROUND((((B222+C222)-(U222))/(3*V222)),4))</f>
        <v>4.55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2.3800000000000002E-2</v>
      </c>
      <c r="AB222" s="92">
        <v>2.1899999999999999E-2</v>
      </c>
      <c r="AC222">
        <v>1.9699999999999999E-2</v>
      </c>
      <c r="AD222">
        <v>2.4799999999999999E-2</v>
      </c>
      <c r="AE222">
        <v>2.3099999999999999E-2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3.5900000000000001E-2</v>
      </c>
      <c r="AB224" s="92">
        <v>4.2599999999999999E-2</v>
      </c>
      <c r="AC224" s="29">
        <v>3.8199999999999998E-2</v>
      </c>
      <c r="AD224" s="29">
        <v>3.7900000000000003E-2</v>
      </c>
      <c r="AE224" s="29">
        <v>3.8699999999999998E-2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3.4099999999999998E-2</v>
      </c>
      <c r="AB226">
        <v>3.5900000000000001E-2</v>
      </c>
      <c r="AC226">
        <v>3.5099999999999999E-2</v>
      </c>
      <c r="AD226">
        <v>3.5400000000000001E-2</v>
      </c>
      <c r="AE226">
        <v>4.2999999999999997E-2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24121302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24121302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52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54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51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50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54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53" t="s">
        <v>53</v>
      </c>
      <c r="P272" s="153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31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3.4028999999999998</v>
      </c>
      <c r="F273" s="176">
        <v>3.4028999999999998</v>
      </c>
      <c r="G273" s="176">
        <v>3.4024000000000001</v>
      </c>
      <c r="H273" s="176">
        <v>3.4024000000000001</v>
      </c>
      <c r="I273" s="176">
        <v>3.4028</v>
      </c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2.8999999999999027E-2</v>
      </c>
      <c r="P273" s="193">
        <f>IF(E273="","",((MINA(E273,F273,G273,H273,I273))-N273)/((C273+C274)/2))</f>
        <v>2.4000000000001798E-2</v>
      </c>
      <c r="Q273" s="185" t="str">
        <f>IF(E273="","",IF(OR((O273&gt;50%),(P273&lt;-50%)),"Measure More","OK"))</f>
        <v>OK</v>
      </c>
      <c r="R273" s="185">
        <f>IF(E273="","",MAXA(E273:I274))</f>
        <v>3.4028999999999998</v>
      </c>
      <c r="S273" s="185">
        <f>IF(E273="","",MINA(E273:I274))</f>
        <v>3.4024000000000001</v>
      </c>
      <c r="T273" s="185">
        <f>IF(E273="","",(R273-S273))</f>
        <v>4.9999999999972289E-4</v>
      </c>
      <c r="U273" s="185">
        <f>IF(E273="","",ROUND(AVERAGEA(E273:I274),4))</f>
        <v>3.4026999999999998</v>
      </c>
      <c r="V273" s="185">
        <f>IF(E273="","",ROUND(SQRT(COUNTA(E273:I274)/(COUNTA(E273:I274)-1))*STDEVPA(E273:I274),4))</f>
        <v>2.9999999999999997E-4</v>
      </c>
      <c r="W273" s="184">
        <f>IF(E273="","",ROUND((((B273+C273)-(B273-C274))/(6*V273)),4))</f>
        <v>111.11109999999999</v>
      </c>
      <c r="X273" s="184">
        <f>IF(E273="","",ROUND((1-(ABS((((B273+C273)+(B273-C274))/2)-U273)/((C273+C274)/2)))*W273,4))</f>
        <v>108.11109999999999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3.4028999999999998</v>
      </c>
      <c r="AB273">
        <v>3.4028999999999998</v>
      </c>
      <c r="AC273">
        <v>3.4024000000000001</v>
      </c>
      <c r="AD273">
        <v>3.4024000000000001</v>
      </c>
      <c r="AE273">
        <v>3.4028</v>
      </c>
    </row>
    <row r="274" spans="1:31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31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3.4039999999999999</v>
      </c>
      <c r="F275" s="176">
        <v>3.4039999999999999</v>
      </c>
      <c r="G275" s="176">
        <v>3.4028</v>
      </c>
      <c r="H275" s="176">
        <v>3.4036</v>
      </c>
      <c r="I275" s="176">
        <v>3.4028999999999998</v>
      </c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4.0000000000000036E-2</v>
      </c>
      <c r="P275" s="193">
        <f t="shared" ref="P275" si="652">IF(E275="","",((MINA(E275,F275,G275,H275,I275))-N275)/((C275+C276)/2))</f>
        <v>2.8000000000001357E-2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3.4039999999999999</v>
      </c>
      <c r="S275" s="185">
        <f t="shared" ref="S275" si="655">IF(E275="","",MINA(E275:I276))</f>
        <v>3.4028</v>
      </c>
      <c r="T275" s="185">
        <f t="shared" ref="T275" si="656">IF(E275="","",(R275-S275))</f>
        <v>1.1999999999998678E-3</v>
      </c>
      <c r="U275" s="185">
        <f t="shared" ref="U275" si="657">IF(E275="","",ROUND(AVERAGEA(E275:I276),4))</f>
        <v>3.4035000000000002</v>
      </c>
      <c r="V275" s="185">
        <f t="shared" ref="V275" si="658">IF(E275="","",ROUND(SQRT(COUNTA(E275:I276)/(COUNTA(E275:I276)-1))*STDEVPA(E275:I276),4))</f>
        <v>5.9999999999999995E-4</v>
      </c>
      <c r="W275" s="184">
        <f t="shared" ref="W275" si="659">IF(E275="","",ROUND((((B275+C275)-(B275-C276))/(6*V275)),4))</f>
        <v>55.555599999999998</v>
      </c>
      <c r="X275" s="184">
        <f t="shared" ref="X275" si="660">IF(E275="","",ROUND((1-(ABS((((B275+C275)+(B275-C276))/2)-U275)/((C275+C276)/2)))*W275,4))</f>
        <v>53.611199999999997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3.4039999999999999</v>
      </c>
      <c r="AB275">
        <v>3.4039999999999999</v>
      </c>
      <c r="AC275">
        <v>3.4028</v>
      </c>
      <c r="AD275">
        <v>3.4036</v>
      </c>
      <c r="AE275">
        <v>3.4028999999999998</v>
      </c>
    </row>
    <row r="276" spans="1:31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31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1.6016999999999999</v>
      </c>
      <c r="F277" s="176">
        <v>1.6014999999999999</v>
      </c>
      <c r="G277" s="176">
        <v>1.601</v>
      </c>
      <c r="H277" s="176">
        <v>1.601</v>
      </c>
      <c r="I277" s="176">
        <v>1.6011</v>
      </c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1.6999999999998128E-2</v>
      </c>
      <c r="P277" s="193">
        <f t="shared" ref="P277" si="669">IF(E277="","",((MINA(E277,F277,G277,H277,I277))-N277)/((C277+C278)/2))</f>
        <v>9.9999999999988987E-3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1.6016999999999999</v>
      </c>
      <c r="S277" s="185">
        <f t="shared" ref="S277" si="672">IF(E277="","",MINA(E277:I278))</f>
        <v>1.601</v>
      </c>
      <c r="T277" s="185">
        <f t="shared" ref="T277" si="673">IF(E277="","",(R277-S277))</f>
        <v>6.9999999999992291E-4</v>
      </c>
      <c r="U277" s="185">
        <f t="shared" ref="U277" si="674">IF(E277="","",ROUND(AVERAGEA(E277:I278),4))</f>
        <v>1.6012999999999999</v>
      </c>
      <c r="V277" s="185">
        <f t="shared" ref="V277" si="675">IF(E277="","",ROUND(SQRT(COUNTA(E277:I278)/(COUNTA(E277:I278)-1))*STDEVPA(E277:I278),4))</f>
        <v>2.9999999999999997E-4</v>
      </c>
      <c r="W277" s="184">
        <f t="shared" ref="W277" si="676">IF(E277="","",ROUND((((B277+C277)-(B277-C278))/(6*V277)),4))</f>
        <v>111.11109999999999</v>
      </c>
      <c r="X277" s="184">
        <f t="shared" ref="X277" si="677">IF(E277="","",ROUND((1-(ABS((((B277+C277)+(B277-C278))/2)-U277)/((C277+C278)/2)))*W277,4))</f>
        <v>109.66670000000001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1.6016999999999999</v>
      </c>
      <c r="AB277">
        <v>1.6014999999999999</v>
      </c>
      <c r="AC277">
        <v>1.601</v>
      </c>
      <c r="AD277">
        <v>1.601</v>
      </c>
      <c r="AE277">
        <v>1.6011</v>
      </c>
    </row>
    <row r="278" spans="1:31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31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1.6013999999999999</v>
      </c>
      <c r="F279" s="176">
        <v>1.6005</v>
      </c>
      <c r="G279" s="176">
        <v>1.6005</v>
      </c>
      <c r="H279" s="176">
        <v>1.6012</v>
      </c>
      <c r="I279" s="176">
        <v>1.5998000000000001</v>
      </c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1.3999999999998458E-2</v>
      </c>
      <c r="P279" s="193">
        <f t="shared" ref="P279" si="686">IF(E279="","",((MINA(E279,F279,G279,H279,I279))-N279)/((C279+C280)/2))</f>
        <v>-1.9999999999997797E-3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1.6013999999999999</v>
      </c>
      <c r="S279" s="185">
        <f t="shared" ref="S279" si="689">IF(E279="","",MINA(E279:I280))</f>
        <v>1.5998000000000001</v>
      </c>
      <c r="T279" s="185">
        <f t="shared" ref="T279" si="690">IF(E279="","",(R279-S279))</f>
        <v>1.5999999999998238E-3</v>
      </c>
      <c r="U279" s="185">
        <f t="shared" ref="U279" si="691">IF(E279="","",ROUND(AVERAGEA(E279:I280),4))</f>
        <v>1.6007</v>
      </c>
      <c r="V279" s="185">
        <f t="shared" ref="V279" si="692">IF(E279="","",ROUND(SQRT(COUNTA(E279:I280)/(COUNTA(E279:I280)-1))*STDEVPA(E279:I280),4))</f>
        <v>5.9999999999999995E-4</v>
      </c>
      <c r="W279" s="184">
        <f t="shared" ref="W279" si="693">IF(E279="","",ROUND((((B279+C279)-(B279-C280))/(6*V279)),4))</f>
        <v>55.555599999999998</v>
      </c>
      <c r="X279" s="184">
        <f t="shared" ref="X279" si="694">IF(E279="","",ROUND((1-(ABS((((B279+C279)+(B279-C280))/2)-U279)/((C279+C280)/2)))*W279,4))</f>
        <v>55.166699999999999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1.6013999999999999</v>
      </c>
      <c r="AB279">
        <v>1.6005</v>
      </c>
      <c r="AC279">
        <v>1.6005</v>
      </c>
      <c r="AD279">
        <v>1.6012</v>
      </c>
      <c r="AE279">
        <v>1.5998000000000001</v>
      </c>
    </row>
    <row r="280" spans="1:31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31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1.6039000000000001</v>
      </c>
      <c r="F281" s="176">
        <v>1.6042000000000001</v>
      </c>
      <c r="G281" s="176">
        <v>1.6037999999999999</v>
      </c>
      <c r="H281" s="176">
        <v>1.6045</v>
      </c>
      <c r="I281" s="176">
        <v>1.6036999999999999</v>
      </c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4.4999999999999485E-2</v>
      </c>
      <c r="P281" s="193">
        <f t="shared" ref="P281" si="703">IF(E281="","",((MINA(E281,F281,G281,H281,I281))-N281)/((C281+C282)/2))</f>
        <v>3.6999999999998145E-2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1.6045</v>
      </c>
      <c r="S281" s="185">
        <f t="shared" ref="S281" si="706">IF(E281="","",MINA(E281:I282))</f>
        <v>1.6036999999999999</v>
      </c>
      <c r="T281" s="185">
        <f t="shared" ref="T281" si="707">IF(E281="","",(R281-S281))</f>
        <v>8.0000000000013394E-4</v>
      </c>
      <c r="U281" s="185">
        <f t="shared" ref="U281" si="708">IF(E281="","",ROUND(AVERAGEA(E281:I282),4))</f>
        <v>1.6040000000000001</v>
      </c>
      <c r="V281" s="185">
        <f t="shared" ref="V281" si="709">IF(E281="","",ROUND(SQRT(COUNTA(E281:I282)/(COUNTA(E281:I282)-1))*STDEVPA(E281:I282),4))</f>
        <v>2.9999999999999997E-4</v>
      </c>
      <c r="W281" s="184">
        <f t="shared" ref="W281" si="710">IF(E281="","",ROUND((((B281+C281)-(B281-C282))/(6*V281)),4))</f>
        <v>111.11109999999999</v>
      </c>
      <c r="X281" s="184">
        <f t="shared" ref="X281" si="711">IF(E281="","",ROUND((1-(ABS((((B281+C281)+(B281-C282))/2)-U281)/((C281+C282)/2)))*W281,4))</f>
        <v>106.66670000000001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1.6039000000000001</v>
      </c>
      <c r="AB281">
        <v>1.6042000000000001</v>
      </c>
      <c r="AC281">
        <v>1.6037999999999999</v>
      </c>
      <c r="AD281">
        <v>1.6045</v>
      </c>
      <c r="AE281">
        <v>1.6036999999999999</v>
      </c>
    </row>
    <row r="282" spans="1:31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31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1.6032</v>
      </c>
      <c r="F283" s="176">
        <v>1.6047</v>
      </c>
      <c r="G283" s="176">
        <v>1.6025</v>
      </c>
      <c r="H283" s="176">
        <v>1.6023000000000001</v>
      </c>
      <c r="I283" s="176">
        <v>1.6023000000000001</v>
      </c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4.6999999999999265E-2</v>
      </c>
      <c r="P283" s="193">
        <f t="shared" ref="P283" si="720">IF(E283="","",((MINA(E283,F283,G283,H283,I283))-N283)/((C283+C284)/2))</f>
        <v>2.2999999999999687E-2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1.6047</v>
      </c>
      <c r="S283" s="185">
        <f t="shared" ref="S283" si="723">IF(E283="","",MINA(E283:I284))</f>
        <v>1.6023000000000001</v>
      </c>
      <c r="T283" s="185">
        <f t="shared" ref="T283" si="724">IF(E283="","",(R283-S283))</f>
        <v>2.3999999999999577E-3</v>
      </c>
      <c r="U283" s="185">
        <f t="shared" ref="U283" si="725">IF(E283="","",ROUND(AVERAGEA(E283:I284),4))</f>
        <v>1.603</v>
      </c>
      <c r="V283" s="185">
        <f t="shared" ref="V283" si="726">IF(E283="","",ROUND(SQRT(COUNTA(E283:I284)/(COUNTA(E283:I284)-1))*STDEVPA(E283:I284),4))</f>
        <v>1E-3</v>
      </c>
      <c r="W283" s="184">
        <f t="shared" ref="W283" si="727">IF(E283="","",ROUND((((B283+C283)-(B283-C284))/(6*V283)),4))</f>
        <v>33.333300000000001</v>
      </c>
      <c r="X283" s="184">
        <f t="shared" ref="X283" si="728">IF(E283="","",ROUND((1-(ABS((((B283+C283)+(B283-C284))/2)-U283)/((C283+C284)/2)))*W283,4))</f>
        <v>32.333300000000001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1.6032</v>
      </c>
      <c r="AB283">
        <v>1.6047</v>
      </c>
      <c r="AC283">
        <v>1.6025</v>
      </c>
      <c r="AD283">
        <v>1.6023000000000001</v>
      </c>
      <c r="AE283">
        <v>1.6023000000000001</v>
      </c>
    </row>
    <row r="284" spans="1:31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31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24.569600000000001</v>
      </c>
      <c r="F285" s="176">
        <v>24.558299999999999</v>
      </c>
      <c r="G285" s="176">
        <v>24.561499999999999</v>
      </c>
      <c r="H285" s="176">
        <v>24.557400000000001</v>
      </c>
      <c r="I285" s="176">
        <v>24.556699999999999</v>
      </c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-0.15200000000000102</v>
      </c>
      <c r="P285" s="193">
        <f t="shared" ref="P285" si="737">IF(E285="","",((MINA(E285,F285,G285,H285,I285))-N285)/((C285+C286)/2))</f>
        <v>-0.21650000000001057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24.569600000000001</v>
      </c>
      <c r="S285" s="185">
        <f t="shared" ref="S285" si="740">IF(E285="","",MINA(E285:I286))</f>
        <v>24.556699999999999</v>
      </c>
      <c r="T285" s="185">
        <f t="shared" ref="T285" si="741">IF(E285="","",(R285-S285))</f>
        <v>1.290000000000191E-2</v>
      </c>
      <c r="U285" s="185">
        <f t="shared" ref="U285" si="742">IF(E285="","",ROUND(AVERAGEA(E285:I286),4))</f>
        <v>24.560700000000001</v>
      </c>
      <c r="V285" s="185">
        <f t="shared" ref="V285" si="743">IF(E285="","",ROUND(SQRT(COUNTA(E285:I286)/(COUNTA(E285:I286)-1))*STDEVPA(E285:I286),4))</f>
        <v>5.3E-3</v>
      </c>
      <c r="W285" s="184">
        <f t="shared" ref="W285" si="744">IF(E285="","",ROUND((((B285+C285)-(B285-C286))/(6*V285)),4))</f>
        <v>12.5786</v>
      </c>
      <c r="X285" s="184">
        <f t="shared" ref="X285" si="745">IF(E285="","",ROUND((1-(ABS((((B285+C285)+(B285-C286))/2)-U285)/((C285+C286)/2)))*W285,4))</f>
        <v>10.1069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24.569600000000001</v>
      </c>
      <c r="AB285">
        <v>24.558299999999999</v>
      </c>
      <c r="AC285">
        <v>24.561499999999999</v>
      </c>
      <c r="AD285">
        <v>24.557400000000001</v>
      </c>
      <c r="AE285">
        <v>24.556699999999999</v>
      </c>
    </row>
    <row r="286" spans="1:31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31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4.8343999999999996</v>
      </c>
      <c r="F287" s="176">
        <v>4.8156999999999996</v>
      </c>
      <c r="G287" s="176">
        <v>4.8205999999999998</v>
      </c>
      <c r="H287" s="176">
        <v>4.8228</v>
      </c>
      <c r="I287" s="176">
        <v>4.8197999999999999</v>
      </c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0.34399999999999764</v>
      </c>
      <c r="P287" s="193">
        <f t="shared" ref="P287" si="754">IF(E287="","",((MINA(E287,F287,G287,H287,I287))-N287)/((C287+C288)/2))</f>
        <v>0.15699999999999825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4.8343999999999996</v>
      </c>
      <c r="S287" s="185">
        <f t="shared" ref="S287" si="757">IF(E287="","",MINA(E287:I288))</f>
        <v>4.8156999999999996</v>
      </c>
      <c r="T287" s="185">
        <f t="shared" ref="T287" si="758">IF(E287="","",(R287-S287))</f>
        <v>1.8699999999999939E-2</v>
      </c>
      <c r="U287" s="185">
        <f t="shared" ref="U287" si="759">IF(E287="","",ROUND(AVERAGEA(E287:I288),4))</f>
        <v>4.8227000000000002</v>
      </c>
      <c r="V287" s="185">
        <f t="shared" ref="V287" si="760">IF(E287="","",ROUND(SQRT(COUNTA(E287:I288)/(COUNTA(E287:I288)-1))*STDEVPA(E287:I288),4))</f>
        <v>7.0000000000000001E-3</v>
      </c>
      <c r="W287" s="184">
        <f t="shared" ref="W287" si="761">IF(E287="","",ROUND((((B287+C287)-(B287-C288))/(6*V287)),4))</f>
        <v>4.7618999999999998</v>
      </c>
      <c r="X287" s="184">
        <f t="shared" ref="X287" si="762">IF(E287="","",ROUND((1-(ABS((((B287+C287)+(B287-C288))/2)-U287)/((C287+C288)/2)))*W287,4))</f>
        <v>3.6808999999999998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4.8343999999999996</v>
      </c>
      <c r="AB287">
        <v>4.8156999999999996</v>
      </c>
      <c r="AC287">
        <v>4.8205999999999998</v>
      </c>
      <c r="AD287">
        <v>4.8228</v>
      </c>
      <c r="AE287">
        <v>4.8197999999999999</v>
      </c>
    </row>
    <row r="288" spans="1:31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31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4.8304999999999998</v>
      </c>
      <c r="F289" s="176">
        <v>4.8349000000000002</v>
      </c>
      <c r="G289" s="176">
        <v>4.8324999999999996</v>
      </c>
      <c r="H289" s="176">
        <v>4.8239999999999998</v>
      </c>
      <c r="I289" s="176">
        <v>4.8242000000000003</v>
      </c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0.34900000000000375</v>
      </c>
      <c r="P289" s="193">
        <f t="shared" ref="P289" si="771">IF(E289="","",((MINA(E289,F289,G289,H289,I289))-N289)/((C289+C290)/2))</f>
        <v>0.24000000000000021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4.8349000000000002</v>
      </c>
      <c r="S289" s="185">
        <f t="shared" ref="S289" si="774">IF(E289="","",MINA(E289:I290))</f>
        <v>4.8239999999999998</v>
      </c>
      <c r="T289" s="185">
        <f t="shared" ref="T289" si="775">IF(E289="","",(R289-S289))</f>
        <v>1.0900000000000354E-2</v>
      </c>
      <c r="U289" s="185">
        <f t="shared" ref="U289" si="776">IF(E289="","",ROUND(AVERAGEA(E289:I290),4))</f>
        <v>4.8292000000000002</v>
      </c>
      <c r="V289" s="185">
        <f t="shared" ref="V289" si="777">IF(E289="","",ROUND(SQRT(COUNTA(E289:I290)/(COUNTA(E289:I290)-1))*STDEVPA(E289:I290),4))</f>
        <v>4.8999999999999998E-3</v>
      </c>
      <c r="W289" s="184">
        <f t="shared" ref="W289" si="778">IF(E289="","",ROUND((((B289+C289)-(B289-C290))/(6*V289)),4))</f>
        <v>6.8026999999999997</v>
      </c>
      <c r="X289" s="184">
        <f t="shared" ref="X289" si="779">IF(E289="","",ROUND((1-(ABS((((B289+C289)+(B289-C290))/2)-U289)/((C289+C290)/2)))*W289,4))</f>
        <v>4.8163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4.8304999999999998</v>
      </c>
      <c r="AB289">
        <v>4.8349000000000002</v>
      </c>
      <c r="AC289">
        <v>4.8324999999999996</v>
      </c>
      <c r="AD289">
        <v>4.8239999999999998</v>
      </c>
      <c r="AE289">
        <v>4.8242000000000003</v>
      </c>
    </row>
    <row r="290" spans="1:31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31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16.165199999999999</v>
      </c>
      <c r="F291" s="176">
        <v>16.137</v>
      </c>
      <c r="G291" s="176">
        <v>16.155200000000001</v>
      </c>
      <c r="H291" s="176">
        <v>16.159300000000002</v>
      </c>
      <c r="I291" s="176">
        <v>16.148399999999999</v>
      </c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0.6519999999999726</v>
      </c>
      <c r="P291" s="193">
        <f t="shared" ref="P291" si="788">IF(E291="","",((MINA(E291,F291,G291,H291,I291))-N291)/((C291+C292)/2))</f>
        <v>0.36999999999999034</v>
      </c>
      <c r="Q291" s="194" t="str">
        <f t="shared" ref="Q291" si="789">IF(E291="","",IF(OR((O291&gt;50%),(P291&lt;-50%)),"Measure More","OK"))</f>
        <v>Measure More</v>
      </c>
      <c r="R291" s="185">
        <f t="shared" ref="R291" si="790">IF(E291="","",MAXA(E291:I292))</f>
        <v>16.165199999999999</v>
      </c>
      <c r="S291" s="185">
        <f t="shared" ref="S291" si="791">IF(E291="","",MINA(E291:I292))</f>
        <v>16.137</v>
      </c>
      <c r="T291" s="185">
        <f t="shared" ref="T291" si="792">IF(E291="","",(R291-S291))</f>
        <v>2.8199999999998226E-2</v>
      </c>
      <c r="U291" s="185">
        <f t="shared" ref="U291" si="793">IF(E291="","",ROUND(AVERAGEA(E291:I292),4))</f>
        <v>16.152999999999999</v>
      </c>
      <c r="V291" s="185">
        <f t="shared" ref="V291" si="794">IF(E291="","",ROUND(SQRT(COUNTA(E291:I292)/(COUNTA(E291:I292)-1))*STDEVPA(E291:I292),4))</f>
        <v>1.0800000000000001E-2</v>
      </c>
      <c r="W291" s="184">
        <f t="shared" ref="W291" si="795">IF(E291="","",ROUND((((B291+C291)-(B291-C292))/(6*V291)),4))</f>
        <v>3.0863999999999998</v>
      </c>
      <c r="X291" s="184">
        <f t="shared" ref="X291" si="796">IF(E291="","",ROUND((1-(ABS((((B291+C291)+(B291-C292))/2)-U291)/((C291+C292)/2)))*W291,4))</f>
        <v>1.4505999999999999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NG</v>
      </c>
      <c r="AA291">
        <v>16.165199999999999</v>
      </c>
      <c r="AB291">
        <v>16.137</v>
      </c>
      <c r="AC291">
        <v>16.155200000000001</v>
      </c>
      <c r="AD291">
        <v>16.159300000000002</v>
      </c>
      <c r="AE291">
        <v>16.148399999999999</v>
      </c>
    </row>
    <row r="292" spans="1:31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31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16.182700000000001</v>
      </c>
      <c r="F293" s="176">
        <v>16.156500000000001</v>
      </c>
      <c r="G293" s="176">
        <v>16.1739</v>
      </c>
      <c r="H293" s="176">
        <v>16.174900000000001</v>
      </c>
      <c r="I293" s="176">
        <v>16.165199999999999</v>
      </c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0.82699999999999108</v>
      </c>
      <c r="P293" s="193">
        <f t="shared" ref="P293" si="805">IF(E293="","",((MINA(E293,F293,G293,H293,I293))-N293)/((C293+C294)/2))</f>
        <v>0.56499999999999773</v>
      </c>
      <c r="Q293" s="194" t="str">
        <f t="shared" ref="Q293" si="806">IF(E293="","",IF(OR((O293&gt;50%),(P293&lt;-50%)),"Measure More","OK"))</f>
        <v>Measure More</v>
      </c>
      <c r="R293" s="185">
        <f t="shared" ref="R293" si="807">IF(E293="","",MAXA(E293:I294))</f>
        <v>16.182700000000001</v>
      </c>
      <c r="S293" s="185">
        <f t="shared" ref="S293" si="808">IF(E293="","",MINA(E293:I294))</f>
        <v>16.156500000000001</v>
      </c>
      <c r="T293" s="185">
        <f t="shared" ref="T293" si="809">IF(E293="","",(R293-S293))</f>
        <v>2.6199999999999335E-2</v>
      </c>
      <c r="U293" s="185">
        <f t="shared" ref="U293" si="810">IF(E293="","",ROUND(AVERAGEA(E293:I294),4))</f>
        <v>16.1706</v>
      </c>
      <c r="V293" s="185">
        <f t="shared" ref="V293" si="811">IF(E293="","",ROUND(SQRT(COUNTA(E293:I294)/(COUNTA(E293:I294)-1))*STDEVPA(E293:I294),4))</f>
        <v>0.01</v>
      </c>
      <c r="W293" s="184">
        <f t="shared" ref="W293" si="812">IF(E293="","",ROUND((((B293+C293)-(B293-C294))/(6*V293)),4))</f>
        <v>3.3332999999999999</v>
      </c>
      <c r="X293" s="184">
        <f t="shared" ref="X293" si="813">IF(E293="","",ROUND((1-(ABS((((B293+C293)+(B293-C294))/2)-U293)/((C293+C294)/2)))*W293,4))</f>
        <v>0.98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NG</v>
      </c>
      <c r="AA293">
        <v>16.182700000000001</v>
      </c>
      <c r="AB293">
        <v>16.156500000000001</v>
      </c>
      <c r="AC293">
        <v>16.1739</v>
      </c>
      <c r="AD293">
        <v>16.174900000000001</v>
      </c>
      <c r="AE293">
        <v>16.165199999999999</v>
      </c>
    </row>
    <row r="294" spans="1:31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31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6.5209000000000001</v>
      </c>
      <c r="F295" s="176">
        <v>6.5171999999999999</v>
      </c>
      <c r="G295" s="176">
        <v>6.5197000000000003</v>
      </c>
      <c r="H295" s="176">
        <v>6.5206999999999997</v>
      </c>
      <c r="I295" s="176">
        <v>6.5212000000000003</v>
      </c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0.2120000000000033</v>
      </c>
      <c r="P295" s="193">
        <f t="shared" ref="P295" si="822">IF(E295="","",((MINA(E295,F295,G295,H295,I295))-N295)/((C295+C296)/2))</f>
        <v>0.17199999999999882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6.5212000000000003</v>
      </c>
      <c r="S295" s="185">
        <f t="shared" ref="S295" si="825">IF(E295="","",MINA(E295:I296))</f>
        <v>6.5171999999999999</v>
      </c>
      <c r="T295" s="185">
        <f t="shared" ref="T295" si="826">IF(E295="","",(R295-S295))</f>
        <v>4.0000000000004476E-3</v>
      </c>
      <c r="U295" s="185">
        <f t="shared" ref="U295" si="827">IF(E295="","",ROUND(AVERAGEA(E295:I296),4))</f>
        <v>6.5198999999999998</v>
      </c>
      <c r="V295" s="185">
        <f t="shared" ref="V295" si="828">IF(E295="","",ROUND(SQRT(COUNTA(E295:I296)/(COUNTA(E295:I296)-1))*STDEVPA(E295:I296),4))</f>
        <v>1.6000000000000001E-3</v>
      </c>
      <c r="W295" s="184">
        <f t="shared" ref="W295" si="829">IF(E295="","",ROUND((((B295+C295)-(B295-C296))/(6*V295)),4))</f>
        <v>20.833300000000001</v>
      </c>
      <c r="X295" s="184">
        <f t="shared" ref="X295" si="830">IF(E295="","",ROUND((1-(ABS((((B295+C295)+(B295-C296))/2)-U295)/((C295+C296)/2)))*W295,4))</f>
        <v>16.6875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6.5209000000000001</v>
      </c>
      <c r="AB295">
        <v>6.5171999999999999</v>
      </c>
      <c r="AC295">
        <v>6.5197000000000003</v>
      </c>
      <c r="AD295">
        <v>6.5206999999999997</v>
      </c>
      <c r="AE295">
        <v>6.5212000000000003</v>
      </c>
    </row>
    <row r="296" spans="1:31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31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6.5312999999999999</v>
      </c>
      <c r="F297" s="176">
        <v>6.5309999999999997</v>
      </c>
      <c r="G297" s="176">
        <v>6.5324999999999998</v>
      </c>
      <c r="H297" s="176">
        <v>6.532</v>
      </c>
      <c r="I297" s="176">
        <v>6.5315000000000003</v>
      </c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0.32499999999999751</v>
      </c>
      <c r="P297" s="193">
        <f t="shared" ref="P297" si="839">IF(E297="","",((MINA(E297,F297,G297,H297,I297))-N297)/((C297+C298)/2))</f>
        <v>0.30999999999999694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6.5324999999999998</v>
      </c>
      <c r="S297" s="185">
        <f t="shared" ref="S297" si="842">IF(E297="","",MINA(E297:I298))</f>
        <v>6.5309999999999997</v>
      </c>
      <c r="T297" s="185">
        <f t="shared" ref="T297" si="843">IF(E297="","",(R297-S297))</f>
        <v>1.5000000000000568E-3</v>
      </c>
      <c r="U297" s="185">
        <f t="shared" ref="U297" si="844">IF(E297="","",ROUND(AVERAGEA(E297:I298),4))</f>
        <v>6.5316999999999998</v>
      </c>
      <c r="V297" s="185">
        <f t="shared" ref="V297" si="845">IF(E297="","",ROUND(SQRT(COUNTA(E297:I298)/(COUNTA(E297:I298)-1))*STDEVPA(E297:I298),4))</f>
        <v>5.9999999999999995E-4</v>
      </c>
      <c r="W297" s="184">
        <f t="shared" ref="W297" si="846">IF(E297="","",ROUND((((B297+C297)-(B297-C298))/(6*V297)),4))</f>
        <v>55.555599999999998</v>
      </c>
      <c r="X297" s="184">
        <f t="shared" ref="X297" si="847">IF(E297="","",ROUND((1-(ABS((((B297+C297)+(B297-C298))/2)-U297)/((C297+C298)/2)))*W297,4))</f>
        <v>37.944499999999998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6.5312999999999999</v>
      </c>
      <c r="AB297">
        <v>6.5309999999999997</v>
      </c>
      <c r="AC297">
        <v>6.5324999999999998</v>
      </c>
      <c r="AD297">
        <v>6.532</v>
      </c>
      <c r="AE297">
        <v>6.5315000000000003</v>
      </c>
    </row>
    <row r="298" spans="1:31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31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0.80600000000000005</v>
      </c>
      <c r="F299" s="176">
        <v>0.80600000000000005</v>
      </c>
      <c r="G299" s="176">
        <v>0.80700000000000005</v>
      </c>
      <c r="H299" s="176">
        <v>0.80700000000000005</v>
      </c>
      <c r="I299" s="176">
        <v>0.80800000000000005</v>
      </c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0.13333333333333347</v>
      </c>
      <c r="P299" s="193">
        <f t="shared" ref="P299" si="856">IF(E299="","",((MINA(E299,F299,G299,H299,I299))-N299)/((C299+C300)/2))</f>
        <v>0.10000000000000009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0.80800000000000005</v>
      </c>
      <c r="S299" s="185">
        <f t="shared" ref="S299" si="859">IF(E299="","",MINA(E299:I300))</f>
        <v>0.80600000000000005</v>
      </c>
      <c r="T299" s="185">
        <f t="shared" ref="T299" si="860">IF(E299="","",(R299-S299))</f>
        <v>2.0000000000000018E-3</v>
      </c>
      <c r="U299" s="185">
        <f t="shared" ref="U299" si="861">IF(E299="","",ROUND(AVERAGEA(E299:I300),4))</f>
        <v>0.80679999999999996</v>
      </c>
      <c r="V299" s="185">
        <f t="shared" ref="V299" si="862">IF(E299="","",ROUND(SQRT(COUNTA(E299:I300)/(COUNTA(E299:I300)-1))*STDEVPA(E299:I300),4))</f>
        <v>8.0000000000000004E-4</v>
      </c>
      <c r="W299" s="184">
        <f t="shared" ref="W299" si="863">IF(E299="","",ROUND((((B299+C299)-(B299-C300))/(6*V299)),4))</f>
        <v>25</v>
      </c>
      <c r="X299" s="184">
        <f t="shared" ref="X299" si="864">IF(E299="","",ROUND((1-(ABS((((B299+C299)+(B299-C300))/2)-U299)/((C299+C300)/2)))*W299,4))</f>
        <v>22.166699999999999</v>
      </c>
      <c r="Y299" s="184" t="str">
        <f t="shared" ref="Y299" si="865">IF(E299="","",IF(OR(((MAXA(E299:I300))&gt;(B299+C299)),((MINA(E299:I300))&lt;(B299-C300))),"NG","OK"))</f>
        <v>OK</v>
      </c>
      <c r="Z299" s="184" t="str">
        <f t="shared" ref="Z299" si="866">IF(X299="","",IF(OR(((MINA(X299))&lt;(1.67))),"NG","OK"))</f>
        <v>OK</v>
      </c>
      <c r="AA299">
        <v>0.80600000000000005</v>
      </c>
      <c r="AB299">
        <v>0.80600000000000005</v>
      </c>
      <c r="AC299">
        <v>0.80700000000000005</v>
      </c>
      <c r="AD299">
        <v>0.80700000000000005</v>
      </c>
      <c r="AE299">
        <v>0.80800000000000005</v>
      </c>
    </row>
    <row r="300" spans="1:31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31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0.80600000000000005</v>
      </c>
      <c r="F301" s="176">
        <v>0.80600000000000005</v>
      </c>
      <c r="G301" s="176">
        <v>0.80800000000000005</v>
      </c>
      <c r="H301" s="176">
        <v>0.80700000000000005</v>
      </c>
      <c r="I301" s="176">
        <v>0.80700000000000005</v>
      </c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0.13333333333333347</v>
      </c>
      <c r="P301" s="193">
        <f t="shared" ref="P301" si="873">IF(E301="","",((MINA(E301,F301,G301,H301,I301))-N301)/((C301+C302)/2))</f>
        <v>0.10000000000000009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0.80800000000000005</v>
      </c>
      <c r="S301" s="185">
        <f t="shared" ref="S301" si="876">IF(E301="","",MINA(E301:I302))</f>
        <v>0.80600000000000005</v>
      </c>
      <c r="T301" s="185">
        <f t="shared" ref="T301" si="877">IF(E301="","",(R301-S301))</f>
        <v>2.0000000000000018E-3</v>
      </c>
      <c r="U301" s="185">
        <f t="shared" ref="U301" si="878">IF(E301="","",ROUND(AVERAGEA(E301:I302),4))</f>
        <v>0.80679999999999996</v>
      </c>
      <c r="V301" s="185">
        <f t="shared" ref="V301" si="879">IF(E301="","",ROUND(SQRT(COUNTA(E301:I302)/(COUNTA(E301:I302)-1))*STDEVPA(E301:I302),4))</f>
        <v>8.0000000000000004E-4</v>
      </c>
      <c r="W301" s="184">
        <f t="shared" ref="W301" si="880">IF(E301="","",ROUND((((B301+C301)-(B301-C302))/(6*V301)),4))</f>
        <v>25</v>
      </c>
      <c r="X301" s="184">
        <f t="shared" ref="X301" si="881">IF(E301="","",ROUND((1-(ABS((((B301+C301)+(B301-C302))/2)-U301)/((C301+C302)/2)))*W301,4))</f>
        <v>22.166699999999999</v>
      </c>
      <c r="Y301" s="184" t="str">
        <f t="shared" ref="Y301" si="882">IF(E301="","",IF(OR(((MAXA(E301:I302))&gt;(B301+C301)),((MINA(E301:I302))&lt;(B301-C302))),"NG","OK"))</f>
        <v>OK</v>
      </c>
      <c r="Z301" s="184" t="str">
        <f t="shared" ref="Z301" si="883">IF(X301="","",IF(OR(((MINA(X301))&lt;(1.67))),"NG","OK"))</f>
        <v>OK</v>
      </c>
      <c r="AA301">
        <v>0.80600000000000005</v>
      </c>
      <c r="AB301">
        <v>0.80600000000000005</v>
      </c>
      <c r="AC301">
        <v>0.80800000000000005</v>
      </c>
      <c r="AD301">
        <v>0.80700000000000005</v>
      </c>
      <c r="AE301">
        <v>0.80700000000000005</v>
      </c>
    </row>
    <row r="302" spans="1:31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31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0.59299999999999997</v>
      </c>
      <c r="F303" s="176">
        <v>0.59199999999999997</v>
      </c>
      <c r="G303" s="176">
        <v>0.59199999999999997</v>
      </c>
      <c r="H303" s="176">
        <v>0.59299999999999997</v>
      </c>
      <c r="I303" s="176">
        <v>0.59299999999999997</v>
      </c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0.53333333333333388</v>
      </c>
      <c r="P303" s="193">
        <f t="shared" ref="P303" si="890">IF(E303="","",((MINA(E303,F303,G303,H303,I303))-N303)/((C303+C304)/2))</f>
        <v>0.46666666666666712</v>
      </c>
      <c r="Q303" s="194" t="str">
        <f t="shared" ref="Q303" si="891">IF(E303="","",IF(OR((O303&gt;50%),(P303&lt;-50%)),"Measure More","OK"))</f>
        <v>Measure More</v>
      </c>
      <c r="R303" s="185">
        <f t="shared" ref="R303" si="892">IF(E303="","",MAXA(E303:I304))</f>
        <v>0.59299999999999997</v>
      </c>
      <c r="S303" s="185">
        <f t="shared" ref="S303" si="893">IF(E303="","",MINA(E303:I304))</f>
        <v>0.59199999999999997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0.59260000000000002</v>
      </c>
      <c r="V303" s="185">
        <f t="shared" ref="V303" si="896">IF(E303="","",ROUND(SQRT(COUNTA(E303:I304)/(COUNTA(E303:I304)-1))*STDEVPA(E303:I304),4))</f>
        <v>5.0000000000000001E-4</v>
      </c>
      <c r="W303" s="184">
        <f>IF(E303="","",ROUND((((U303)-(B303-C304))/(3*V303)),4))</f>
        <v>15.066700000000001</v>
      </c>
      <c r="X303" s="184">
        <f>IF(E303="","",ROUND((((U303)-(B303-C304))/(3*V303)),4))</f>
        <v>15.066700000000001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0.59299999999999997</v>
      </c>
      <c r="AB303">
        <v>0.59199999999999997</v>
      </c>
      <c r="AC303">
        <v>0.59199999999999997</v>
      </c>
      <c r="AD303">
        <v>0.59299999999999997</v>
      </c>
      <c r="AE303">
        <v>0.59299999999999997</v>
      </c>
    </row>
    <row r="304" spans="1:31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31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0.58699999999999997</v>
      </c>
      <c r="F305" s="176">
        <v>0.58699999999999997</v>
      </c>
      <c r="G305" s="176">
        <v>0.58699999999999997</v>
      </c>
      <c r="H305" s="176">
        <v>0.58799999999999997</v>
      </c>
      <c r="I305" s="176">
        <v>0.58799999999999997</v>
      </c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0.20000000000000018</v>
      </c>
      <c r="P305" s="193">
        <f t="shared" ref="P305" si="903">IF(E305="","",((MINA(E305,F305,G305,H305,I305))-N305)/((C305+C306)/2))</f>
        <v>0.13333333333333347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0.58799999999999997</v>
      </c>
      <c r="S305" s="185">
        <f t="shared" ref="S305" si="906">IF(E305="","",MINA(E305:I306))</f>
        <v>0.58699999999999997</v>
      </c>
      <c r="T305" s="185">
        <f t="shared" ref="T305" si="907">IF(E305="","",(R305-S305))</f>
        <v>1.0000000000000009E-3</v>
      </c>
      <c r="U305" s="185">
        <f t="shared" ref="U305" si="908">IF(E305="","",ROUND(AVERAGEA(E305:I306),4))</f>
        <v>0.58740000000000003</v>
      </c>
      <c r="V305" s="185">
        <f t="shared" ref="V305" si="909">IF(E305="","",ROUND(SQRT(COUNTA(E305:I306)/(COUNTA(E305:I306)-1))*STDEVPA(E305:I306),4))</f>
        <v>5.0000000000000001E-4</v>
      </c>
      <c r="W305" s="184">
        <f>IF(E305="","",ROUND((((U305)-(B305-C306))/(3*V305)),4))</f>
        <v>11.6</v>
      </c>
      <c r="X305" s="184">
        <f>IF(E305="","",ROUND((((U305)-(B305-C306))/(3*V305)),4))</f>
        <v>11.6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0.58699999999999997</v>
      </c>
      <c r="AB305">
        <v>0.58699999999999997</v>
      </c>
      <c r="AC305">
        <v>0.58699999999999997</v>
      </c>
      <c r="AD305">
        <v>0.58799999999999997</v>
      </c>
      <c r="AE305">
        <v>0.58799999999999997</v>
      </c>
    </row>
    <row r="306" spans="1:31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31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7.5456000000000003</v>
      </c>
      <c r="F307" s="176">
        <v>7.5418000000000003</v>
      </c>
      <c r="G307" s="176">
        <v>7.5498000000000003</v>
      </c>
      <c r="H307" s="176">
        <v>7.5650000000000004</v>
      </c>
      <c r="I307" s="176">
        <v>7.5301</v>
      </c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0.32500000000000195</v>
      </c>
      <c r="P307" s="193">
        <f t="shared" ref="P307" si="916">IF(E307="","",((MINA(E307,F307,G307,H307,I307))-N307)/((C307+C308)/2))</f>
        <v>0.15050000000000008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7.5650000000000004</v>
      </c>
      <c r="S307" s="185">
        <f t="shared" ref="S307" si="919">IF(E307="","",MINA(E307:I308))</f>
        <v>7.5301</v>
      </c>
      <c r="T307" s="185">
        <f t="shared" ref="T307" si="920">IF(E307="","",(R307-S307))</f>
        <v>3.4900000000000375E-2</v>
      </c>
      <c r="U307" s="185">
        <f t="shared" ref="U307" si="921">IF(E307="","",ROUND(AVERAGEA(E307:I308),4))</f>
        <v>7.5465</v>
      </c>
      <c r="V307" s="185">
        <f t="shared" ref="V307" si="922">IF(E307="","",ROUND(SQRT(COUNTA(E307:I308)/(COUNTA(E307:I308)-1))*STDEVPA(E307:I308),4))</f>
        <v>1.2699999999999999E-2</v>
      </c>
      <c r="W307" s="184">
        <f t="shared" ref="W307" si="923">IF(E307="","",ROUND((((B307+C307)-(B307-C308))/(6*V307)),4))</f>
        <v>5.2492999999999999</v>
      </c>
      <c r="X307" s="184">
        <f t="shared" ref="X307" si="924">IF(E307="","",ROUND((1-(ABS((((B307+C307)+(B307-C308))/2)-U307)/((C307+C308)/2)))*W307,4))</f>
        <v>4.0288000000000004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7.5456000000000003</v>
      </c>
      <c r="AB307">
        <v>7.5418000000000003</v>
      </c>
      <c r="AC307">
        <v>7.5498000000000003</v>
      </c>
      <c r="AD307">
        <v>7.5650000000000004</v>
      </c>
      <c r="AE307">
        <v>7.5301</v>
      </c>
    </row>
    <row r="308" spans="1:31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31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7.5481999999999996</v>
      </c>
      <c r="F309" s="176">
        <v>7.5324999999999998</v>
      </c>
      <c r="G309" s="176">
        <v>7.5412999999999997</v>
      </c>
      <c r="H309" s="176">
        <v>7.5538999999999996</v>
      </c>
      <c r="I309" s="176">
        <v>7.5311000000000003</v>
      </c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0.26949999999999807</v>
      </c>
      <c r="P309" s="193">
        <f t="shared" ref="P309" si="931">IF(E309="","",((MINA(E309,F309,G309,H309,I309))-N309)/((C309+C310)/2))</f>
        <v>0.15550000000000175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7.5538999999999996</v>
      </c>
      <c r="S309" s="185">
        <f t="shared" ref="S309" si="934">IF(E309="","",MINA(E309:I310))</f>
        <v>7.5311000000000003</v>
      </c>
      <c r="T309" s="185">
        <f t="shared" ref="T309" si="935">IF(E309="","",(R309-S309))</f>
        <v>2.2799999999999265E-2</v>
      </c>
      <c r="U309" s="185">
        <f t="shared" ref="U309" si="936">IF(E309="","",ROUND(AVERAGEA(E309:I310),4))</f>
        <v>7.5414000000000003</v>
      </c>
      <c r="V309" s="185">
        <f t="shared" ref="V309" si="937">IF(E309="","",ROUND(SQRT(COUNTA(E309:I310)/(COUNTA(E309:I310)-1))*STDEVPA(E309:I310),4))</f>
        <v>9.7999999999999997E-3</v>
      </c>
      <c r="W309" s="184">
        <f t="shared" ref="W309" si="938">IF(E309="","",ROUND((((B309+C309)-(B309-C310))/(6*V309)),4))</f>
        <v>6.8026999999999997</v>
      </c>
      <c r="X309" s="184">
        <f t="shared" ref="X309" si="939">IF(E309="","",ROUND((1-(ABS((((B309+C309)+(B309-C310))/2)-U309)/((C309+C310)/2)))*W309,4))</f>
        <v>5.3944999999999999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7.5481999999999996</v>
      </c>
      <c r="AB309">
        <v>7.5324999999999998</v>
      </c>
      <c r="AC309">
        <v>7.5412999999999997</v>
      </c>
      <c r="AD309">
        <v>7.5538999999999996</v>
      </c>
      <c r="AE309">
        <v>7.5311000000000003</v>
      </c>
    </row>
    <row r="310" spans="1:31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31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6.2110000000000003</v>
      </c>
      <c r="F311" s="176">
        <v>6.2106000000000003</v>
      </c>
      <c r="G311" s="176">
        <v>6.2077</v>
      </c>
      <c r="H311" s="176">
        <v>6.2079000000000004</v>
      </c>
      <c r="I311" s="176">
        <v>6.2089999999999996</v>
      </c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0.22000000000000242</v>
      </c>
      <c r="P311" s="193">
        <f t="shared" ref="P311" si="946">IF(E311="","",((MINA(E311,F311,G311,H311,I311))-N311)/((C311+C312)/2))</f>
        <v>0.15399999999999636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6.2110000000000003</v>
      </c>
      <c r="S311" s="185">
        <f t="shared" ref="S311" si="949">IF(E311="","",MINA(E311:I312))</f>
        <v>6.2077</v>
      </c>
      <c r="T311" s="185">
        <f t="shared" ref="T311" si="950">IF(E311="","",(R311-S311))</f>
        <v>3.3000000000003027E-3</v>
      </c>
      <c r="U311" s="185">
        <f t="shared" ref="U311" si="951">IF(E311="","",ROUND(AVERAGEA(E311:I312),4))</f>
        <v>6.2092000000000001</v>
      </c>
      <c r="V311" s="185">
        <f t="shared" ref="V311" si="952">IF(E311="","",ROUND(SQRT(COUNTA(E311:I312)/(COUNTA(E311:I312)-1))*STDEVPA(E311:I312),4))</f>
        <v>1.5E-3</v>
      </c>
      <c r="W311" s="184">
        <f t="shared" ref="W311" si="953">IF(E311="","",ROUND((((B311+C311)-(B311-C312))/(6*V311)),4))</f>
        <v>11.1111</v>
      </c>
      <c r="X311" s="184">
        <f t="shared" ref="X311" si="954">IF(E311="","",ROUND((1-(ABS((((B311+C311)+(B311-C312))/2)-U311)/((C311+C312)/2)))*W311,4))</f>
        <v>9.0667000000000009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6.2110000000000003</v>
      </c>
      <c r="AB311">
        <v>6.2106000000000003</v>
      </c>
      <c r="AC311">
        <v>6.2077</v>
      </c>
      <c r="AD311">
        <v>6.2079000000000004</v>
      </c>
      <c r="AE311">
        <v>6.2089999999999996</v>
      </c>
    </row>
    <row r="312" spans="1:31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31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6.2171000000000003</v>
      </c>
      <c r="F313" s="176">
        <v>6.2164999999999999</v>
      </c>
      <c r="G313" s="176">
        <v>6.2161999999999997</v>
      </c>
      <c r="H313" s="176">
        <v>6.2168999999999999</v>
      </c>
      <c r="I313" s="176">
        <v>6.2167000000000003</v>
      </c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0.3420000000000023</v>
      </c>
      <c r="P313" s="193">
        <f t="shared" ref="P313" si="961">IF(E313="","",((MINA(E313,F313,G313,H313,I313))-N313)/((C313+C314)/2))</f>
        <v>0.32399999999999096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6.2171000000000003</v>
      </c>
      <c r="S313" s="185">
        <f t="shared" ref="S313" si="964">IF(E313="","",MINA(E313:I314))</f>
        <v>6.2161999999999997</v>
      </c>
      <c r="T313" s="185">
        <f t="shared" ref="T313" si="965">IF(E313="","",(R313-S313))</f>
        <v>9.0000000000056701E-4</v>
      </c>
      <c r="U313" s="185">
        <f t="shared" ref="U313" si="966">IF(E313="","",ROUND(AVERAGEA(E313:I314),4))</f>
        <v>6.2167000000000003</v>
      </c>
      <c r="V313" s="185">
        <f t="shared" ref="V313" si="967">IF(E313="","",ROUND(SQRT(COUNTA(E313:I314)/(COUNTA(E313:I314)-1))*STDEVPA(E313:I314),4))</f>
        <v>2.9999999999999997E-4</v>
      </c>
      <c r="W313" s="184">
        <f t="shared" ref="W313" si="968">IF(E313="","",ROUND((((B313+C313)-(B313-C314))/(6*V313)),4))</f>
        <v>55.555599999999998</v>
      </c>
      <c r="X313" s="184">
        <f t="shared" ref="X313" si="969">IF(E313="","",ROUND((1-(ABS((((B313+C313)+(B313-C314))/2)-U313)/((C313+C314)/2)))*W313,4))</f>
        <v>37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6.2171000000000003</v>
      </c>
      <c r="AB313">
        <v>6.2164999999999999</v>
      </c>
      <c r="AC313">
        <v>6.2161999999999997</v>
      </c>
      <c r="AD313">
        <v>6.2168999999999999</v>
      </c>
      <c r="AE313">
        <v>6.2167000000000003</v>
      </c>
    </row>
    <row r="314" spans="1:31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31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5.6679000000000004</v>
      </c>
      <c r="F315" s="176">
        <v>5.6711999999999998</v>
      </c>
      <c r="G315" s="176">
        <v>5.6734</v>
      </c>
      <c r="H315" s="176">
        <v>5.6727999999999996</v>
      </c>
      <c r="I315" s="176">
        <v>5.6764999999999999</v>
      </c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-0.23500000000000298</v>
      </c>
      <c r="P315" s="193">
        <f t="shared" ref="P315" si="976">IF(E315="","",((MINA(E315,F315,G315,H315,I315))-N315)/((C315+C316)/2))</f>
        <v>-0.32099999999999795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5.6764999999999999</v>
      </c>
      <c r="S315" s="185">
        <f t="shared" ref="S315" si="979">IF(E315="","",MINA(E315:I316))</f>
        <v>5.6679000000000004</v>
      </c>
      <c r="T315" s="185">
        <f t="shared" ref="T315" si="980">IF(E315="","",(R315-S315))</f>
        <v>8.5999999999994969E-3</v>
      </c>
      <c r="U315" s="185">
        <f t="shared" ref="U315" si="981">IF(E315="","",ROUND(AVERAGEA(E315:I316),4))</f>
        <v>5.6723999999999997</v>
      </c>
      <c r="V315" s="185">
        <f t="shared" ref="V315" si="982">IF(E315="","",ROUND(SQRT(COUNTA(E315:I316)/(COUNTA(E315:I316)-1))*STDEVPA(E315:I316),4))</f>
        <v>3.0999999999999999E-3</v>
      </c>
      <c r="W315" s="184">
        <f t="shared" ref="W315" si="983">IF(E315="","",ROUND((((B315+C315)-(B315-C316))/(6*V315)),4))</f>
        <v>10.752700000000001</v>
      </c>
      <c r="X315" s="184">
        <f t="shared" ref="X315" si="984">IF(E315="","",ROUND((1-(ABS((((B315+C315)+(B315-C316))/2)-U315)/((C315+C316)/2)))*W315,4))</f>
        <v>7.7850000000000001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5.6679000000000004</v>
      </c>
      <c r="AB315">
        <v>5.6711999999999998</v>
      </c>
      <c r="AC315">
        <v>5.6734</v>
      </c>
      <c r="AD315">
        <v>5.6727999999999996</v>
      </c>
      <c r="AE315">
        <v>5.6764999999999999</v>
      </c>
    </row>
    <row r="316" spans="1:31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31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5.6731999999999996</v>
      </c>
      <c r="F317" s="176">
        <v>5.6749000000000001</v>
      </c>
      <c r="G317" s="176">
        <v>5.6761999999999997</v>
      </c>
      <c r="H317" s="176">
        <v>5.6802999999999999</v>
      </c>
      <c r="I317" s="176">
        <v>5.6761999999999997</v>
      </c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-0.19700000000000273</v>
      </c>
      <c r="P317" s="193">
        <f t="shared" ref="P317" si="991">IF(E317="","",((MINA(E317,F317,G317,H317,I317))-N317)/((C317+C318)/2))</f>
        <v>-0.26800000000000601</v>
      </c>
      <c r="Q317" s="185" t="str">
        <f t="shared" ref="Q317" si="992">IF(E317="","",IF(OR((O317&gt;50%),(P317&lt;-50%)),"Measure More","OK"))</f>
        <v>OK</v>
      </c>
      <c r="R317" s="185">
        <f t="shared" ref="R317" si="993">IF(E317="","",MAXA(E317:I318))</f>
        <v>5.6802999999999999</v>
      </c>
      <c r="S317" s="185">
        <f t="shared" ref="S317" si="994">IF(E317="","",MINA(E317:I318))</f>
        <v>5.6731999999999996</v>
      </c>
      <c r="T317" s="185">
        <f t="shared" ref="T317" si="995">IF(E317="","",(R317-S317))</f>
        <v>7.1000000000003283E-3</v>
      </c>
      <c r="U317" s="185">
        <f t="shared" ref="U317" si="996">IF(E317="","",ROUND(AVERAGEA(E317:I318),4))</f>
        <v>5.6761999999999997</v>
      </c>
      <c r="V317" s="185">
        <f t="shared" ref="V317" si="997">IF(E317="","",ROUND(SQRT(COUNTA(E317:I318)/(COUNTA(E317:I318)-1))*STDEVPA(E317:I318),4))</f>
        <v>2.5999999999999999E-3</v>
      </c>
      <c r="W317" s="184">
        <f t="shared" ref="W317" si="998">IF(E317="","",ROUND((((B317+C317)-(B317-C318))/(6*V317)),4))</f>
        <v>12.820499999999999</v>
      </c>
      <c r="X317" s="184">
        <f t="shared" ref="X317" si="999">IF(E317="","",ROUND((1-(ABS((((B317+C317)+(B317-C318))/2)-U317)/((C317+C318)/2)))*W317,4))</f>
        <v>9.7691999999999997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5.6731999999999996</v>
      </c>
      <c r="AB317">
        <v>5.6749000000000001</v>
      </c>
      <c r="AC317">
        <v>5.6761999999999997</v>
      </c>
      <c r="AD317">
        <v>5.6802999999999999</v>
      </c>
      <c r="AE317">
        <v>5.6761999999999997</v>
      </c>
    </row>
    <row r="318" spans="1:31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31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7.9775999999999998</v>
      </c>
      <c r="F319" s="176">
        <v>7.9592000000000001</v>
      </c>
      <c r="G319" s="176">
        <v>7.9715999999999996</v>
      </c>
      <c r="H319" s="176">
        <v>7.9737</v>
      </c>
      <c r="I319" s="176">
        <v>7.9667000000000003</v>
      </c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0.77599999999999447</v>
      </c>
      <c r="P319" s="193">
        <f t="shared" ref="P319" si="1006">IF(E319="","",((MINA(E319,F319,G319,H319,I319))-N319)/((C319+C320)/2))</f>
        <v>0.59199999999999697</v>
      </c>
      <c r="Q319" s="194" t="str">
        <f t="shared" ref="Q319" si="1007">IF(E319="","",IF(OR((O319&gt;50%),(P319&lt;-50%)),"Measure More","OK"))</f>
        <v>Measure More</v>
      </c>
      <c r="R319" s="185">
        <f t="shared" ref="R319" si="1008">IF(E319="","",MAXA(E319:I320))</f>
        <v>7.9775999999999998</v>
      </c>
      <c r="S319" s="185">
        <f t="shared" ref="S319" si="1009">IF(E319="","",MINA(E319:I320))</f>
        <v>7.9592000000000001</v>
      </c>
      <c r="T319" s="185">
        <f t="shared" ref="T319" si="1010">IF(E319="","",(R319-S319))</f>
        <v>1.839999999999975E-2</v>
      </c>
      <c r="U319" s="185">
        <f t="shared" ref="U319" si="1011">IF(E319="","",ROUND(AVERAGEA(E319:I320),4))</f>
        <v>7.9698000000000002</v>
      </c>
      <c r="V319" s="185">
        <f t="shared" ref="V319" si="1012">IF(E319="","",ROUND(SQRT(COUNTA(E319:I320)/(COUNTA(E319:I320)-1))*STDEVPA(E319:I320),4))</f>
        <v>7.1000000000000004E-3</v>
      </c>
      <c r="W319" s="184">
        <f t="shared" ref="W319" si="1013">IF(E319="","",ROUND((((B319+C319)-(B319-C320))/(6*V319)),4))</f>
        <v>4.6947999999999999</v>
      </c>
      <c r="X319" s="184">
        <f t="shared" ref="X319" si="1014">IF(E319="","",ROUND((1-(ABS((((B319+C319)+(B319-C320))/2)-U319)/((C319+C320)/2)))*W319,4))</f>
        <v>1.4177999999999999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NG</v>
      </c>
      <c r="AA319">
        <v>7.9775999999999998</v>
      </c>
      <c r="AB319">
        <v>7.9592000000000001</v>
      </c>
      <c r="AC319">
        <v>7.9715999999999996</v>
      </c>
      <c r="AD319">
        <v>7.9737</v>
      </c>
      <c r="AE319">
        <v>7.9667000000000003</v>
      </c>
    </row>
    <row r="320" spans="1:31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31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7.9523999999999999</v>
      </c>
      <c r="F321" s="176">
        <v>7.9351000000000003</v>
      </c>
      <c r="G321" s="176">
        <v>7.9458000000000002</v>
      </c>
      <c r="H321" s="176">
        <v>7.9494999999999996</v>
      </c>
      <c r="I321" s="176">
        <v>7.9405000000000001</v>
      </c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0.52399999999999558</v>
      </c>
      <c r="P321" s="193">
        <f t="shared" ref="P321" si="1021">IF(E321="","",((MINA(E321,F321,G321,H321,I321))-N321)/((C321+C322)/2))</f>
        <v>0.35099999999999909</v>
      </c>
      <c r="Q321" s="194" t="str">
        <f t="shared" ref="Q321" si="1022">IF(E321="","",IF(OR((O321&gt;50%),(P321&lt;-50%)),"Measure More","OK"))</f>
        <v>Measure More</v>
      </c>
      <c r="R321" s="185">
        <f t="shared" ref="R321" si="1023">IF(E321="","",MAXA(E321:I322))</f>
        <v>7.9523999999999999</v>
      </c>
      <c r="S321" s="185">
        <f t="shared" ref="S321" si="1024">IF(E321="","",MINA(E321:I322))</f>
        <v>7.9351000000000003</v>
      </c>
      <c r="T321" s="185">
        <f t="shared" ref="T321" si="1025">IF(E321="","",(R321-S321))</f>
        <v>1.7299999999999649E-2</v>
      </c>
      <c r="U321" s="185">
        <f t="shared" ref="U321" si="1026">IF(E321="","",ROUND(AVERAGEA(E321:I322),4))</f>
        <v>7.9447000000000001</v>
      </c>
      <c r="V321" s="185">
        <f t="shared" ref="V321" si="1027">IF(E321="","",ROUND(SQRT(COUNTA(E321:I322)/(COUNTA(E321:I322)-1))*STDEVPA(E321:I322),4))</f>
        <v>7.0000000000000001E-3</v>
      </c>
      <c r="W321" s="184">
        <f t="shared" ref="W321" si="1028">IF(E321="","",ROUND((((B321+C321)-(B321-C322))/(6*V321)),4))</f>
        <v>4.7618999999999998</v>
      </c>
      <c r="X321" s="184">
        <f t="shared" ref="X321" si="1029">IF(E321="","",ROUND((1-(ABS((((B321+C321)+(B321-C322))/2)-U321)/((C321+C322)/2)))*W321,4))</f>
        <v>2.6333000000000002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7.9523999999999999</v>
      </c>
      <c r="AB321">
        <v>7.9351000000000003</v>
      </c>
      <c r="AC321">
        <v>7.9458000000000002</v>
      </c>
      <c r="AD321">
        <v>7.9494999999999996</v>
      </c>
      <c r="AE321">
        <v>7.9405000000000001</v>
      </c>
    </row>
    <row r="322" spans="1:31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31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3.0876000000000001</v>
      </c>
      <c r="F323" s="176">
        <v>3.0775999999999999</v>
      </c>
      <c r="G323" s="176">
        <v>3.0901999999999998</v>
      </c>
      <c r="H323" s="176">
        <v>3.0882999999999998</v>
      </c>
      <c r="I323" s="176">
        <v>3.0750999999999999</v>
      </c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-9.800000000000253E-2</v>
      </c>
      <c r="P323" s="193">
        <f t="shared" ref="P323" si="1036">IF(E323="","",((MINA(E323,F323,G323,H323,I323))-N323)/((C323+C324)/2))</f>
        <v>-0.24900000000000144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3.0901999999999998</v>
      </c>
      <c r="S323" s="185">
        <f t="shared" ref="S323" si="1039">IF(E323="","",MINA(E323:I324))</f>
        <v>3.0750999999999999</v>
      </c>
      <c r="T323" s="185">
        <f t="shared" ref="T323" si="1040">IF(E323="","",(R323-S323))</f>
        <v>1.5099999999999891E-2</v>
      </c>
      <c r="U323" s="185">
        <f t="shared" ref="U323" si="1041">IF(E323="","",ROUND(AVERAGEA(E323:I324),4))</f>
        <v>3.0838000000000001</v>
      </c>
      <c r="V323" s="185">
        <f t="shared" ref="V323" si="1042">IF(E323="","",ROUND(SQRT(COUNTA(E323:I324)/(COUNTA(E323:I324)-1))*STDEVPA(E323:I324),4))</f>
        <v>6.8999999999999999E-3</v>
      </c>
      <c r="W323" s="184">
        <f t="shared" ref="W323" si="1043">IF(E323="","",ROUND((((B323+C323)-(B323-C324))/(6*V323)),4))</f>
        <v>4.8308999999999997</v>
      </c>
      <c r="X323" s="184">
        <f t="shared" ref="X323" si="1044">IF(E323="","",ROUND((1-(ABS((((B323+C323)+(B323-C324))/2)-U323)/((C323+C324)/2)))*W323,4))</f>
        <v>4.0483000000000002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3.0876000000000001</v>
      </c>
      <c r="AB323">
        <v>3.0775999999999999</v>
      </c>
      <c r="AC323">
        <v>3.0901999999999998</v>
      </c>
      <c r="AD323">
        <v>3.0882999999999998</v>
      </c>
      <c r="AE323">
        <v>3.0750999999999999</v>
      </c>
    </row>
    <row r="324" spans="1:31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31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3.0914000000000001</v>
      </c>
      <c r="F325" s="176">
        <v>3.0863999999999998</v>
      </c>
      <c r="G325" s="176">
        <v>3.0897999999999999</v>
      </c>
      <c r="H325" s="176">
        <v>3.0882999999999998</v>
      </c>
      <c r="I325" s="176">
        <v>3.0857000000000001</v>
      </c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-8.599999999999941E-2</v>
      </c>
      <c r="P325" s="193">
        <f t="shared" ref="P325" si="1051">IF(E325="","",((MINA(E325,F325,G325,H325,I325))-N325)/((C325+C326)/2))</f>
        <v>-0.14299999999999979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3.0914000000000001</v>
      </c>
      <c r="S325" s="185">
        <f t="shared" ref="S325" si="1054">IF(E325="","",MINA(E325:I326))</f>
        <v>3.0857000000000001</v>
      </c>
      <c r="T325" s="185">
        <f t="shared" ref="T325" si="1055">IF(E325="","",(R325-S325))</f>
        <v>5.7000000000000384E-3</v>
      </c>
      <c r="U325" s="185">
        <f t="shared" ref="U325" si="1056">IF(E325="","",ROUND(AVERAGEA(E325:I326),4))</f>
        <v>3.0882999999999998</v>
      </c>
      <c r="V325" s="185">
        <f t="shared" ref="V325" si="1057">IF(E325="","",ROUND(SQRT(COUNTA(E325:I326)/(COUNTA(E325:I326)-1))*STDEVPA(E325:I326),4))</f>
        <v>2.3999999999999998E-3</v>
      </c>
      <c r="W325" s="184">
        <f t="shared" ref="W325" si="1058">IF(E325="","",ROUND((((B325+C325)-(B325-C326))/(6*V325)),4))</f>
        <v>13.8889</v>
      </c>
      <c r="X325" s="184">
        <f t="shared" ref="X325" si="1059">IF(E325="","",ROUND((1-(ABS((((B325+C325)+(B325-C326))/2)-U325)/((C325+C326)/2)))*W325,4))</f>
        <v>12.2639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3.0914000000000001</v>
      </c>
      <c r="AB325">
        <v>3.0863999999999998</v>
      </c>
      <c r="AC325">
        <v>3.0897999999999999</v>
      </c>
      <c r="AD325">
        <v>3.0882999999999998</v>
      </c>
      <c r="AE325">
        <v>3.0857000000000001</v>
      </c>
    </row>
    <row r="326" spans="1:31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31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7.7133000000000003</v>
      </c>
      <c r="F327" s="176">
        <v>7.7130000000000001</v>
      </c>
      <c r="G327" s="176">
        <v>7.7080000000000002</v>
      </c>
      <c r="H327" s="176">
        <v>7.7118000000000002</v>
      </c>
      <c r="I327" s="176">
        <v>7.7138</v>
      </c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0.13799999999999812</v>
      </c>
      <c r="P327" s="193">
        <f t="shared" ref="P327" si="1066">IF(E327="","",((MINA(E327,F327,G327,H327,I327))-N327)/((C327+C328)/2))</f>
        <v>8.0000000000000071E-2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7.7138</v>
      </c>
      <c r="S327" s="185">
        <f t="shared" ref="S327" si="1069">IF(E327="","",MINA(E327:I328))</f>
        <v>7.7080000000000002</v>
      </c>
      <c r="T327" s="185">
        <f t="shared" ref="T327" si="1070">IF(E327="","",(R327-S327))</f>
        <v>5.7999999999998053E-3</v>
      </c>
      <c r="U327" s="185">
        <f t="shared" ref="U327" si="1071">IF(E327="","",ROUND(AVERAGEA(E327:I328),4))</f>
        <v>7.7119999999999997</v>
      </c>
      <c r="V327" s="185">
        <f t="shared" ref="V327" si="1072">IF(E327="","",ROUND(SQRT(COUNTA(E327:I328)/(COUNTA(E327:I328)-1))*STDEVPA(E327:I328),4))</f>
        <v>2.3E-3</v>
      </c>
      <c r="W327" s="184">
        <f t="shared" ref="W327" si="1073">IF(E327="","",ROUND((((B327+C327)-(B327-C328))/(6*V327)),4))</f>
        <v>14.492800000000001</v>
      </c>
      <c r="X327" s="184">
        <f t="shared" ref="X327" si="1074">IF(E327="","",ROUND((1-(ABS((((B327+C327)+(B327-C328))/2)-U327)/((C327+C328)/2)))*W327,4))</f>
        <v>12.7537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7.7133000000000003</v>
      </c>
      <c r="AB327">
        <v>7.7130000000000001</v>
      </c>
      <c r="AC327">
        <v>7.7080000000000002</v>
      </c>
      <c r="AD327">
        <v>7.7118000000000002</v>
      </c>
      <c r="AE327">
        <v>7.7138</v>
      </c>
    </row>
    <row r="328" spans="1:31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31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7.7122999999999999</v>
      </c>
      <c r="F329" s="176">
        <v>7.7142999999999997</v>
      </c>
      <c r="G329" s="176">
        <v>7.7096999999999998</v>
      </c>
      <c r="H329" s="176">
        <v>7.7134</v>
      </c>
      <c r="I329" s="176">
        <v>7.7138999999999998</v>
      </c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0.14299999999999535</v>
      </c>
      <c r="P329" s="193">
        <f t="shared" ref="P329" si="1081">IF(E329="","",((MINA(E329,F329,G329,H329,I329))-N329)/((C329+C330)/2))</f>
        <v>9.6999999999995978E-2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7.7142999999999997</v>
      </c>
      <c r="S329" s="185">
        <f t="shared" ref="S329" si="1084">IF(E329="","",MINA(E329:I330))</f>
        <v>7.7096999999999998</v>
      </c>
      <c r="T329" s="185">
        <f t="shared" ref="T329" si="1085">IF(E329="","",(R329-S329))</f>
        <v>4.5999999999999375E-3</v>
      </c>
      <c r="U329" s="185">
        <f t="shared" ref="U329" si="1086">IF(E329="","",ROUND(AVERAGEA(E329:I330),4))</f>
        <v>7.7126999999999999</v>
      </c>
      <c r="V329" s="185">
        <f t="shared" ref="V329" si="1087">IF(E329="","",ROUND(SQRT(COUNTA(E329:I330)/(COUNTA(E329:I330)-1))*STDEVPA(E329:I330),4))</f>
        <v>1.8E-3</v>
      </c>
      <c r="W329" s="184">
        <f t="shared" ref="W329" si="1088">IF(E329="","",ROUND((((B329+C329)-(B329-C330))/(6*V329)),4))</f>
        <v>18.5185</v>
      </c>
      <c r="X329" s="184">
        <f t="shared" ref="X329" si="1089">IF(E329="","",ROUND((1-(ABS((((B329+C329)+(B329-C330))/2)-U329)/((C329+C330)/2)))*W329,4))</f>
        <v>16.166699999999999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7.7122999999999999</v>
      </c>
      <c r="AB329">
        <v>7.7142999999999997</v>
      </c>
      <c r="AC329">
        <v>7.7096999999999998</v>
      </c>
      <c r="AD329">
        <v>7.7134</v>
      </c>
      <c r="AE329">
        <v>7.7138999999999998</v>
      </c>
    </row>
    <row r="330" spans="1:31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31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3.125</v>
      </c>
      <c r="F331" s="176">
        <v>3.1261000000000001</v>
      </c>
      <c r="G331" s="176">
        <v>3.1244000000000001</v>
      </c>
      <c r="H331" s="176">
        <v>3.1251000000000002</v>
      </c>
      <c r="I331" s="176">
        <v>3.1179999999999999</v>
      </c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0.26100000000000012</v>
      </c>
      <c r="P331" s="193">
        <f t="shared" ref="P331" si="1096">IF(E331="","",((MINA(E331,F331,G331,H331,I331))-N331)/((C331+C332)/2))</f>
        <v>0.17999999999999794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3.1261000000000001</v>
      </c>
      <c r="S331" s="185">
        <f t="shared" ref="S331" si="1099">IF(E331="","",MINA(E331:I332))</f>
        <v>3.1179999999999999</v>
      </c>
      <c r="T331" s="185">
        <f t="shared" ref="T331" si="1100">IF(E331="","",(R331-S331))</f>
        <v>8.1000000000002181E-3</v>
      </c>
      <c r="U331" s="185">
        <f t="shared" ref="U331" si="1101">IF(E331="","",ROUND(AVERAGEA(E331:I332),4))</f>
        <v>3.1236999999999999</v>
      </c>
      <c r="V331" s="185">
        <f t="shared" ref="V331" si="1102">IF(E331="","",ROUND(SQRT(COUNTA(E331:I332)/(COUNTA(E331:I332)-1))*STDEVPA(E331:I332),4))</f>
        <v>3.3E-3</v>
      </c>
      <c r="W331" s="184">
        <f t="shared" ref="W331" si="1103">IF(E331="","",ROUND((((B331+C331)-(B331-C332))/(6*V331)),4))</f>
        <v>10.101000000000001</v>
      </c>
      <c r="X331" s="184">
        <f t="shared" ref="X331" si="1104">IF(E331="","",ROUND((1-(ABS((((B331+C331)+(B331-C332))/2)-U331)/((C331+C332)/2)))*W331,4))</f>
        <v>7.7070999999999996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3.125</v>
      </c>
      <c r="AB331">
        <v>3.1261000000000001</v>
      </c>
      <c r="AC331">
        <v>3.1244000000000001</v>
      </c>
      <c r="AD331">
        <v>3.1251000000000002</v>
      </c>
      <c r="AE331">
        <v>3.1179999999999999</v>
      </c>
    </row>
    <row r="332" spans="1:31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31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3.1246</v>
      </c>
      <c r="F333" s="176">
        <v>3.1236999999999999</v>
      </c>
      <c r="G333" s="176">
        <v>3.1221000000000001</v>
      </c>
      <c r="H333" s="176">
        <v>3.1246999999999998</v>
      </c>
      <c r="I333" s="176">
        <v>3.1234999999999999</v>
      </c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0.24699999999999722</v>
      </c>
      <c r="P333" s="193">
        <f t="shared" ref="P333" si="1111">IF(E333="","",((MINA(E333,F333,G333,H333,I333))-N333)/((C333+C334)/2))</f>
        <v>0.22100000000000009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3.1246999999999998</v>
      </c>
      <c r="S333" s="185">
        <f t="shared" ref="S333" si="1114">IF(E333="","",MINA(E333:I334))</f>
        <v>3.1221000000000001</v>
      </c>
      <c r="T333" s="185">
        <f t="shared" ref="T333" si="1115">IF(E333="","",(R333-S333))</f>
        <v>2.5999999999997137E-3</v>
      </c>
      <c r="U333" s="185">
        <f t="shared" ref="U333" si="1116">IF(E333="","",ROUND(AVERAGEA(E333:I334),4))</f>
        <v>3.1236999999999999</v>
      </c>
      <c r="V333" s="185">
        <f t="shared" ref="V333" si="1117">IF(E333="","",ROUND(SQRT(COUNTA(E333:I334)/(COUNTA(E333:I334)-1))*STDEVPA(E333:I334),4))</f>
        <v>1E-3</v>
      </c>
      <c r="W333" s="184">
        <f t="shared" ref="W333" si="1118">IF(E333="","",ROUND((((B333+C333)-(B333-C334))/(6*V333)),4))</f>
        <v>33.333300000000001</v>
      </c>
      <c r="X333" s="184">
        <f t="shared" ref="X333" si="1119">IF(E333="","",ROUND((1-(ABS((((B333+C333)+(B333-C334))/2)-U333)/((C333+C334)/2)))*W333,4))</f>
        <v>25.433299999999999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3.1246</v>
      </c>
      <c r="AB333">
        <v>3.1236999999999999</v>
      </c>
      <c r="AC333">
        <v>3.1221000000000001</v>
      </c>
      <c r="AD333">
        <v>3.1246999999999998</v>
      </c>
      <c r="AE333">
        <v>3.1234999999999999</v>
      </c>
    </row>
    <row r="334" spans="1:31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31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2.3400000000000001E-2</v>
      </c>
      <c r="F335" s="176">
        <v>2.4899999999999999E-2</v>
      </c>
      <c r="G335" s="176">
        <v>2.47E-2</v>
      </c>
      <c r="H335" s="176">
        <v>2.5100000000000001E-2</v>
      </c>
      <c r="I335" s="176">
        <v>2.6599999999999999E-2</v>
      </c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6.399999999999989E-2</v>
      </c>
      <c r="P335" s="193">
        <f t="shared" ref="P335" si="1126">IF(E335="","",((MINA(E335,F335,G335,H335,I335))-N335)/((C335+C336)/2))</f>
        <v>-6.4000000000000029E-2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2.6599999999999999E-2</v>
      </c>
      <c r="S335" s="185">
        <f t="shared" ref="S335" si="1129">IF(E335="","",MINA(E335:I336))</f>
        <v>2.3400000000000001E-2</v>
      </c>
      <c r="T335" s="185">
        <f t="shared" ref="T335" si="1130">IF(E335="","",(R335-S335))</f>
        <v>3.199999999999998E-3</v>
      </c>
      <c r="U335" s="185">
        <f t="shared" ref="U335" si="1131">IF(E335="","",ROUND(AVERAGEA(E335:I336),4))</f>
        <v>2.4899999999999999E-2</v>
      </c>
      <c r="V335" s="185">
        <f t="shared" ref="V335" si="1132">IF(E335="","",ROUND(SQRT(COUNTA(E335:I336)/(COUNTA(E335:I336)-1))*STDEVPA(E335:I336),4))</f>
        <v>1.1000000000000001E-3</v>
      </c>
      <c r="W335" s="184">
        <f>IF(E335="","",ROUND((((B335+C335)-(U335))/(3*V335)),4))</f>
        <v>7.6060999999999996</v>
      </c>
      <c r="X335" s="184">
        <f>IF(E335="","",ROUND((((B335+C335)-(U335))/(3*V335)),4))</f>
        <v>7.6060999999999996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2.3400000000000001E-2</v>
      </c>
      <c r="AB335">
        <v>2.4899999999999999E-2</v>
      </c>
      <c r="AC335">
        <v>2.47E-2</v>
      </c>
      <c r="AD335">
        <v>2.5100000000000001E-2</v>
      </c>
      <c r="AE335">
        <v>2.6599999999999999E-2</v>
      </c>
    </row>
    <row r="336" spans="1:31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2.7799999999999998E-2</v>
      </c>
      <c r="F337" s="176">
        <v>2.6599999999999999E-2</v>
      </c>
      <c r="G337" s="176">
        <v>2.6499999999999999E-2</v>
      </c>
      <c r="H337" s="176">
        <v>2.3699999999999999E-2</v>
      </c>
      <c r="I337" s="176">
        <v>3.1699999999999999E-2</v>
      </c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0.2679999999999999</v>
      </c>
      <c r="P337" s="193">
        <f t="shared" ref="P337" si="1139">IF(E337="","",((MINA(E337,F337,G337,H337,I337))-N337)/((C337+C338)/2))</f>
        <v>-5.2000000000000102E-2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3.1699999999999999E-2</v>
      </c>
      <c r="S337" s="185">
        <f t="shared" ref="S337" si="1142">IF(E337="","",MINA(E337:I338))</f>
        <v>2.3699999999999999E-2</v>
      </c>
      <c r="T337" s="185">
        <f t="shared" ref="T337" si="1143">IF(E337="","",(R337-S337))</f>
        <v>8.0000000000000002E-3</v>
      </c>
      <c r="U337" s="185">
        <f t="shared" ref="U337" si="1144">IF(E337="","",ROUND(AVERAGEA(E337:I338),4))</f>
        <v>2.7300000000000001E-2</v>
      </c>
      <c r="V337" s="185">
        <f t="shared" ref="V337" si="1145">IF(E337="","",ROUND(SQRT(COUNTA(E337:I338)/(COUNTA(E337:I338)-1))*STDEVPA(E337:I338),4))</f>
        <v>2.8999999999999998E-3</v>
      </c>
      <c r="W337" s="184">
        <f>IF(E337="","",ROUND((((B337+C337)-(U337))/(3*V337)),4))</f>
        <v>2.6092</v>
      </c>
      <c r="X337" s="184">
        <f>IF(E337="","",ROUND((((B337+C337)-(U337))/(3*V337)),4))</f>
        <v>2.6092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2.7799999999999998E-2</v>
      </c>
      <c r="AB337">
        <v>2.6599999999999999E-2</v>
      </c>
      <c r="AC337">
        <v>2.6499999999999999E-2</v>
      </c>
      <c r="AD337">
        <v>2.3699999999999999E-2</v>
      </c>
      <c r="AE337">
        <v>3.1699999999999999E-2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0.1076</v>
      </c>
      <c r="AB339" s="29">
        <v>0.1016</v>
      </c>
      <c r="AC339" s="29">
        <v>9.5899999999999999E-2</v>
      </c>
      <c r="AD339" s="29">
        <v>0.1113</v>
      </c>
      <c r="AE339" s="29">
        <v>0.105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8.0799999999999997E-2</v>
      </c>
      <c r="AB341">
        <v>7.6200000000000004E-2</v>
      </c>
      <c r="AC341">
        <v>6.9599999999999995E-2</v>
      </c>
      <c r="AD341">
        <v>7.6200000000000004E-2</v>
      </c>
      <c r="AE341">
        <v>7.6999999999999999E-2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24121302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43" priority="11" stopIfTrue="1" operator="equal">
      <formula>"NG"</formula>
    </cfRule>
  </conditionalFormatting>
  <conditionalFormatting sqref="Y42:Z107 L42:L107">
    <cfRule type="containsText" dxfId="42" priority="10" stopIfTrue="1" operator="containsText" text="NG">
      <formula>NOT(ISERROR(SEARCH("NG",L42)))</formula>
    </cfRule>
  </conditionalFormatting>
  <conditionalFormatting sqref="Q42:Q107">
    <cfRule type="containsText" dxfId="41" priority="9" operator="containsText" text="Measure More">
      <formula>NOT(ISERROR(SEARCH("Measure More",Q42)))</formula>
    </cfRule>
  </conditionalFormatting>
  <conditionalFormatting sqref="E127">
    <cfRule type="cellIs" dxfId="40" priority="8" stopIfTrue="1" operator="equal">
      <formula>"NG"</formula>
    </cfRule>
  </conditionalFormatting>
  <conditionalFormatting sqref="Y158:Z223 L158:L223">
    <cfRule type="containsText" dxfId="39" priority="7" stopIfTrue="1" operator="containsText" text="NG">
      <formula>NOT(ISERROR(SEARCH("NG",L158)))</formula>
    </cfRule>
  </conditionalFormatting>
  <conditionalFormatting sqref="Q158:Q223">
    <cfRule type="containsText" dxfId="38" priority="6" operator="containsText" text="Measure More">
      <formula>NOT(ISERROR(SEARCH("Measure More",Q158)))</formula>
    </cfRule>
  </conditionalFormatting>
  <conditionalFormatting sqref="E242">
    <cfRule type="cellIs" dxfId="37" priority="5" stopIfTrue="1" operator="equal">
      <formula>"NG"</formula>
    </cfRule>
  </conditionalFormatting>
  <conditionalFormatting sqref="Y273:Z338 L273:L338">
    <cfRule type="containsText" dxfId="36" priority="4" stopIfTrue="1" operator="containsText" text="NG">
      <formula>NOT(ISERROR(SEARCH("NG",L273)))</formula>
    </cfRule>
  </conditionalFormatting>
  <conditionalFormatting sqref="Q273:Q338">
    <cfRule type="containsText" dxfId="35" priority="3" operator="containsText" text="Measure More">
      <formula>NOT(ISERROR(SEARCH("Measure More",Q273)))</formula>
    </cfRule>
  </conditionalFormatting>
  <conditionalFormatting sqref="D127">
    <cfRule type="cellIs" dxfId="34" priority="2" stopIfTrue="1" operator="equal">
      <formula>"NG"</formula>
    </cfRule>
  </conditionalFormatting>
  <conditionalFormatting sqref="D242">
    <cfRule type="cellIs" dxfId="33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topLeftCell="B1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24121601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67" t="str">
        <f>IF(SUM(M42:M107)&lt;&gt;33,"NG","OK")</f>
        <v>NG</v>
      </c>
      <c r="F11" s="207">
        <v>113520</v>
      </c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69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66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65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94" t="s">
        <v>197</v>
      </c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69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68" t="s">
        <v>53</v>
      </c>
      <c r="P41" s="168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/>
      <c r="F42" s="176"/>
      <c r="G42" s="176"/>
      <c r="H42" s="176"/>
      <c r="I42" s="176"/>
      <c r="J42" s="178"/>
      <c r="K42" s="178"/>
      <c r="L42" s="192" t="str">
        <f>IF(E42="","",IF(OR(((MAXA(E42:I43))&gt;(B42+C42)),((MINA(E42:I43))&lt;(B42-C43))),"NG","OK"))</f>
        <v/>
      </c>
      <c r="M42" s="192" t="str">
        <f>IF(E42="","",IF(OR(((MAXA(E42:I43))&gt;(B42+C42)),((MINA(E42:I43))&lt;(B42-C43))),2,1))</f>
        <v/>
      </c>
      <c r="N42" s="185">
        <f>IF(B42="","",(((B42+C42)+(B42-C43))/2))</f>
        <v>3.4</v>
      </c>
      <c r="O42" s="193" t="str">
        <f>IF(E42="","",((MAXA(E42,F42,G42,H42,I42))-N42)/((C42+C43)/2))</f>
        <v/>
      </c>
      <c r="P42" s="193" t="str">
        <f>IF(E42="","",((MINA(E42,F42,G42,H42,I42))-N42)/((C42+C43)/2))</f>
        <v/>
      </c>
      <c r="Q42" s="185" t="str">
        <f>IF(E42="","",IF(OR((O42&gt;50%),(P42&lt;-50%)),"Measure More","OK"))</f>
        <v/>
      </c>
      <c r="R42" s="185" t="str">
        <f>IF(E42="","",MAXA(E42:I43))</f>
        <v/>
      </c>
      <c r="S42" s="185" t="str">
        <f>IF(E42="","",MINA(E42:I43))</f>
        <v/>
      </c>
      <c r="T42" s="185" t="str">
        <f>IF(E42="","",(R42-S42))</f>
        <v/>
      </c>
      <c r="U42" s="185" t="str">
        <f>IF(E42="","",ROUND(AVERAGEA(E42:I43),4))</f>
        <v/>
      </c>
      <c r="V42" s="185" t="str">
        <f>IF(E42="","",ROUND(SQRT(COUNTA(E42:I43)/(COUNTA(E42:I43)-1))*STDEVPA(E42:I43),4))</f>
        <v/>
      </c>
      <c r="W42" s="184" t="str">
        <f>IF(E42="","",ROUND((((B42+C42)-(B42-C43))/(6*V42)),4))</f>
        <v/>
      </c>
      <c r="X42" s="184" t="str">
        <f>IF(E42="","",ROUND((1-(ABS((((B42+C42)+(B42-C43))/2)-U42)/((C42+C43)/2)))*W42,4))</f>
        <v/>
      </c>
      <c r="Y42" s="184" t="str">
        <f>IF(E42="","",IF(OR(((MAXA(E42:I43))&gt;(B42+C42)),((MINA(E42:I43))&lt;(B42-C43))),"NG","OK"))</f>
        <v/>
      </c>
      <c r="Z42" s="184" t="str">
        <f>IF(X42="","",IF(OR(((MINA(X42))&lt;(1.67))),"NG","OK"))</f>
        <v/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/>
      <c r="F44" s="176"/>
      <c r="G44" s="176"/>
      <c r="H44" s="176"/>
      <c r="I44" s="176"/>
      <c r="J44" s="178"/>
      <c r="K44" s="178"/>
      <c r="L44" s="192" t="str">
        <f>IF(E44="","",IF(OR(((MAXA(E44:I45))&gt;(B44+C44)),((MINA(E44:I45))&lt;(B44-C45))),"NG","OK"))</f>
        <v/>
      </c>
      <c r="M44" s="192" t="str">
        <f>IF(E44="","",IF(OR(((MAXA(E44:I45))&gt;(B44+C44)),((MINA(E44:I45))&lt;(B44-C45))),2,1))</f>
        <v/>
      </c>
      <c r="N44" s="185">
        <f t="shared" ref="N44" si="0">IF(B44="","",(((B44+C44)+(B44-C45))/2))</f>
        <v>3.4</v>
      </c>
      <c r="O44" s="193" t="str">
        <f>IF(E44="","",((MAXA(E44,F44,G44,H44,I44))-N44)/((C44+C45)/2))</f>
        <v/>
      </c>
      <c r="P44" s="193" t="str">
        <f>IF(E44="","",((MINA(E44,F44,G44,H44,I44))-N44)/((C44+C45)/2))</f>
        <v/>
      </c>
      <c r="Q44" s="185" t="str">
        <f t="shared" ref="Q44" si="1">IF(E44="","",IF(OR((O44&gt;50%),(P44&lt;-50%)),"Measure More","OK"))</f>
        <v/>
      </c>
      <c r="R44" s="185" t="str">
        <f>IF(E44="","",MAXA(E44:I45))</f>
        <v/>
      </c>
      <c r="S44" s="185" t="str">
        <f>IF(E44="","",MINA(E44:I45))</f>
        <v/>
      </c>
      <c r="T44" s="185" t="str">
        <f t="shared" ref="T44" si="2">IF(E44="","",(R44-S44))</f>
        <v/>
      </c>
      <c r="U44" s="185" t="str">
        <f>IF(E44="","",ROUND(AVERAGEA(E44:I45),4))</f>
        <v/>
      </c>
      <c r="V44" s="185" t="str">
        <f>IF(E44="","",ROUND(SQRT(COUNTA(E44:I45)/(COUNTA(E44:I45)-1))*STDEVPA(E44:I45),4))</f>
        <v/>
      </c>
      <c r="W44" s="184" t="str">
        <f t="shared" ref="W44" si="3">IF(E44="","",ROUND((((B44+C44)-(B44-C45))/(6*V44)),4))</f>
        <v/>
      </c>
      <c r="X44" s="184" t="str">
        <f t="shared" ref="X44" si="4">IF(E44="","",ROUND((1-(ABS((((B44+C44)+(B44-C45))/2)-U44)/((C44+C45)/2)))*W44,4))</f>
        <v/>
      </c>
      <c r="Y44" s="184" t="str">
        <f>IF(E44="","",IF(OR(((MAXA(E44:I45))&gt;(B44+C44)),((MINA(E44:I45))&lt;(B44-C45))),"NG","OK"))</f>
        <v/>
      </c>
      <c r="Z44" s="184" t="str">
        <f t="shared" ref="Z44" si="5">IF(X44="","",IF(OR(((MINA(X44))&lt;(1.67))),"NG","OK"))</f>
        <v/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/>
      <c r="F46" s="176"/>
      <c r="G46" s="176"/>
      <c r="H46" s="176"/>
      <c r="I46" s="176"/>
      <c r="J46" s="178"/>
      <c r="K46" s="178"/>
      <c r="L46" s="192" t="str">
        <f>IF(E46="","",IF(OR(((MAXA(E46:I47))&gt;(B46+C46)),((MINA(E46:I47))&lt;(B46-C47))),"NG","OK"))</f>
        <v/>
      </c>
      <c r="M46" s="192" t="str">
        <f>IF(E46="","",IF(OR(((MAXA(E46:I47))&gt;(B46+C46)),((MINA(E46:I47))&lt;(B46-C47))),2,1))</f>
        <v/>
      </c>
      <c r="N46" s="185">
        <f t="shared" ref="N46" si="8">IF(B46="","",(((B46+C46)+(B46-C47))/2))</f>
        <v>1.6</v>
      </c>
      <c r="O46" s="193" t="str">
        <f>IF(E46="","",((MAXA(E46,F46,G46,H46,I46))-N46)/((C46+C47)/2))</f>
        <v/>
      </c>
      <c r="P46" s="193" t="str">
        <f>IF(E46="","",((MINA(E46,F46,G46,H46,I46))-N46)/((C46+C47)/2))</f>
        <v/>
      </c>
      <c r="Q46" s="185" t="str">
        <f t="shared" ref="Q46" si="9">IF(E46="","",IF(OR((O46&gt;50%),(P46&lt;-50%)),"Measure More","OK"))</f>
        <v/>
      </c>
      <c r="R46" s="185" t="str">
        <f>IF(E46="","",MAXA(E46:I47))</f>
        <v/>
      </c>
      <c r="S46" s="185" t="str">
        <f>IF(E46="","",MINA(E46:I47))</f>
        <v/>
      </c>
      <c r="T46" s="185" t="str">
        <f t="shared" ref="T46" si="10">IF(E46="","",(R46-S46))</f>
        <v/>
      </c>
      <c r="U46" s="185" t="str">
        <f>IF(E46="","",ROUND(AVERAGEA(E46:I47),4))</f>
        <v/>
      </c>
      <c r="V46" s="185" t="str">
        <f>IF(E46="","",ROUND(SQRT(COUNTA(E46:I47)/(COUNTA(E46:I47)-1))*STDEVPA(E46:I47),4))</f>
        <v/>
      </c>
      <c r="W46" s="184" t="str">
        <f t="shared" ref="W46" si="11">IF(E46="","",ROUND((((B46+C46)-(B46-C47))/(6*V46)),4))</f>
        <v/>
      </c>
      <c r="X46" s="184" t="str">
        <f t="shared" ref="X46" si="12">IF(E46="","",ROUND((1-(ABS((((B46+C46)+(B46-C47))/2)-U46)/((C46+C47)/2)))*W46,4))</f>
        <v/>
      </c>
      <c r="Y46" s="184" t="str">
        <f>IF(E46="","",IF(OR(((MAXA(E46:I47))&gt;(B46+C46)),((MINA(E46:I47))&lt;(B46-C47))),"NG","OK"))</f>
        <v/>
      </c>
      <c r="Z46" s="184" t="str">
        <f t="shared" ref="Z46" si="13">IF(X46="","",IF(OR(((MINA(X46))&lt;(1.67))),"NG","OK"))</f>
        <v/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/>
      <c r="F48" s="176"/>
      <c r="G48" s="176"/>
      <c r="H48" s="176"/>
      <c r="I48" s="176"/>
      <c r="J48" s="178"/>
      <c r="K48" s="178"/>
      <c r="L48" s="192" t="str">
        <f>IF(E48="","",IF(OR(((MAXA(E48:I49))&gt;(B48+C48)),((MINA(E48:I49))&lt;(B48-C49))),"NG","OK"))</f>
        <v/>
      </c>
      <c r="M48" s="192" t="str">
        <f>IF(E48="","",IF(OR(((MAXA(E48:I49))&gt;(B48+C48)),((MINA(E48:I49))&lt;(B48-C49))),2,1))</f>
        <v/>
      </c>
      <c r="N48" s="185">
        <f t="shared" ref="N48" si="16">IF(B48="","",(((B48+C48)+(B48-C49))/2))</f>
        <v>1.6</v>
      </c>
      <c r="O48" s="193" t="str">
        <f>IF(E48="","",((MAXA(E48,F48,G48,H48,I48))-N48)/((C48+C49)/2))</f>
        <v/>
      </c>
      <c r="P48" s="193" t="str">
        <f>IF(E48="","",((MINA(E48,F48,G48,H48,I48))-N48)/((C48+C49)/2))</f>
        <v/>
      </c>
      <c r="Q48" s="185" t="str">
        <f t="shared" ref="Q48" si="17">IF(E48="","",IF(OR((O48&gt;50%),(P48&lt;-50%)),"Measure More","OK"))</f>
        <v/>
      </c>
      <c r="R48" s="185" t="str">
        <f>IF(E48="","",MAXA(E48:I49))</f>
        <v/>
      </c>
      <c r="S48" s="185" t="str">
        <f>IF(E48="","",MINA(E48:I49))</f>
        <v/>
      </c>
      <c r="T48" s="185" t="str">
        <f t="shared" ref="T48" si="18">IF(E48="","",(R48-S48))</f>
        <v/>
      </c>
      <c r="U48" s="185" t="str">
        <f>IF(E48="","",ROUND(AVERAGEA(E48:I49),4))</f>
        <v/>
      </c>
      <c r="V48" s="185" t="str">
        <f>IF(E48="","",ROUND(SQRT(COUNTA(E48:I49)/(COUNTA(E48:I49)-1))*STDEVPA(E48:I49),4))</f>
        <v/>
      </c>
      <c r="W48" s="184" t="str">
        <f t="shared" ref="W48" si="19">IF(E48="","",ROUND((((B48+C48)-(B48-C49))/(6*V48)),4))</f>
        <v/>
      </c>
      <c r="X48" s="184" t="str">
        <f t="shared" ref="X48" si="20">IF(E48="","",ROUND((1-(ABS((((B48+C48)+(B48-C49))/2)-U48)/((C48+C49)/2)))*W48,4))</f>
        <v/>
      </c>
      <c r="Y48" s="184" t="str">
        <f>IF(E48="","",IF(OR(((MAXA(E48:I49))&gt;(B48+C48)),((MINA(E48:I49))&lt;(B48-C49))),"NG","OK"))</f>
        <v/>
      </c>
      <c r="Z48" s="184" t="str">
        <f t="shared" ref="Z48" si="21">IF(X48="","",IF(OR(((MINA(X48))&lt;(1.67))),"NG","OK"))</f>
        <v/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/>
      <c r="F50" s="176"/>
      <c r="G50" s="176"/>
      <c r="H50" s="176"/>
      <c r="I50" s="176"/>
      <c r="J50" s="178"/>
      <c r="K50" s="178"/>
      <c r="L50" s="192" t="str">
        <f>IF(E50="","",IF(OR(((MAXA(E50:I51))&gt;(B50+C50)),((MINA(E50:I51))&lt;(B50-C51))),"NG","OK"))</f>
        <v/>
      </c>
      <c r="M50" s="192" t="str">
        <f>IF(E50="","",IF(OR(((MAXA(E50:I51))&gt;(B50+C50)),((MINA(E50:I51))&lt;(B50-C51))),2,1))</f>
        <v/>
      </c>
      <c r="N50" s="185">
        <f t="shared" ref="N50" si="24">IF(B50="","",(((B50+C50)+(B50-C51))/2))</f>
        <v>1.6</v>
      </c>
      <c r="O50" s="193" t="str">
        <f>IF(E50="","",((MAXA(E50,F50,G50,H50,I50))-N50)/((C50+C51)/2))</f>
        <v/>
      </c>
      <c r="P50" s="193" t="str">
        <f>IF(E50="","",((MINA(E50,F50,G50,H50,I50))-N50)/((C50+C51)/2))</f>
        <v/>
      </c>
      <c r="Q50" s="185" t="str">
        <f t="shared" ref="Q50" si="25">IF(E50="","",IF(OR((O50&gt;50%),(P50&lt;-50%)),"Measure More","OK"))</f>
        <v/>
      </c>
      <c r="R50" s="185" t="str">
        <f>IF(E50="","",MAXA(E50:I51))</f>
        <v/>
      </c>
      <c r="S50" s="185" t="str">
        <f>IF(E50="","",MINA(E50:I51))</f>
        <v/>
      </c>
      <c r="T50" s="185" t="str">
        <f t="shared" ref="T50" si="26">IF(E50="","",(R50-S50))</f>
        <v/>
      </c>
      <c r="U50" s="185" t="str">
        <f>IF(E50="","",ROUND(AVERAGEA(E50:I51),4))</f>
        <v/>
      </c>
      <c r="V50" s="185" t="str">
        <f>IF(E50="","",ROUND(SQRT(COUNTA(E50:I51)/(COUNTA(E50:I51)-1))*STDEVPA(E50:I51),4))</f>
        <v/>
      </c>
      <c r="W50" s="184" t="str">
        <f t="shared" ref="W50" si="27">IF(E50="","",ROUND((((B50+C50)-(B50-C51))/(6*V50)),4))</f>
        <v/>
      </c>
      <c r="X50" s="184" t="str">
        <f t="shared" ref="X50" si="28">IF(E50="","",ROUND((1-(ABS((((B50+C50)+(B50-C51))/2)-U50)/((C50+C51)/2)))*W50,4))</f>
        <v/>
      </c>
      <c r="Y50" s="184" t="str">
        <f>IF(E50="","",IF(OR(((MAXA(E50:I51))&gt;(B50+C50)),((MINA(E50:I51))&lt;(B50-C51))),"NG","OK"))</f>
        <v/>
      </c>
      <c r="Z50" s="184" t="str">
        <f t="shared" ref="Z50" si="29">IF(X50="","",IF(OR(((MINA(X50))&lt;(1.67))),"NG","OK"))</f>
        <v/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/>
      <c r="F52" s="176"/>
      <c r="G52" s="176"/>
      <c r="H52" s="176"/>
      <c r="I52" s="176"/>
      <c r="J52" s="178"/>
      <c r="K52" s="178"/>
      <c r="L52" s="192" t="str">
        <f>IF(E52="","",IF(OR(((MAXA(E52:I53))&gt;(B52+C52)),((MINA(E52:I53))&lt;(B52-C53))),"NG","OK"))</f>
        <v/>
      </c>
      <c r="M52" s="192" t="str">
        <f>IF(E52="","",IF(OR(((MAXA(E52:I53))&gt;(B52+C52)),((MINA(E52:I53))&lt;(B52-C53))),2,1))</f>
        <v/>
      </c>
      <c r="N52" s="185">
        <f t="shared" ref="N52" si="32">IF(B52="","",(((B52+C52)+(B52-C53))/2))</f>
        <v>1.6</v>
      </c>
      <c r="O52" s="193" t="str">
        <f>IF(E52="","",((MAXA(E52,F52,G52,H52,I52))-N52)/((C52+C53)/2))</f>
        <v/>
      </c>
      <c r="P52" s="193" t="str">
        <f>IF(E52="","",((MINA(E52,F52,G52,H52,I52))-N52)/((C52+C53)/2))</f>
        <v/>
      </c>
      <c r="Q52" s="185" t="str">
        <f t="shared" ref="Q52" si="33">IF(E52="","",IF(OR((O52&gt;50%),(P52&lt;-50%)),"Measure More","OK"))</f>
        <v/>
      </c>
      <c r="R52" s="185" t="str">
        <f>IF(E52="","",MAXA(E52:I53))</f>
        <v/>
      </c>
      <c r="S52" s="185" t="str">
        <f>IF(E52="","",MINA(E52:I53))</f>
        <v/>
      </c>
      <c r="T52" s="185" t="str">
        <f t="shared" ref="T52" si="34">IF(E52="","",(R52-S52))</f>
        <v/>
      </c>
      <c r="U52" s="185" t="str">
        <f>IF(E52="","",ROUND(AVERAGEA(E52:I53),4))</f>
        <v/>
      </c>
      <c r="V52" s="185" t="str">
        <f>IF(E52="","",ROUND(SQRT(COUNTA(E52:I53)/(COUNTA(E52:I53)-1))*STDEVPA(E52:I53),4))</f>
        <v/>
      </c>
      <c r="W52" s="184" t="str">
        <f t="shared" ref="W52" si="35">IF(E52="","",ROUND((((B52+C52)-(B52-C53))/(6*V52)),4))</f>
        <v/>
      </c>
      <c r="X52" s="184" t="str">
        <f t="shared" ref="X52" si="36">IF(E52="","",ROUND((1-(ABS((((B52+C52)+(B52-C53))/2)-U52)/((C52+C53)/2)))*W52,4))</f>
        <v/>
      </c>
      <c r="Y52" s="184" t="str">
        <f>IF(E52="","",IF(OR(((MAXA(E52:I53))&gt;(B52+C52)),((MINA(E52:I53))&lt;(B52-C53))),"NG","OK"))</f>
        <v/>
      </c>
      <c r="Z52" s="184" t="str">
        <f t="shared" ref="Z52" si="37">IF(X52="","",IF(OR(((MINA(X52))&lt;(1.67))),"NG","OK"))</f>
        <v/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/>
      <c r="F54" s="176"/>
      <c r="G54" s="176"/>
      <c r="H54" s="176"/>
      <c r="I54" s="176"/>
      <c r="J54" s="178"/>
      <c r="K54" s="178"/>
      <c r="L54" s="192" t="str">
        <f>IF(E54="","",IF(OR(((MAXA(E54:I55))&gt;(B54+C54)),((MINA(E54:I55))&lt;(B54-C55))),"NG","OK"))</f>
        <v/>
      </c>
      <c r="M54" s="192" t="str">
        <f>IF(E54="","",IF(OR(((MAXA(E54:I55))&gt;(B54+C54)),((MINA(E54:I55))&lt;(B54-C55))),2,1))</f>
        <v/>
      </c>
      <c r="N54" s="185">
        <f t="shared" ref="N54" si="40">IF(B54="","",(((B54+C54)+(B54-C55))/2))</f>
        <v>24.6</v>
      </c>
      <c r="O54" s="193" t="str">
        <f>IF(E54="","",((MAXA(E54,F54,G54,H54,I54))-N54)/((C54+C55)/2))</f>
        <v/>
      </c>
      <c r="P54" s="193" t="str">
        <f>IF(E54="","",((MINA(E54,F54,G54,H54,I54))-N54)/((C54+C55)/2))</f>
        <v/>
      </c>
      <c r="Q54" s="185" t="str">
        <f t="shared" ref="Q54" si="41">IF(E54="","",IF(OR((O54&gt;50%),(P54&lt;-50%)),"Measure More","OK"))</f>
        <v/>
      </c>
      <c r="R54" s="185" t="str">
        <f>IF(E54="","",MAXA(E54:I55))</f>
        <v/>
      </c>
      <c r="S54" s="185" t="str">
        <f>IF(E54="","",MINA(E54:I55))</f>
        <v/>
      </c>
      <c r="T54" s="185" t="str">
        <f t="shared" ref="T54" si="42">IF(E54="","",(R54-S54))</f>
        <v/>
      </c>
      <c r="U54" s="185" t="str">
        <f>IF(E54="","",ROUND(AVERAGEA(E54:I55),4))</f>
        <v/>
      </c>
      <c r="V54" s="185" t="str">
        <f>IF(E54="","",ROUND(SQRT(COUNTA(E54:I55)/(COUNTA(E54:I55)-1))*STDEVPA(E54:I55),4))</f>
        <v/>
      </c>
      <c r="W54" s="184" t="str">
        <f t="shared" ref="W54" si="43">IF(E54="","",ROUND((((B54+C54)-(B54-C55))/(6*V54)),4))</f>
        <v/>
      </c>
      <c r="X54" s="184" t="str">
        <f t="shared" ref="X54" si="44">IF(E54="","",ROUND((1-(ABS((((B54+C54)+(B54-C55))/2)-U54)/((C54+C55)/2)))*W54,4))</f>
        <v/>
      </c>
      <c r="Y54" s="184" t="str">
        <f>IF(E54="","",IF(OR(((MAXA(E54:I55))&gt;(B54+C54)),((MINA(E54:I55))&lt;(B54-C55))),"NG","OK"))</f>
        <v/>
      </c>
      <c r="Z54" s="184" t="str">
        <f t="shared" ref="Z54" si="45">IF(X54="","",IF(OR(((MINA(X54))&lt;(1.67))),"NG","OK"))</f>
        <v/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/>
      <c r="F56" s="176"/>
      <c r="G56" s="176"/>
      <c r="H56" s="176"/>
      <c r="I56" s="176"/>
      <c r="J56" s="178"/>
      <c r="K56" s="178"/>
      <c r="L56" s="192" t="str">
        <f>IF(E56="","",IF(OR(((MAXA(E56:I57))&gt;(B56+C56)),((MINA(E56:I57))&lt;(B56-C57))),"NG","OK"))</f>
        <v/>
      </c>
      <c r="M56" s="192" t="str">
        <f>IF(E56="","",IF(OR(((MAXA(E56:I57))&gt;(B56+C56)),((MINA(E56:I57))&lt;(B56-C57))),2,1))</f>
        <v/>
      </c>
      <c r="N56" s="185">
        <f t="shared" ref="N56" si="48">IF(B56="","",(((B56+C56)+(B56-C57))/2))</f>
        <v>4.8</v>
      </c>
      <c r="O56" s="193" t="str">
        <f>IF(E56="","",((MAXA(E56,F56,G56,H56,I56))-N56)/((C56+C57)/2))</f>
        <v/>
      </c>
      <c r="P56" s="193" t="str">
        <f>IF(E56="","",((MINA(E56,F56,G56,H56,I56))-N56)/((C56+C57)/2))</f>
        <v/>
      </c>
      <c r="Q56" s="185" t="str">
        <f t="shared" ref="Q56" si="49">IF(E56="","",IF(OR((O56&gt;50%),(P56&lt;-50%)),"Measure More","OK"))</f>
        <v/>
      </c>
      <c r="R56" s="185" t="str">
        <f>IF(E56="","",MAXA(E56:I57))</f>
        <v/>
      </c>
      <c r="S56" s="185" t="str">
        <f>IF(E56="","",MINA(E56:I57))</f>
        <v/>
      </c>
      <c r="T56" s="185" t="str">
        <f t="shared" ref="T56" si="50">IF(E56="","",(R56-S56))</f>
        <v/>
      </c>
      <c r="U56" s="185" t="str">
        <f>IF(E56="","",ROUND(AVERAGEA(E56:I57),4))</f>
        <v/>
      </c>
      <c r="V56" s="185" t="str">
        <f>IF(E56="","",ROUND(SQRT(COUNTA(E56:I57)/(COUNTA(E56:I57)-1))*STDEVPA(E56:I57),4))</f>
        <v/>
      </c>
      <c r="W56" s="184" t="str">
        <f t="shared" ref="W56" si="51">IF(E56="","",ROUND((((B56+C56)-(B56-C57))/(6*V56)),4))</f>
        <v/>
      </c>
      <c r="X56" s="184" t="str">
        <f t="shared" ref="X56" si="52">IF(E56="","",ROUND((1-(ABS((((B56+C56)+(B56-C57))/2)-U56)/((C56+C57)/2)))*W56,4))</f>
        <v/>
      </c>
      <c r="Y56" s="184" t="str">
        <f>IF(E56="","",IF(OR(((MAXA(E56:I57))&gt;(B56+C56)),((MINA(E56:I57))&lt;(B56-C57))),"NG","OK"))</f>
        <v/>
      </c>
      <c r="Z56" s="184" t="str">
        <f t="shared" ref="Z56" si="53">IF(X56="","",IF(OR(((MINA(X56))&lt;(1.67))),"NG","OK"))</f>
        <v/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/>
      <c r="F58" s="176"/>
      <c r="G58" s="176"/>
      <c r="H58" s="176"/>
      <c r="I58" s="176"/>
      <c r="J58" s="178"/>
      <c r="K58" s="178"/>
      <c r="L58" s="192" t="str">
        <f>IF(E58="","",IF(OR(((MAXA(E58:I59))&gt;(B58+C58)),((MINA(E58:I59))&lt;(B58-C59))),"NG","OK"))</f>
        <v/>
      </c>
      <c r="M58" s="192" t="str">
        <f>IF(E58="","",IF(OR(((MAXA(E58:I59))&gt;(B58+C58)),((MINA(E58:I59))&lt;(B58-C59))),2,1))</f>
        <v/>
      </c>
      <c r="N58" s="185">
        <f t="shared" ref="N58" si="56">IF(B58="","",(((B58+C58)+(B58-C59))/2))</f>
        <v>4.8</v>
      </c>
      <c r="O58" s="193" t="str">
        <f>IF(E58="","",((MAXA(E58,F58,G58,H58,I58))-N58)/((C58+C59)/2))</f>
        <v/>
      </c>
      <c r="P58" s="193" t="str">
        <f>IF(E58="","",((MINA(E58,F58,G58,H58,I58))-N58)/((C58+C59)/2))</f>
        <v/>
      </c>
      <c r="Q58" s="185" t="str">
        <f t="shared" ref="Q58" si="57">IF(E58="","",IF(OR((O58&gt;50%),(P58&lt;-50%)),"Measure More","OK"))</f>
        <v/>
      </c>
      <c r="R58" s="185" t="str">
        <f>IF(E58="","",MAXA(E58:I59))</f>
        <v/>
      </c>
      <c r="S58" s="185" t="str">
        <f>IF(E58="","",MINA(E58:I59))</f>
        <v/>
      </c>
      <c r="T58" s="185" t="str">
        <f t="shared" ref="T58" si="58">IF(E58="","",(R58-S58))</f>
        <v/>
      </c>
      <c r="U58" s="185" t="str">
        <f>IF(E58="","",ROUND(AVERAGEA(E58:I59),4))</f>
        <v/>
      </c>
      <c r="V58" s="185" t="str">
        <f>IF(E58="","",ROUND(SQRT(COUNTA(E58:I59)/(COUNTA(E58:I59)-1))*STDEVPA(E58:I59),4))</f>
        <v/>
      </c>
      <c r="W58" s="184" t="str">
        <f t="shared" ref="W58" si="59">IF(E58="","",ROUND((((B58+C58)-(B58-C59))/(6*V58)),4))</f>
        <v/>
      </c>
      <c r="X58" s="184" t="str">
        <f t="shared" ref="X58" si="60">IF(E58="","",ROUND((1-(ABS((((B58+C58)+(B58-C59))/2)-U58)/((C58+C59)/2)))*W58,4))</f>
        <v/>
      </c>
      <c r="Y58" s="184" t="str">
        <f>IF(E58="","",IF(OR(((MAXA(E58:I59))&gt;(B58+C58)),((MINA(E58:I59))&lt;(B58-C59))),"NG","OK"))</f>
        <v/>
      </c>
      <c r="Z58" s="184" t="str">
        <f t="shared" ref="Z58" si="61">IF(X58="","",IF(OR(((MINA(X58))&lt;(1.67))),"NG","OK"))</f>
        <v/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/>
      <c r="F60" s="176"/>
      <c r="G60" s="176"/>
      <c r="H60" s="176"/>
      <c r="I60" s="176"/>
      <c r="J60" s="178"/>
      <c r="K60" s="178"/>
      <c r="L60" s="192" t="str">
        <f>IF(E60="","",IF(OR(((MAXA(E60:I61))&gt;(B60+C60)),((MINA(E60:I61))&lt;(B60-C61))),"NG","OK"))</f>
        <v/>
      </c>
      <c r="M60" s="192" t="str">
        <f>IF(E60="","",IF(OR(((MAXA(E60:I61))&gt;(B60+C60)),((MINA(E60:I61))&lt;(B60-C61))),2,1))</f>
        <v/>
      </c>
      <c r="N60" s="185">
        <f t="shared" ref="N60" si="64">IF(B60="","",(((B60+C60)+(B60-C61))/2))</f>
        <v>16.100000000000001</v>
      </c>
      <c r="O60" s="193" t="str">
        <f>IF(E60="","",((MAXA(E60,F60,G60,H60,I60))-N60)/((C60+C61)/2))</f>
        <v/>
      </c>
      <c r="P60" s="193" t="str">
        <f>IF(E60="","",((MINA(E60,F60,G60,H60,I60))-N60)/((C60+C61)/2))</f>
        <v/>
      </c>
      <c r="Q60" s="194" t="str">
        <f t="shared" ref="Q60" si="65">IF(E60="","",IF(OR((O60&gt;50%),(P60&lt;-50%)),"Measure More","OK"))</f>
        <v/>
      </c>
      <c r="R60" s="185" t="str">
        <f>IF(E60="","",MAXA(E60:I61))</f>
        <v/>
      </c>
      <c r="S60" s="185" t="str">
        <f>IF(E60="","",MINA(E60:I61))</f>
        <v/>
      </c>
      <c r="T60" s="185" t="str">
        <f t="shared" ref="T60" si="66">IF(E60="","",(R60-S60))</f>
        <v/>
      </c>
      <c r="U60" s="185" t="str">
        <f>IF(E60="","",ROUND(AVERAGEA(E60:I61),4))</f>
        <v/>
      </c>
      <c r="V60" s="185" t="str">
        <f>IF(E60="","",ROUND(SQRT(COUNTA(E60:I61)/(COUNTA(E60:I61)-1))*STDEVPA(E60:I61),4))</f>
        <v/>
      </c>
      <c r="W60" s="184" t="str">
        <f t="shared" ref="W60" si="67">IF(E60="","",ROUND((((B60+C60)-(B60-C61))/(6*V60)),4))</f>
        <v/>
      </c>
      <c r="X60" s="184" t="str">
        <f t="shared" ref="X60" si="68">IF(E60="","",ROUND((1-(ABS((((B60+C60)+(B60-C61))/2)-U60)/((C60+C61)/2)))*W60,4))</f>
        <v/>
      </c>
      <c r="Y60" s="184" t="str">
        <f>IF(E60="","",IF(OR(((MAXA(E60:I61))&gt;(B60+C60)),((MINA(E60:I61))&lt;(B60-C61))),"NG","OK"))</f>
        <v/>
      </c>
      <c r="Z60" s="184" t="str">
        <f t="shared" ref="Z60" si="69">IF(X60="","",IF(OR(((MINA(X60))&lt;(1.67))),"NG","OK"))</f>
        <v/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str">
        <f t="shared" ref="L61" si="70">IF(L42="","",IF(OR(((MAXA(L42:L49))&gt;(L38+L39)),((MINA(L42:L49))&lt;(L38-L40))),"NG","OK"))</f>
        <v/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/>
      <c r="F62" s="176"/>
      <c r="G62" s="176"/>
      <c r="H62" s="176"/>
      <c r="I62" s="176"/>
      <c r="J62" s="178"/>
      <c r="K62" s="178"/>
      <c r="L62" s="192" t="str">
        <f>IF(E62="","",IF(OR(((MAXA(E62:I63))&gt;(B62+C62)),((MINA(E62:I63))&lt;(B62-C63))),"NG","OK"))</f>
        <v/>
      </c>
      <c r="M62" s="192" t="str">
        <f>IF(E62="","",IF(OR(((MAXA(E62:I63))&gt;(B62+C62)),((MINA(E62:I63))&lt;(B62-C63))),2,1))</f>
        <v/>
      </c>
      <c r="N62" s="185">
        <f t="shared" ref="N62" si="72">IF(B62="","",(((B62+C62)+(B62-C63))/2))</f>
        <v>16.100000000000001</v>
      </c>
      <c r="O62" s="193" t="str">
        <f>IF(E62="","",((MAXA(E62,F62,G62,H62,I62))-N62)/((C62+C63)/2))</f>
        <v/>
      </c>
      <c r="P62" s="193" t="str">
        <f>IF(E62="","",((MINA(E62,F62,G62,H62,I62))-N62)/((C62+C63)/2))</f>
        <v/>
      </c>
      <c r="Q62" s="194" t="str">
        <f t="shared" ref="Q62" si="73">IF(E62="","",IF(OR((O62&gt;50%),(P62&lt;-50%)),"Measure More","OK"))</f>
        <v/>
      </c>
      <c r="R62" s="185" t="str">
        <f>IF(E62="","",MAXA(E62:I63))</f>
        <v/>
      </c>
      <c r="S62" s="185" t="str">
        <f>IF(E62="","",MINA(E62:I63))</f>
        <v/>
      </c>
      <c r="T62" s="185" t="str">
        <f t="shared" ref="T62" si="74">IF(E62="","",(R62-S62))</f>
        <v/>
      </c>
      <c r="U62" s="185" t="str">
        <f>IF(E62="","",ROUND(AVERAGEA(E62:I63),4))</f>
        <v/>
      </c>
      <c r="V62" s="185" t="str">
        <f>IF(E62="","",ROUND(SQRT(COUNTA(E62:I63)/(COUNTA(E62:I63)-1))*STDEVPA(E62:I63),4))</f>
        <v/>
      </c>
      <c r="W62" s="184" t="str">
        <f t="shared" ref="W62" si="75">IF(E62="","",ROUND((((B62+C62)-(B62-C63))/(6*V62)),4))</f>
        <v/>
      </c>
      <c r="X62" s="184" t="str">
        <f t="shared" ref="X62" si="76">IF(E62="","",ROUND((1-(ABS((((B62+C62)+(B62-C63))/2)-U62)/((C62+C63)/2)))*W62,4))</f>
        <v/>
      </c>
      <c r="Y62" s="184" t="str">
        <f>IF(E62="","",IF(OR(((MAXA(E62:I63))&gt;(B62+C62)),((MINA(E62:I63))&lt;(B62-C63))),"NG","OK"))</f>
        <v/>
      </c>
      <c r="Z62" s="184" t="str">
        <f t="shared" ref="Z62" si="77">IF(X62="","",IF(OR(((MINA(X62))&lt;(1.67))),"NG","OK"))</f>
        <v/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str">
        <f t="shared" ref="L63" si="78">IF(L44="","",IF(OR(((MAXA(L44:L51))&gt;(L40+L41)),((MINA(L44:L51))&lt;(L40-L42))),"NG","OK"))</f>
        <v/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/>
      <c r="F64" s="176"/>
      <c r="G64" s="176"/>
      <c r="H64" s="176"/>
      <c r="I64" s="176"/>
      <c r="J64" s="178"/>
      <c r="K64" s="178"/>
      <c r="L64" s="192" t="str">
        <f>IF(E64="","",IF(OR(((MAXA(E64:I65))&gt;(B64+C64)),((MINA(E64:I65))&lt;(B64-C65))),"NG","OK"))</f>
        <v/>
      </c>
      <c r="M64" s="192" t="str">
        <f>IF(E64="","",IF(OR(((MAXA(E64:I65))&gt;(B64+C64)),((MINA(E64:I65))&lt;(B64-C65))),2,1))</f>
        <v/>
      </c>
      <c r="N64" s="185">
        <f t="shared" ref="N64" si="80">IF(B64="","",(((B64+C64)+(B64-C65))/2))</f>
        <v>6.5</v>
      </c>
      <c r="O64" s="193" t="str">
        <f>IF(E64="","",((MAXA(E64,F64,G64,H64,I64))-N64)/((C64+C65)/2))</f>
        <v/>
      </c>
      <c r="P64" s="193" t="str">
        <f>IF(E64="","",((MINA(E64,F64,G64,H64,I64))-N64)/((C64+C65)/2))</f>
        <v/>
      </c>
      <c r="Q64" s="185" t="str">
        <f t="shared" ref="Q64" si="81">IF(E64="","",IF(OR((O64&gt;50%),(P64&lt;-50%)),"Measure More","OK"))</f>
        <v/>
      </c>
      <c r="R64" s="185" t="str">
        <f>IF(E64="","",MAXA(E64:I65))</f>
        <v/>
      </c>
      <c r="S64" s="185" t="str">
        <f>IF(E64="","",MINA(E64:I65))</f>
        <v/>
      </c>
      <c r="T64" s="185" t="str">
        <f t="shared" ref="T64" si="82">IF(E64="","",(R64-S64))</f>
        <v/>
      </c>
      <c r="U64" s="185" t="str">
        <f>IF(E64="","",ROUND(AVERAGEA(E64:I65),4))</f>
        <v/>
      </c>
      <c r="V64" s="185" t="str">
        <f>IF(E64="","",ROUND(SQRT(COUNTA(E64:I65)/(COUNTA(E64:I65)-1))*STDEVPA(E64:I65),4))</f>
        <v/>
      </c>
      <c r="W64" s="184" t="str">
        <f t="shared" ref="W64" si="83">IF(E64="","",ROUND((((B64+C64)-(B64-C65))/(6*V64)),4))</f>
        <v/>
      </c>
      <c r="X64" s="184" t="str">
        <f t="shared" ref="X64" si="84">IF(E64="","",ROUND((1-(ABS((((B64+C64)+(B64-C65))/2)-U64)/((C64+C65)/2)))*W64,4))</f>
        <v/>
      </c>
      <c r="Y64" s="184" t="str">
        <f>IF(E64="","",IF(OR(((MAXA(E64:I65))&gt;(B64+C64)),((MINA(E64:I65))&lt;(B64-C65))),"NG","OK"))</f>
        <v/>
      </c>
      <c r="Z64" s="184" t="str">
        <f t="shared" ref="Z64" si="85">IF(X64="","",IF(OR(((MINA(X64))&lt;(1.67))),"NG","OK"))</f>
        <v/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str">
        <f t="shared" ref="L65" si="86">IF(L46="","",IF(OR(((MAXA(L46:L53))&gt;(L42+L43)),((MINA(L46:L53))&lt;(L42-L44))),"NG","OK"))</f>
        <v/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/>
      <c r="F66" s="176"/>
      <c r="G66" s="176"/>
      <c r="H66" s="176"/>
      <c r="I66" s="176"/>
      <c r="J66" s="178"/>
      <c r="K66" s="178"/>
      <c r="L66" s="192" t="str">
        <f>IF(E66="","",IF(OR(((MAXA(E66:I67))&gt;(B66+C66)),((MINA(E66:I67))&lt;(B66-C67))),"NG","OK"))</f>
        <v/>
      </c>
      <c r="M66" s="192" t="str">
        <f>IF(E66="","",IF(OR(((MAXA(E66:I67))&gt;(B66+C66)),((MINA(E66:I67))&lt;(B66-C67))),2,1))</f>
        <v/>
      </c>
      <c r="N66" s="185">
        <f t="shared" ref="N66" si="88">IF(B66="","",(((B66+C66)+(B66-C67))/2))</f>
        <v>6.5</v>
      </c>
      <c r="O66" s="193" t="str">
        <f>IF(E66="","",((MAXA(E66,F66,G66,H66,I66))-N66)/((C66+C67)/2))</f>
        <v/>
      </c>
      <c r="P66" s="193" t="str">
        <f>IF(E66="","",((MINA(E66,F66,G66,H66,I66))-N66)/((C66+C67)/2))</f>
        <v/>
      </c>
      <c r="Q66" s="185" t="str">
        <f t="shared" ref="Q66" si="89">IF(E66="","",IF(OR((O66&gt;50%),(P66&lt;-50%)),"Measure More","OK"))</f>
        <v/>
      </c>
      <c r="R66" s="185" t="str">
        <f>IF(E66="","",MAXA(E66:I67))</f>
        <v/>
      </c>
      <c r="S66" s="185" t="str">
        <f>IF(E66="","",MINA(E66:I67))</f>
        <v/>
      </c>
      <c r="T66" s="185" t="str">
        <f t="shared" ref="T66" si="90">IF(E66="","",(R66-S66))</f>
        <v/>
      </c>
      <c r="U66" s="185" t="str">
        <f>IF(E66="","",ROUND(AVERAGEA(E66:I67),4))</f>
        <v/>
      </c>
      <c r="V66" s="185" t="str">
        <f>IF(E66="","",ROUND(SQRT(COUNTA(E66:I67)/(COUNTA(E66:I67)-1))*STDEVPA(E66:I67),4))</f>
        <v/>
      </c>
      <c r="W66" s="184" t="str">
        <f t="shared" ref="W66" si="91">IF(E66="","",ROUND((((B66+C66)-(B66-C67))/(6*V66)),4))</f>
        <v/>
      </c>
      <c r="X66" s="184" t="str">
        <f t="shared" ref="X66" si="92">IF(E66="","",ROUND((1-(ABS((((B66+C66)+(B66-C67))/2)-U66)/((C66+C67)/2)))*W66,4))</f>
        <v/>
      </c>
      <c r="Y66" s="184" t="str">
        <f>IF(E66="","",IF(OR(((MAXA(E66:I67))&gt;(B66+C66)),((MINA(E66:I67))&lt;(B66-C67))),"NG","OK"))</f>
        <v/>
      </c>
      <c r="Z66" s="184" t="str">
        <f t="shared" ref="Z66" si="93">IF(X66="","",IF(OR(((MINA(X66))&lt;(1.67))),"NG","OK"))</f>
        <v/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str">
        <f t="shared" ref="L67" si="94">IF(L48="","",IF(OR(((MAXA(L48:L55))&gt;(L44+L45)),((MINA(L48:L55))&lt;(L44-L46))),"NG","OK"))</f>
        <v/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/>
      <c r="F68" s="176"/>
      <c r="G68" s="176"/>
      <c r="H68" s="176"/>
      <c r="I68" s="176"/>
      <c r="J68" s="178"/>
      <c r="K68" s="178"/>
      <c r="L68" s="192" t="str">
        <f>IF(E68="","",IF(OR(((MAXA(E68:I69))&gt;(B68+C68)),((MINA(E68:I69))&lt;(B68-C69))),"NG","OK"))</f>
        <v/>
      </c>
      <c r="M68" s="192" t="str">
        <f>IF(E68="","",IF(OR(((MAXA(E68:I69))&gt;(B68+C68)),((MINA(E68:I69))&lt;(B68-C69))),2,1))</f>
        <v/>
      </c>
      <c r="N68" s="185">
        <f t="shared" ref="N68" si="96">IF(B68="","",(((B68+C68)+(B68-C69))/2))</f>
        <v>0.8</v>
      </c>
      <c r="O68" s="193" t="str">
        <f>IF(E68="","",((MAXA(E68,F68,G68,H68,I68))-N68)/((C68+C69)/2))</f>
        <v/>
      </c>
      <c r="P68" s="193" t="str">
        <f>IF(E68="","",((MINA(E68,F68,G68,H68,I68))-N68)/((C68+C69)/2))</f>
        <v/>
      </c>
      <c r="Q68" s="185" t="str">
        <f t="shared" ref="Q68" si="97">IF(E68="","",IF(OR((O68&gt;50%),(P68&lt;-50%)),"Measure More","OK"))</f>
        <v/>
      </c>
      <c r="R68" s="185" t="str">
        <f>IF(E68="","",MAXA(E68:I69))</f>
        <v/>
      </c>
      <c r="S68" s="185" t="str">
        <f>IF(E68="","",MINA(E68:I69))</f>
        <v/>
      </c>
      <c r="T68" s="185" t="str">
        <f t="shared" ref="T68" si="98">IF(E68="","",(R68-S68))</f>
        <v/>
      </c>
      <c r="U68" s="185" t="str">
        <f>IF(E68="","",ROUND(AVERAGEA(E68:I69),4))</f>
        <v/>
      </c>
      <c r="V68" s="185" t="str">
        <f>IF(E68="","",ROUND(SQRT(COUNTA(E68:I69)/(COUNTA(E68:I69)-1))*STDEVPA(E68:I69),4))</f>
        <v/>
      </c>
      <c r="W68" s="184" t="str">
        <f t="shared" ref="W68" si="99">IF(E68="","",ROUND((((B68+C68)-(B68-C69))/(6*V68)),4))</f>
        <v/>
      </c>
      <c r="X68" s="184" t="str">
        <f t="shared" ref="X68" si="100">IF(E68="","",ROUND((1-(ABS((((B68+C68)+(B68-C69))/2)-U68)/((C68+C69)/2)))*W68,4))</f>
        <v/>
      </c>
      <c r="Y68" s="184" t="str">
        <f>IF(E68="","",IF(OR(((MAXA(E68:I69))&gt;(B68+C68)),((MINA(E68:I69))&lt;(B68-C69))),"NG","OK"))</f>
        <v/>
      </c>
      <c r="Z68" s="184" t="str">
        <f t="shared" ref="Z68" si="101">IF(X68="","",IF(OR(((MINA(X68))&lt;(1.67))),"NG","OK"))</f>
        <v/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str">
        <f t="shared" ref="L69" si="102">IF(L50="","",IF(OR(((MAXA(L50:L57))&gt;(L46+L47)),((MINA(L50:L57))&lt;(L46-L48))),"NG","OK"))</f>
        <v/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/>
      <c r="F70" s="176"/>
      <c r="G70" s="176"/>
      <c r="H70" s="176"/>
      <c r="I70" s="176"/>
      <c r="J70" s="178"/>
      <c r="K70" s="178"/>
      <c r="L70" s="192" t="str">
        <f>IF(E70="","",IF(OR(((MAXA(E70:I71))&gt;(B70+C70)),((MINA(E70:I71))&lt;(B70-C71))),"NG","OK"))</f>
        <v/>
      </c>
      <c r="M70" s="192" t="str">
        <f>IF(E70="","",IF(OR(((MAXA(E70:I71))&gt;(B70+C70)),((MINA(E70:I71))&lt;(B70-C71))),2,1))</f>
        <v/>
      </c>
      <c r="N70" s="185">
        <f t="shared" ref="N70" si="104">IF(B70="","",(((B70+C70)+(B70-C71))/2))</f>
        <v>0.8</v>
      </c>
      <c r="O70" s="193" t="str">
        <f>IF(E70="","",((MAXA(E70,F70,G70,H70,I70))-N70)/((C70+C71)/2))</f>
        <v/>
      </c>
      <c r="P70" s="193" t="str">
        <f>IF(E70="","",((MINA(E70,F70,G70,H70,I70))-N70)/((C70+C71)/2))</f>
        <v/>
      </c>
      <c r="Q70" s="185" t="str">
        <f t="shared" ref="Q70" si="105">IF(E70="","",IF(OR((O70&gt;50%),(P70&lt;-50%)),"Measure More","OK"))</f>
        <v/>
      </c>
      <c r="R70" s="185" t="str">
        <f>IF(E70="","",MAXA(E70:I71))</f>
        <v/>
      </c>
      <c r="S70" s="185" t="str">
        <f>IF(E70="","",MINA(E70:I71))</f>
        <v/>
      </c>
      <c r="T70" s="185" t="str">
        <f t="shared" ref="T70" si="106">IF(E70="","",(R70-S70))</f>
        <v/>
      </c>
      <c r="U70" s="185" t="str">
        <f>IF(E70="","",ROUND(AVERAGEA(E70:I71),4))</f>
        <v/>
      </c>
      <c r="V70" s="185" t="str">
        <f>IF(E70="","",ROUND(SQRT(COUNTA(E70:I71)/(COUNTA(E70:I71)-1))*STDEVPA(E70:I71),4))</f>
        <v/>
      </c>
      <c r="W70" s="184" t="str">
        <f t="shared" ref="W70" si="107">IF(E70="","",ROUND((((B70+C70)-(B70-C71))/(6*V70)),4))</f>
        <v/>
      </c>
      <c r="X70" s="184" t="str">
        <f t="shared" ref="X70" si="108">IF(E70="","",ROUND((1-(ABS((((B70+C70)+(B70-C71))/2)-U70)/((C70+C71)/2)))*W70,4))</f>
        <v/>
      </c>
      <c r="Y70" s="184" t="str">
        <f>IF(E70="","",IF(OR(((MAXA(E70:I71))&gt;(B70+C70)),((MINA(E70:I71))&lt;(B70-C71))),"NG","OK"))</f>
        <v/>
      </c>
      <c r="Z70" s="184" t="str">
        <f t="shared" ref="Z70" si="109">IF(X70="","",IF(OR(((MINA(X70))&lt;(1.67))),"NG","OK"))</f>
        <v/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str">
        <f t="shared" ref="L71:L107" si="110">IF(L52="","",IF(OR(((MAXA(L52:L59))&gt;(L48+L49)),((MINA(L52:L59))&lt;(L48-L50))),"NG","OK"))</f>
        <v/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/>
      <c r="F72" s="176"/>
      <c r="G72" s="176"/>
      <c r="H72" s="176"/>
      <c r="I72" s="176"/>
      <c r="J72" s="178"/>
      <c r="K72" s="178"/>
      <c r="L72" s="192" t="str">
        <f>IF(E72="","",IF(OR(((MAXA(E72:I73))&gt;(B72+C72)),((MINA(E72:I73))&lt;(B72-C73))),"NG","OK"))</f>
        <v/>
      </c>
      <c r="M72" s="192" t="str">
        <f>IF(E72="","",IF(OR(((MAXA(E72:I73))&gt;(B72+C72)),((MINA(E72:I73))&lt;(B72-C73))),2,1))</f>
        <v/>
      </c>
      <c r="N72" s="185">
        <f t="shared" ref="N72" si="112">IF(B72="","",(((B72+C72)+(B72-C73))/2))</f>
        <v>0.58499999999999996</v>
      </c>
      <c r="O72" s="193" t="str">
        <f>IF(E72="","",((MAXA(E72,F72,G72,H72,I72))-N72)/((C72+C73)/2))</f>
        <v/>
      </c>
      <c r="P72" s="193" t="str">
        <f>IF(E72="","",((MINA(E72,F72,G72,H72,I72))-N72)/((C72+C73)/2))</f>
        <v/>
      </c>
      <c r="Q72" s="194" t="str">
        <f t="shared" ref="Q72" si="113">IF(E72="","",IF(OR((O72&gt;50%),(P72&lt;-50%)),"Measure More","OK"))</f>
        <v/>
      </c>
      <c r="R72" s="185" t="str">
        <f>IF(E72="","",MAXA(E72:I73))</f>
        <v/>
      </c>
      <c r="S72" s="185" t="str">
        <f>IF(E72="","",MINA(E72:I73))</f>
        <v/>
      </c>
      <c r="T72" s="185" t="str">
        <f t="shared" ref="T72" si="114">IF(E72="","",(R72-S72))</f>
        <v/>
      </c>
      <c r="U72" s="185" t="str">
        <f>IF(E72="","",ROUND(AVERAGEA(E72:I73),4))</f>
        <v/>
      </c>
      <c r="V72" s="185" t="str">
        <f>IF(E72="","",ROUND(SQRT(COUNTA(E72:I73)/(COUNTA(E72:I73)-1))*STDEVPA(E72:I73),4))</f>
        <v/>
      </c>
      <c r="W72" s="184" t="str">
        <f>IF(E72="","",ROUND((((U72)-(B72-C73))/(3*V72)),4))</f>
        <v/>
      </c>
      <c r="X72" s="184" t="str">
        <f>IF(E72="","",ROUND((((U72)-(B72-C73))/(3*V72)),4))</f>
        <v/>
      </c>
      <c r="Y72" s="184" t="str">
        <f>IF(E72="","",IF(OR(((MAXA(E72:I73))&gt;(B72+C72)),((MINA(E72:I73))&lt;(B72-C73))),"NG","OK"))</f>
        <v/>
      </c>
      <c r="Z72" s="184" t="str">
        <f t="shared" ref="Z72" si="115">IF(X72="","",IF(OR(((MINA(X72))&lt;(1.67))),"NG","OK"))</f>
        <v/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str">
        <f t="shared" si="110"/>
        <v/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/>
      <c r="F74" s="176"/>
      <c r="G74" s="176"/>
      <c r="H74" s="176"/>
      <c r="I74" s="176"/>
      <c r="J74" s="178"/>
      <c r="K74" s="178"/>
      <c r="L74" s="192" t="str">
        <f>IF(E74="","",IF(OR(((MAXA(E74:I75))&gt;(B74+C74)),((MINA(E74:I75))&lt;(B74-C75))),"NG","OK"))</f>
        <v/>
      </c>
      <c r="M74" s="192" t="str">
        <f>IF(E74="","",IF(OR(((MAXA(E74:I75))&gt;(B74+C74)),((MINA(E74:I75))&lt;(B74-C75))),2,1))</f>
        <v/>
      </c>
      <c r="N74" s="185">
        <f t="shared" ref="N74" si="116">IF(B74="","",(((B74+C74)+(B74-C75))/2))</f>
        <v>0.58499999999999996</v>
      </c>
      <c r="O74" s="193" t="str">
        <f>IF(E74="","",((MAXA(E74,F74,G74,H74,I74))-N74)/((C74+C75)/2))</f>
        <v/>
      </c>
      <c r="P74" s="193" t="str">
        <f>IF(E74="","",((MINA(E74,F74,G74,H74,I74))-N74)/((C74+C75)/2))</f>
        <v/>
      </c>
      <c r="Q74" s="194" t="str">
        <f t="shared" ref="Q74" si="117">IF(E74="","",IF(OR((O74&gt;50%),(P74&lt;-50%)),"Measure More","OK"))</f>
        <v/>
      </c>
      <c r="R74" s="185" t="str">
        <f>IF(E74="","",MAXA(E74:I75))</f>
        <v/>
      </c>
      <c r="S74" s="185" t="str">
        <f>IF(E74="","",MINA(E74:I75))</f>
        <v/>
      </c>
      <c r="T74" s="185" t="str">
        <f t="shared" ref="T74" si="118">IF(E74="","",(R74-S74))</f>
        <v/>
      </c>
      <c r="U74" s="185" t="str">
        <f>IF(E74="","",ROUND(AVERAGEA(E74:I75),4))</f>
        <v/>
      </c>
      <c r="V74" s="185" t="str">
        <f>IF(E74="","",ROUND(SQRT(COUNTA(E74:I75)/(COUNTA(E74:I75)-1))*STDEVPA(E74:I75),4))</f>
        <v/>
      </c>
      <c r="W74" s="184" t="str">
        <f>IF(E74="","",ROUND((((U74)-(B74-C75))/(3*V74)),4))</f>
        <v/>
      </c>
      <c r="X74" s="184" t="str">
        <f>IF(E74="","",ROUND((((U74)-(B74-C75))/(3*V74)),4))</f>
        <v/>
      </c>
      <c r="Y74" s="184" t="str">
        <f>IF(E74="","",IF(OR(((MAXA(E74:I75))&gt;(B74+C74)),((MINA(E74:I75))&lt;(B74-C75))),"NG","OK"))</f>
        <v/>
      </c>
      <c r="Z74" s="184" t="str">
        <f t="shared" ref="Z74" si="119">IF(X74="","",IF(OR(((MINA(X74))&lt;(1.67))),"NG","OK"))</f>
        <v/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str">
        <f t="shared" si="110"/>
        <v/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/>
      <c r="F76" s="176"/>
      <c r="G76" s="176"/>
      <c r="H76" s="176"/>
      <c r="I76" s="176"/>
      <c r="J76" s="178"/>
      <c r="K76" s="178"/>
      <c r="L76" s="192" t="str">
        <f>IF(E76="","",IF(OR(((MAXA(E76:I77))&gt;(B76+C76)),((MINA(E76:I77))&lt;(B76-C77))),"NG","OK"))</f>
        <v/>
      </c>
      <c r="M76" s="192" t="str">
        <f>IF(E76="","",IF(OR(((MAXA(E76:I77))&gt;(B76+C76)),((MINA(E76:I77))&lt;(B76-C77))),2,1))</f>
        <v/>
      </c>
      <c r="N76" s="185">
        <f t="shared" ref="N76" si="120">IF(B76="","",(((B76+C76)+(B76-C77))/2))</f>
        <v>7.5</v>
      </c>
      <c r="O76" s="193" t="str">
        <f>IF(E76="","",((MAXA(E76,F76,G76,H76,I76))-N76)/((C76+C77)/2))</f>
        <v/>
      </c>
      <c r="P76" s="193" t="str">
        <f>IF(E76="","",((MINA(E76,F76,G76,H76,I76))-N76)/((C76+C77)/2))</f>
        <v/>
      </c>
      <c r="Q76" s="185" t="str">
        <f t="shared" ref="Q76" si="121">IF(E76="","",IF(OR((O76&gt;50%),(P76&lt;-50%)),"Measure More","OK"))</f>
        <v/>
      </c>
      <c r="R76" s="185" t="str">
        <f>IF(E76="","",MAXA(E76:I77))</f>
        <v/>
      </c>
      <c r="S76" s="185" t="str">
        <f>IF(E76="","",MINA(E76:I77))</f>
        <v/>
      </c>
      <c r="T76" s="185" t="str">
        <f t="shared" ref="T76" si="122">IF(E76="","",(R76-S76))</f>
        <v/>
      </c>
      <c r="U76" s="185" t="str">
        <f>IF(E76="","",ROUND(AVERAGEA(E76:I77),4))</f>
        <v/>
      </c>
      <c r="V76" s="185" t="str">
        <f>IF(E76="","",ROUND(SQRT(COUNTA(E76:I77)/(COUNTA(E76:I77)-1))*STDEVPA(E76:I77),4))</f>
        <v/>
      </c>
      <c r="W76" s="184" t="str">
        <f t="shared" ref="W76" si="123">IF(E76="","",ROUND((((B76+C76)-(B76-C77))/(6*V76)),4))</f>
        <v/>
      </c>
      <c r="X76" s="184" t="str">
        <f t="shared" ref="X76" si="124">IF(E76="","",ROUND((1-(ABS((((B76+C76)+(B76-C77))/2)-U76)/((C76+C77)/2)))*W76,4))</f>
        <v/>
      </c>
      <c r="Y76" s="184" t="str">
        <f>IF(E76="","",IF(OR(((MAXA(E76:I77))&gt;(B76+C76)),((MINA(E76:I77))&lt;(B76-C77))),"NG","OK"))</f>
        <v/>
      </c>
      <c r="Z76" s="184" t="str">
        <f t="shared" ref="Z76" si="125">IF(X76="","",IF(OR(((MINA(X76))&lt;(1.67))),"NG","OK"))</f>
        <v/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str">
        <f t="shared" si="110"/>
        <v/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/>
      <c r="F78" s="176"/>
      <c r="G78" s="176"/>
      <c r="H78" s="176"/>
      <c r="I78" s="176"/>
      <c r="J78" s="178"/>
      <c r="K78" s="178"/>
      <c r="L78" s="192" t="str">
        <f>IF(E78="","",IF(OR(((MAXA(E78:I79))&gt;(B78+C78)),((MINA(E78:I79))&lt;(B78-C79))),"NG","OK"))</f>
        <v/>
      </c>
      <c r="M78" s="192" t="str">
        <f>IF(E78="","",IF(OR(((MAXA(E78:I79))&gt;(B78+C78)),((MINA(E78:I79))&lt;(B78-C79))),2,1))</f>
        <v/>
      </c>
      <c r="N78" s="185">
        <f t="shared" ref="N78" si="126">IF(B78="","",(((B78+C78)+(B78-C79))/2))</f>
        <v>7.5</v>
      </c>
      <c r="O78" s="193" t="str">
        <f>IF(E78="","",((MAXA(E78,F78,G78,H78,I78))-N78)/((C78+C79)/2))</f>
        <v/>
      </c>
      <c r="P78" s="193" t="str">
        <f>IF(E78="","",((MINA(E78,F78,G78,H78,I78))-N78)/((C78+C79)/2))</f>
        <v/>
      </c>
      <c r="Q78" s="185" t="str">
        <f t="shared" ref="Q78" si="127">IF(E78="","",IF(OR((O78&gt;50%),(P78&lt;-50%)),"Measure More","OK"))</f>
        <v/>
      </c>
      <c r="R78" s="185" t="str">
        <f>IF(E78="","",MAXA(E78:I79))</f>
        <v/>
      </c>
      <c r="S78" s="185" t="str">
        <f>IF(E78="","",MINA(E78:I79))</f>
        <v/>
      </c>
      <c r="T78" s="185" t="str">
        <f t="shared" ref="T78" si="128">IF(E78="","",(R78-S78))</f>
        <v/>
      </c>
      <c r="U78" s="185" t="str">
        <f>IF(E78="","",ROUND(AVERAGEA(E78:I79),4))</f>
        <v/>
      </c>
      <c r="V78" s="185" t="str">
        <f>IF(E78="","",ROUND(SQRT(COUNTA(E78:I79)/(COUNTA(E78:I79)-1))*STDEVPA(E78:I79),4))</f>
        <v/>
      </c>
      <c r="W78" s="184" t="str">
        <f t="shared" ref="W78" si="129">IF(E78="","",ROUND((((B78+C78)-(B78-C79))/(6*V78)),4))</f>
        <v/>
      </c>
      <c r="X78" s="184" t="str">
        <f t="shared" ref="X78" si="130">IF(E78="","",ROUND((1-(ABS((((B78+C78)+(B78-C79))/2)-U78)/((C78+C79)/2)))*W78,4))</f>
        <v/>
      </c>
      <c r="Y78" s="184" t="str">
        <f>IF(E78="","",IF(OR(((MAXA(E78:I79))&gt;(B78+C78)),((MINA(E78:I79))&lt;(B78-C79))),"NG","OK"))</f>
        <v/>
      </c>
      <c r="Z78" s="184" t="str">
        <f t="shared" ref="Z78" si="131">IF(X78="","",IF(OR(((MINA(X78))&lt;(1.67))),"NG","OK"))</f>
        <v/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str">
        <f t="shared" si="110"/>
        <v/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/>
      <c r="F80" s="176"/>
      <c r="G80" s="176"/>
      <c r="H80" s="176"/>
      <c r="I80" s="176"/>
      <c r="J80" s="178"/>
      <c r="K80" s="178"/>
      <c r="L80" s="192" t="str">
        <f>IF(E80="","",IF(OR(((MAXA(E80:I81))&gt;(B80+C80)),((MINA(E80:I81))&lt;(B80-C81))),"NG","OK"))</f>
        <v/>
      </c>
      <c r="M80" s="192" t="str">
        <f>IF(E80="","",IF(OR(((MAXA(E80:I81))&gt;(B80+C80)),((MINA(E80:I81))&lt;(B80-C81))),2,1))</f>
        <v/>
      </c>
      <c r="N80" s="185">
        <f t="shared" ref="N80" si="132">IF(B80="","",(((B80+C80)+(B80-C81))/2))</f>
        <v>6.2</v>
      </c>
      <c r="O80" s="193" t="str">
        <f>IF(E80="","",((MAXA(E80,F80,G80,H80,I80))-N80)/((C80+C81)/2))</f>
        <v/>
      </c>
      <c r="P80" s="193" t="str">
        <f>IF(E80="","",((MINA(E80,F80,G80,H80,I80))-N80)/((C80+C81)/2))</f>
        <v/>
      </c>
      <c r="Q80" s="185" t="str">
        <f t="shared" ref="Q80" si="133">IF(E80="","",IF(OR((O80&gt;50%),(P80&lt;-50%)),"Measure More","OK"))</f>
        <v/>
      </c>
      <c r="R80" s="185" t="str">
        <f>IF(E80="","",MAXA(E80:I81))</f>
        <v/>
      </c>
      <c r="S80" s="185" t="str">
        <f>IF(E80="","",MINA(E80:I81))</f>
        <v/>
      </c>
      <c r="T80" s="185" t="str">
        <f t="shared" ref="T80" si="134">IF(E80="","",(R80-S80))</f>
        <v/>
      </c>
      <c r="U80" s="185" t="str">
        <f>IF(E80="","",ROUND(AVERAGEA(E80:I81),4))</f>
        <v/>
      </c>
      <c r="V80" s="185" t="str">
        <f>IF(E80="","",ROUND(SQRT(COUNTA(E80:I81)/(COUNTA(E80:I81)-1))*STDEVPA(E80:I81),4))</f>
        <v/>
      </c>
      <c r="W80" s="184" t="str">
        <f t="shared" ref="W80" si="135">IF(E80="","",ROUND((((B80+C80)-(B80-C81))/(6*V80)),4))</f>
        <v/>
      </c>
      <c r="X80" s="184" t="str">
        <f t="shared" ref="X80" si="136">IF(E80="","",ROUND((1-(ABS((((B80+C80)+(B80-C81))/2)-U80)/((C80+C81)/2)))*W80,4))</f>
        <v/>
      </c>
      <c r="Y80" s="184" t="str">
        <f>IF(E80="","",IF(OR(((MAXA(E80:I81))&gt;(B80+C80)),((MINA(E80:I81))&lt;(B80-C81))),"NG","OK"))</f>
        <v/>
      </c>
      <c r="Z80" s="184" t="str">
        <f t="shared" ref="Z80" si="137">IF(X80="","",IF(OR(((MINA(X80))&lt;(1.67))),"NG","OK"))</f>
        <v/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str">
        <f t="shared" si="110"/>
        <v/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/>
      <c r="F82" s="176"/>
      <c r="G82" s="176"/>
      <c r="H82" s="176"/>
      <c r="I82" s="176"/>
      <c r="J82" s="178"/>
      <c r="K82" s="178"/>
      <c r="L82" s="192" t="str">
        <f>IF(E82="","",IF(OR(((MAXA(E82:I83))&gt;(B82+C82)),((MINA(E82:I83))&lt;(B82-C83))),"NG","OK"))</f>
        <v/>
      </c>
      <c r="M82" s="192" t="str">
        <f>IF(E82="","",IF(OR(((MAXA(E82:I83))&gt;(B82+C82)),((MINA(E82:I83))&lt;(B82-C83))),2,1))</f>
        <v/>
      </c>
      <c r="N82" s="185">
        <f t="shared" ref="N82" si="138">IF(B82="","",(((B82+C82)+(B82-C83))/2))</f>
        <v>6.2</v>
      </c>
      <c r="O82" s="193" t="str">
        <f>IF(E82="","",((MAXA(E82,F82,G82,H82,I82))-N82)/((C82+C83)/2))</f>
        <v/>
      </c>
      <c r="P82" s="193" t="str">
        <f>IF(E82="","",((MINA(E82,F82,G82,H82,I82))-N82)/((C82+C83)/2))</f>
        <v/>
      </c>
      <c r="Q82" s="185" t="str">
        <f t="shared" ref="Q82" si="139">IF(E82="","",IF(OR((O82&gt;50%),(P82&lt;-50%)),"Measure More","OK"))</f>
        <v/>
      </c>
      <c r="R82" s="185" t="str">
        <f>IF(E82="","",MAXA(E82:I83))</f>
        <v/>
      </c>
      <c r="S82" s="185" t="str">
        <f>IF(E82="","",MINA(E82:I83))</f>
        <v/>
      </c>
      <c r="T82" s="185" t="str">
        <f t="shared" ref="T82" si="140">IF(E82="","",(R82-S82))</f>
        <v/>
      </c>
      <c r="U82" s="185" t="str">
        <f>IF(E82="","",ROUND(AVERAGEA(E82:I83),4))</f>
        <v/>
      </c>
      <c r="V82" s="185" t="str">
        <f>IF(E82="","",ROUND(SQRT(COUNTA(E82:I83)/(COUNTA(E82:I83)-1))*STDEVPA(E82:I83),4))</f>
        <v/>
      </c>
      <c r="W82" s="184" t="str">
        <f t="shared" ref="W82" si="141">IF(E82="","",ROUND((((B82+C82)-(B82-C83))/(6*V82)),4))</f>
        <v/>
      </c>
      <c r="X82" s="184" t="str">
        <f t="shared" ref="X82" si="142">IF(E82="","",ROUND((1-(ABS((((B82+C82)+(B82-C83))/2)-U82)/((C82+C83)/2)))*W82,4))</f>
        <v/>
      </c>
      <c r="Y82" s="184" t="str">
        <f>IF(E82="","",IF(OR(((MAXA(E82:I83))&gt;(B82+C82)),((MINA(E82:I83))&lt;(B82-C83))),"NG","OK"))</f>
        <v/>
      </c>
      <c r="Z82" s="184" t="str">
        <f t="shared" ref="Z82" si="143">IF(X82="","",IF(OR(((MINA(X82))&lt;(1.67))),"NG","OK"))</f>
        <v/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str">
        <f t="shared" si="110"/>
        <v/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/>
      <c r="F84" s="176"/>
      <c r="G84" s="176"/>
      <c r="H84" s="176"/>
      <c r="I84" s="176"/>
      <c r="J84" s="178"/>
      <c r="K84" s="178"/>
      <c r="L84" s="192" t="str">
        <f>IF(E84="","",IF(OR(((MAXA(E84:I85))&gt;(B84+C84)),((MINA(E84:I85))&lt;(B84-C85))),"NG","OK"))</f>
        <v/>
      </c>
      <c r="M84" s="192" t="str">
        <f>IF(E84="","",IF(OR(((MAXA(E84:I85))&gt;(B84+C84)),((MINA(E84:I85))&lt;(B84-C85))),2,1))</f>
        <v/>
      </c>
      <c r="N84" s="185">
        <f t="shared" ref="N84" si="144">IF(B84="","",(((B84+C84)+(B84-C85))/2))</f>
        <v>5.7</v>
      </c>
      <c r="O84" s="193" t="str">
        <f>IF(E84="","",((MAXA(E84,F84,G84,H84,I84))-N84)/((C84+C85)/2))</f>
        <v/>
      </c>
      <c r="P84" s="193" t="str">
        <f>IF(E84="","",((MINA(E84,F84,G84,H84,I84))-N84)/((C84+C85)/2))</f>
        <v/>
      </c>
      <c r="Q84" s="185" t="str">
        <f t="shared" ref="Q84" si="145">IF(E84="","",IF(OR((O84&gt;50%),(P84&lt;-50%)),"Measure More","OK"))</f>
        <v/>
      </c>
      <c r="R84" s="185" t="str">
        <f>IF(E84="","",MAXA(E84:I85))</f>
        <v/>
      </c>
      <c r="S84" s="185" t="str">
        <f>IF(E84="","",MINA(E84:I85))</f>
        <v/>
      </c>
      <c r="T84" s="185" t="str">
        <f t="shared" ref="T84" si="146">IF(E84="","",(R84-S84))</f>
        <v/>
      </c>
      <c r="U84" s="185" t="str">
        <f>IF(E84="","",ROUND(AVERAGEA(E84:I85),4))</f>
        <v/>
      </c>
      <c r="V84" s="185" t="str">
        <f>IF(E84="","",ROUND(SQRT(COUNTA(E84:I85)/(COUNTA(E84:I85)-1))*STDEVPA(E84:I85),4))</f>
        <v/>
      </c>
      <c r="W84" s="184" t="str">
        <f t="shared" ref="W84" si="147">IF(E84="","",ROUND((((B84+C84)-(B84-C85))/(6*V84)),4))</f>
        <v/>
      </c>
      <c r="X84" s="184" t="str">
        <f t="shared" ref="X84" si="148">IF(E84="","",ROUND((1-(ABS((((B84+C84)+(B84-C85))/2)-U84)/((C84+C85)/2)))*W84,4))</f>
        <v/>
      </c>
      <c r="Y84" s="184" t="str">
        <f>IF(E84="","",IF(OR(((MAXA(E84:I85))&gt;(B84+C84)),((MINA(E84:I85))&lt;(B84-C85))),"NG","OK"))</f>
        <v/>
      </c>
      <c r="Z84" s="184" t="str">
        <f t="shared" ref="Z84" si="149">IF(X84="","",IF(OR(((MINA(X84))&lt;(1.67))),"NG","OK"))</f>
        <v/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str">
        <f t="shared" si="110"/>
        <v/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/>
      <c r="F86" s="176"/>
      <c r="G86" s="176"/>
      <c r="H86" s="176"/>
      <c r="I86" s="176"/>
      <c r="J86" s="178"/>
      <c r="K86" s="178"/>
      <c r="L86" s="192" t="str">
        <f>IF(E86="","",IF(OR(((MAXA(E86:I87))&gt;(B86+C86)),((MINA(E86:I87))&lt;(B86-C87))),"NG","OK"))</f>
        <v/>
      </c>
      <c r="M86" s="192" t="str">
        <f>IF(E86="","",IF(OR(((MAXA(E86:I87))&gt;(B86+C86)),((MINA(E86:I87))&lt;(B86-C87))),2,1))</f>
        <v/>
      </c>
      <c r="N86" s="185">
        <f t="shared" ref="N86" si="150">IF(B86="","",(((B86+C86)+(B86-C87))/2))</f>
        <v>5.7</v>
      </c>
      <c r="O86" s="193" t="str">
        <f>IF(E86="","",((MAXA(E86,F86,G86,H86,I86))-N86)/((C86+C87)/2))</f>
        <v/>
      </c>
      <c r="P86" s="193" t="str">
        <f>IF(E86="","",((MINA(E86,F86,G86,H86,I86))-N86)/((C86+C87)/2))</f>
        <v/>
      </c>
      <c r="Q86" s="185" t="str">
        <f t="shared" ref="Q86" si="151">IF(E86="","",IF(OR((O86&gt;50%),(P86&lt;-50%)),"Measure More","OK"))</f>
        <v/>
      </c>
      <c r="R86" s="185" t="str">
        <f>IF(E86="","",MAXA(E86:I87))</f>
        <v/>
      </c>
      <c r="S86" s="185" t="str">
        <f>IF(E86="","",MINA(E86:I87))</f>
        <v/>
      </c>
      <c r="T86" s="185" t="str">
        <f t="shared" ref="T86" si="152">IF(E86="","",(R86-S86))</f>
        <v/>
      </c>
      <c r="U86" s="185" t="str">
        <f>IF(E86="","",ROUND(AVERAGEA(E86:I87),4))</f>
        <v/>
      </c>
      <c r="V86" s="185" t="str">
        <f>IF(E86="","",ROUND(SQRT(COUNTA(E86:I87)/(COUNTA(E86:I87)-1))*STDEVPA(E86:I87),4))</f>
        <v/>
      </c>
      <c r="W86" s="184" t="str">
        <f t="shared" ref="W86" si="153">IF(E86="","",ROUND((((B86+C86)-(B86-C87))/(6*V86)),4))</f>
        <v/>
      </c>
      <c r="X86" s="184" t="str">
        <f t="shared" ref="X86" si="154">IF(E86="","",ROUND((1-(ABS((((B86+C86)+(B86-C87))/2)-U86)/((C86+C87)/2)))*W86,4))</f>
        <v/>
      </c>
      <c r="Y86" s="184" t="str">
        <f>IF(E86="","",IF(OR(((MAXA(E86:I87))&gt;(B86+C86)),((MINA(E86:I87))&lt;(B86-C87))),"NG","OK"))</f>
        <v/>
      </c>
      <c r="Z86" s="184" t="str">
        <f t="shared" ref="Z86" si="155">IF(X86="","",IF(OR(((MINA(X86))&lt;(1.67))),"NG","OK"))</f>
        <v/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str">
        <f t="shared" si="110"/>
        <v/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/>
      <c r="F88" s="176"/>
      <c r="G88" s="176"/>
      <c r="H88" s="176"/>
      <c r="I88" s="176"/>
      <c r="J88" s="178"/>
      <c r="K88" s="178"/>
      <c r="L88" s="192" t="str">
        <f>IF(E88="","",IF(OR(((MAXA(E88:I89))&gt;(B88+C88)),((MINA(E88:I89))&lt;(B88-C89))),"NG","OK"))</f>
        <v/>
      </c>
      <c r="M88" s="192" t="str">
        <f>IF(E88="","",IF(OR(((MAXA(E88:I89))&gt;(B88+C88)),((MINA(E88:I89))&lt;(B88-C89))),2,1))</f>
        <v/>
      </c>
      <c r="N88" s="185">
        <f t="shared" ref="N88" si="156">IF(B88="","",(((B88+C88)+(B88-C89))/2))</f>
        <v>7.9</v>
      </c>
      <c r="O88" s="193" t="str">
        <f>IF(E88="","",((MAXA(E88,F88,G88,H88,I88))-N88)/((C88+C89)/2))</f>
        <v/>
      </c>
      <c r="P88" s="193" t="str">
        <f>IF(E88="","",((MINA(E88,F88,G88,H88,I88))-N88)/((C88+C89)/2))</f>
        <v/>
      </c>
      <c r="Q88" s="194" t="str">
        <f t="shared" ref="Q88" si="157">IF(E88="","",IF(OR((O88&gt;50%),(P88&lt;-50%)),"Measure More","OK"))</f>
        <v/>
      </c>
      <c r="R88" s="185" t="str">
        <f>IF(E88="","",MAXA(E88:I89))</f>
        <v/>
      </c>
      <c r="S88" s="185" t="str">
        <f>IF(E88="","",MINA(E88:I89))</f>
        <v/>
      </c>
      <c r="T88" s="185" t="str">
        <f t="shared" ref="T88" si="158">IF(E88="","",(R88-S88))</f>
        <v/>
      </c>
      <c r="U88" s="185" t="str">
        <f>IF(E88="","",ROUND(AVERAGEA(E88:I89),4))</f>
        <v/>
      </c>
      <c r="V88" s="185" t="str">
        <f>IF(E88="","",ROUND(SQRT(COUNTA(E88:I89)/(COUNTA(E88:I89)-1))*STDEVPA(E88:I89),4))</f>
        <v/>
      </c>
      <c r="W88" s="184" t="str">
        <f t="shared" ref="W88" si="159">IF(E88="","",ROUND((((B88+C88)-(B88-C89))/(6*V88)),4))</f>
        <v/>
      </c>
      <c r="X88" s="184" t="str">
        <f t="shared" ref="X88" si="160">IF(E88="","",ROUND((1-(ABS((((B88+C88)+(B88-C89))/2)-U88)/((C88+C89)/2)))*W88,4))</f>
        <v/>
      </c>
      <c r="Y88" s="184" t="str">
        <f>IF(E88="","",IF(OR(((MAXA(E88:I89))&gt;(B88+C88)),((MINA(E88:I89))&lt;(B88-C89))),"NG","OK"))</f>
        <v/>
      </c>
      <c r="Z88" s="184" t="str">
        <f t="shared" ref="Z88" si="161">IF(X88="","",IF(OR(((MINA(X88))&lt;(1.67))),"NG","OK"))</f>
        <v/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str">
        <f t="shared" si="110"/>
        <v/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/>
      <c r="F90" s="176"/>
      <c r="G90" s="176"/>
      <c r="H90" s="176"/>
      <c r="I90" s="176"/>
      <c r="J90" s="178"/>
      <c r="K90" s="178"/>
      <c r="L90" s="192" t="str">
        <f>IF(E90="","",IF(OR(((MAXA(E90:I91))&gt;(B90+C90)),((MINA(E90:I91))&lt;(B90-C91))),"NG","OK"))</f>
        <v/>
      </c>
      <c r="M90" s="192" t="str">
        <f>IF(E90="","",IF(OR(((MAXA(E90:I91))&gt;(B90+C90)),((MINA(E90:I91))&lt;(B90-C91))),2,1))</f>
        <v/>
      </c>
      <c r="N90" s="185">
        <f t="shared" ref="N90" si="162">IF(B90="","",(((B90+C90)+(B90-C91))/2))</f>
        <v>7.9</v>
      </c>
      <c r="O90" s="193" t="str">
        <f>IF(E90="","",((MAXA(E90,F90,G90,H90,I90))-N90)/((C90+C91)/2))</f>
        <v/>
      </c>
      <c r="P90" s="193" t="str">
        <f>IF(E90="","",((MINA(E90,F90,G90,H90,I90))-N90)/((C90+C91)/2))</f>
        <v/>
      </c>
      <c r="Q90" s="194" t="str">
        <f t="shared" ref="Q90" si="163">IF(E90="","",IF(OR((O90&gt;50%),(P90&lt;-50%)),"Measure More","OK"))</f>
        <v/>
      </c>
      <c r="R90" s="185" t="str">
        <f>IF(E90="","",MAXA(E90:I91))</f>
        <v/>
      </c>
      <c r="S90" s="185" t="str">
        <f>IF(E90="","",MINA(E90:I91))</f>
        <v/>
      </c>
      <c r="T90" s="185" t="str">
        <f t="shared" ref="T90" si="164">IF(E90="","",(R90-S90))</f>
        <v/>
      </c>
      <c r="U90" s="185" t="str">
        <f>IF(E90="","",ROUND(AVERAGEA(E90:I91),4))</f>
        <v/>
      </c>
      <c r="V90" s="185" t="str">
        <f>IF(E90="","",ROUND(SQRT(COUNTA(E90:I91)/(COUNTA(E90:I91)-1))*STDEVPA(E90:I91),4))</f>
        <v/>
      </c>
      <c r="W90" s="184" t="str">
        <f t="shared" ref="W90" si="165">IF(E90="","",ROUND((((B90+C90)-(B90-C91))/(6*V90)),4))</f>
        <v/>
      </c>
      <c r="X90" s="184" t="str">
        <f t="shared" ref="X90" si="166">IF(E90="","",ROUND((1-(ABS((((B90+C90)+(B90-C91))/2)-U90)/((C90+C91)/2)))*W90,4))</f>
        <v/>
      </c>
      <c r="Y90" s="184" t="str">
        <f>IF(E90="","",IF(OR(((MAXA(E90:I91))&gt;(B90+C90)),((MINA(E90:I91))&lt;(B90-C91))),"NG","OK"))</f>
        <v/>
      </c>
      <c r="Z90" s="184" t="str">
        <f t="shared" ref="Z90" si="167">IF(X90="","",IF(OR(((MINA(X90))&lt;(1.67))),"NG","OK"))</f>
        <v/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str">
        <f t="shared" si="110"/>
        <v/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/>
      <c r="F92" s="176"/>
      <c r="G92" s="176"/>
      <c r="H92" s="176"/>
      <c r="I92" s="176"/>
      <c r="J92" s="178"/>
      <c r="K92" s="178"/>
      <c r="L92" s="192" t="str">
        <f>IF(E92="","",IF(OR(((MAXA(E92:I93))&gt;(B92+C92)),((MINA(E92:I93))&lt;(B92-C93))),"NG","OK"))</f>
        <v/>
      </c>
      <c r="M92" s="192" t="str">
        <f>IF(E92="","",IF(OR(((MAXA(E92:I93))&gt;(B92+C92)),((MINA(E92:I93))&lt;(B92-C93))),2,1))</f>
        <v/>
      </c>
      <c r="N92" s="185">
        <f t="shared" ref="N92" si="168">IF(B92="","",(((B92+C92)+(B92-C93))/2))</f>
        <v>3.1</v>
      </c>
      <c r="O92" s="193" t="str">
        <f>IF(E92="","",((MAXA(E92,F92,G92,H92,I92))-N92)/((C92+C93)/2))</f>
        <v/>
      </c>
      <c r="P92" s="193" t="str">
        <f>IF(E92="","",((MINA(E92,F92,G92,H92,I92))-N92)/((C92+C93)/2))</f>
        <v/>
      </c>
      <c r="Q92" s="185" t="str">
        <f t="shared" ref="Q92" si="169">IF(E92="","",IF(OR((O92&gt;50%),(P92&lt;-50%)),"Measure More","OK"))</f>
        <v/>
      </c>
      <c r="R92" s="185" t="str">
        <f>IF(E92="","",MAXA(E92:I93))</f>
        <v/>
      </c>
      <c r="S92" s="185" t="str">
        <f>IF(E92="","",MINA(E92:I93))</f>
        <v/>
      </c>
      <c r="T92" s="185" t="str">
        <f t="shared" ref="T92" si="170">IF(E92="","",(R92-S92))</f>
        <v/>
      </c>
      <c r="U92" s="185" t="str">
        <f>IF(E92="","",ROUND(AVERAGEA(E92:I93),4))</f>
        <v/>
      </c>
      <c r="V92" s="185" t="str">
        <f>IF(E92="","",ROUND(SQRT(COUNTA(E92:I93)/(COUNTA(E92:I93)-1))*STDEVPA(E92:I93),4))</f>
        <v/>
      </c>
      <c r="W92" s="184" t="str">
        <f t="shared" ref="W92" si="171">IF(E92="","",ROUND((((B92+C92)-(B92-C93))/(6*V92)),4))</f>
        <v/>
      </c>
      <c r="X92" s="184" t="str">
        <f t="shared" ref="X92" si="172">IF(E92="","",ROUND((1-(ABS((((B92+C92)+(B92-C93))/2)-U92)/((C92+C93)/2)))*W92,4))</f>
        <v/>
      </c>
      <c r="Y92" s="184" t="str">
        <f>IF(E92="","",IF(OR(((MAXA(E92:I93))&gt;(B92+C92)),((MINA(E92:I93))&lt;(B92-C93))),"NG","OK"))</f>
        <v/>
      </c>
      <c r="Z92" s="184" t="str">
        <f t="shared" ref="Z92" si="173">IF(X92="","",IF(OR(((MINA(X92))&lt;(1.67))),"NG","OK"))</f>
        <v/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str">
        <f t="shared" si="110"/>
        <v/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/>
      <c r="F94" s="176"/>
      <c r="G94" s="176"/>
      <c r="H94" s="176"/>
      <c r="I94" s="176"/>
      <c r="J94" s="178"/>
      <c r="K94" s="178"/>
      <c r="L94" s="192" t="str">
        <f>IF(E94="","",IF(OR(((MAXA(E94:I95))&gt;(B94+C94)),((MINA(E94:I95))&lt;(B94-C95))),"NG","OK"))</f>
        <v/>
      </c>
      <c r="M94" s="192" t="str">
        <f>IF(E94="","",IF(OR(((MAXA(E94:I95))&gt;(B94+C94)),((MINA(E94:I95))&lt;(B94-C95))),2,1))</f>
        <v/>
      </c>
      <c r="N94" s="185">
        <f t="shared" ref="N94" si="174">IF(B94="","",(((B94+C94)+(B94-C95))/2))</f>
        <v>3.1</v>
      </c>
      <c r="O94" s="193" t="str">
        <f>IF(E94="","",((MAXA(E94,F94,G94,H94,I94))-N94)/((C94+C95)/2))</f>
        <v/>
      </c>
      <c r="P94" s="193" t="str">
        <f>IF(E94="","",((MINA(E94,F94,G94,H94,I94))-N94)/((C94+C95)/2))</f>
        <v/>
      </c>
      <c r="Q94" s="185" t="str">
        <f t="shared" ref="Q94" si="175">IF(E94="","",IF(OR((O94&gt;50%),(P94&lt;-50%)),"Measure More","OK"))</f>
        <v/>
      </c>
      <c r="R94" s="185" t="str">
        <f>IF(E94="","",MAXA(E94:I95))</f>
        <v/>
      </c>
      <c r="S94" s="185" t="str">
        <f>IF(E94="","",MINA(E94:I95))</f>
        <v/>
      </c>
      <c r="T94" s="185" t="str">
        <f t="shared" ref="T94" si="176">IF(E94="","",(R94-S94))</f>
        <v/>
      </c>
      <c r="U94" s="185" t="str">
        <f>IF(E94="","",ROUND(AVERAGEA(E94:I95),4))</f>
        <v/>
      </c>
      <c r="V94" s="185" t="str">
        <f>IF(E94="","",ROUND(SQRT(COUNTA(E94:I95)/(COUNTA(E94:I95)-1))*STDEVPA(E94:I95),4))</f>
        <v/>
      </c>
      <c r="W94" s="184" t="str">
        <f t="shared" ref="W94" si="177">IF(E94="","",ROUND((((B94+C94)-(B94-C95))/(6*V94)),4))</f>
        <v/>
      </c>
      <c r="X94" s="184" t="str">
        <f t="shared" ref="X94" si="178">IF(E94="","",ROUND((1-(ABS((((B94+C94)+(B94-C95))/2)-U94)/((C94+C95)/2)))*W94,4))</f>
        <v/>
      </c>
      <c r="Y94" s="184" t="str">
        <f>IF(E94="","",IF(OR(((MAXA(E94:I95))&gt;(B94+C94)),((MINA(E94:I95))&lt;(B94-C95))),"NG","OK"))</f>
        <v/>
      </c>
      <c r="Z94" s="184" t="str">
        <f t="shared" ref="Z94" si="179">IF(X94="","",IF(OR(((MINA(X94))&lt;(1.67))),"NG","OK"))</f>
        <v/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str">
        <f t="shared" si="110"/>
        <v/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/>
      <c r="F96" s="176"/>
      <c r="G96" s="176"/>
      <c r="H96" s="176"/>
      <c r="I96" s="176"/>
      <c r="J96" s="178"/>
      <c r="K96" s="178"/>
      <c r="L96" s="192" t="str">
        <f>IF(E96="","",IF(OR(((MAXA(E96:I97))&gt;(B96+C96)),((MINA(E96:I97))&lt;(B96-C97))),"NG","OK"))</f>
        <v/>
      </c>
      <c r="M96" s="192" t="str">
        <f>IF(E96="","",IF(OR(((MAXA(E96:I97))&gt;(B96+C96)),((MINA(E96:I97))&lt;(B96-C97))),2,1))</f>
        <v/>
      </c>
      <c r="N96" s="185">
        <f t="shared" ref="N96" si="180">IF(B96="","",(((B96+C96)+(B96-C97))/2))</f>
        <v>7.7</v>
      </c>
      <c r="O96" s="193" t="str">
        <f>IF(E96="","",((MAXA(E96,F96,G96,H96,I96))-N96)/((C96+C97)/2))</f>
        <v/>
      </c>
      <c r="P96" s="193" t="str">
        <f>IF(E96="","",((MINA(E96,F96,G96,H96,I96))-N96)/((C96+C97)/2))</f>
        <v/>
      </c>
      <c r="Q96" s="185" t="str">
        <f t="shared" ref="Q96" si="181">IF(E96="","",IF(OR((O96&gt;50%),(P96&lt;-50%)),"Measure More","OK"))</f>
        <v/>
      </c>
      <c r="R96" s="185" t="str">
        <f>IF(E96="","",MAXA(E96:I97))</f>
        <v/>
      </c>
      <c r="S96" s="185" t="str">
        <f>IF(E96="","",MINA(E96:I97))</f>
        <v/>
      </c>
      <c r="T96" s="185" t="str">
        <f t="shared" ref="T96" si="182">IF(E96="","",(R96-S96))</f>
        <v/>
      </c>
      <c r="U96" s="185" t="str">
        <f>IF(E96="","",ROUND(AVERAGEA(E96:I97),4))</f>
        <v/>
      </c>
      <c r="V96" s="185" t="str">
        <f>IF(E96="","",ROUND(SQRT(COUNTA(E96:I97)/(COUNTA(E96:I97)-1))*STDEVPA(E96:I97),4))</f>
        <v/>
      </c>
      <c r="W96" s="184" t="str">
        <f t="shared" ref="W96" si="183">IF(E96="","",ROUND((((B96+C96)-(B96-C97))/(6*V96)),4))</f>
        <v/>
      </c>
      <c r="X96" s="184" t="str">
        <f t="shared" ref="X96" si="184">IF(E96="","",ROUND((1-(ABS((((B96+C96)+(B96-C97))/2)-U96)/((C96+C97)/2)))*W96,4))</f>
        <v/>
      </c>
      <c r="Y96" s="184" t="str">
        <f>IF(E96="","",IF(OR(((MAXA(E96:I97))&gt;(B96+C96)),((MINA(E96:I97))&lt;(B96-C97))),"NG","OK"))</f>
        <v/>
      </c>
      <c r="Z96" s="184" t="str">
        <f t="shared" ref="Z96" si="185">IF(X96="","",IF(OR(((MINA(X96))&lt;(1.67))),"NG","OK"))</f>
        <v/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str">
        <f t="shared" si="110"/>
        <v/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/>
      <c r="F98" s="176"/>
      <c r="G98" s="176"/>
      <c r="H98" s="176"/>
      <c r="I98" s="176"/>
      <c r="J98" s="178"/>
      <c r="K98" s="178"/>
      <c r="L98" s="192" t="str">
        <f>IF(E98="","",IF(OR(((MAXA(E98:I99))&gt;(B98+C98)),((MINA(E98:I99))&lt;(B98-C99))),"NG","OK"))</f>
        <v/>
      </c>
      <c r="M98" s="192" t="str">
        <f>IF(E98="","",IF(OR(((MAXA(E98:I99))&gt;(B98+C98)),((MINA(E98:I99))&lt;(B98-C99))),2,1))</f>
        <v/>
      </c>
      <c r="N98" s="185">
        <f t="shared" ref="N98" si="186">IF(B98="","",(((B98+C98)+(B98-C99))/2))</f>
        <v>7.7</v>
      </c>
      <c r="O98" s="193" t="str">
        <f>IF(E98="","",((MAXA(E98,F98,G98,H98,I98))-N98)/((C98+C99)/2))</f>
        <v/>
      </c>
      <c r="P98" s="193" t="str">
        <f>IF(E98="","",((MINA(E98,F98,G98,H98,I98))-N98)/((C98+C99)/2))</f>
        <v/>
      </c>
      <c r="Q98" s="185" t="str">
        <f t="shared" ref="Q98" si="187">IF(E98="","",IF(OR((O98&gt;50%),(P98&lt;-50%)),"Measure More","OK"))</f>
        <v/>
      </c>
      <c r="R98" s="185" t="str">
        <f>IF(E98="","",MAXA(E98:I99))</f>
        <v/>
      </c>
      <c r="S98" s="185" t="str">
        <f>IF(E98="","",MINA(E98:I99))</f>
        <v/>
      </c>
      <c r="T98" s="185" t="str">
        <f t="shared" ref="T98" si="188">IF(E98="","",(R98-S98))</f>
        <v/>
      </c>
      <c r="U98" s="185" t="str">
        <f>IF(E98="","",ROUND(AVERAGEA(E98:I99),4))</f>
        <v/>
      </c>
      <c r="V98" s="185" t="str">
        <f>IF(E98="","",ROUND(SQRT(COUNTA(E98:I99)/(COUNTA(E98:I99)-1))*STDEVPA(E98:I99),4))</f>
        <v/>
      </c>
      <c r="W98" s="184" t="str">
        <f t="shared" ref="W98" si="189">IF(E98="","",ROUND((((B98+C98)-(B98-C99))/(6*V98)),4))</f>
        <v/>
      </c>
      <c r="X98" s="184" t="str">
        <f t="shared" ref="X98" si="190">IF(E98="","",ROUND((1-(ABS((((B98+C98)+(B98-C99))/2)-U98)/((C98+C99)/2)))*W98,4))</f>
        <v/>
      </c>
      <c r="Y98" s="184" t="str">
        <f>IF(E98="","",IF(OR(((MAXA(E98:I99))&gt;(B98+C98)),((MINA(E98:I99))&lt;(B98-C99))),"NG","OK"))</f>
        <v/>
      </c>
      <c r="Z98" s="184" t="str">
        <f t="shared" ref="Z98" si="191">IF(X98="","",IF(OR(((MINA(X98))&lt;(1.67))),"NG","OK"))</f>
        <v/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str">
        <f t="shared" si="110"/>
        <v/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/>
      <c r="F100" s="176"/>
      <c r="G100" s="176"/>
      <c r="H100" s="176"/>
      <c r="I100" s="176"/>
      <c r="J100" s="178"/>
      <c r="K100" s="178"/>
      <c r="L100" s="192" t="str">
        <f>IF(E100="","",IF(OR(((MAXA(E100:I101))&gt;(B100+C100)),((MINA(E100:I101))&lt;(B100-C101))),"NG","OK"))</f>
        <v/>
      </c>
      <c r="M100" s="192" t="str">
        <f>IF(E100="","",IF(OR(((MAXA(E100:I101))&gt;(B100+C100)),((MINA(E100:I101))&lt;(B100-C101))),2,1))</f>
        <v/>
      </c>
      <c r="N100" s="185">
        <f t="shared" ref="N100" si="192">IF(B100="","",(((B100+C100)+(B100-C101))/2))</f>
        <v>3.1</v>
      </c>
      <c r="O100" s="193" t="str">
        <f>IF(E100="","",((MAXA(E100,F100,G100,H100,I100))-N100)/((C100+C101)/2))</f>
        <v/>
      </c>
      <c r="P100" s="193" t="str">
        <f>IF(E100="","",((MINA(E100,F100,G100,H100,I100))-N100)/((C100+C101)/2))</f>
        <v/>
      </c>
      <c r="Q100" s="185" t="str">
        <f t="shared" ref="Q100" si="193">IF(E100="","",IF(OR((O100&gt;50%),(P100&lt;-50%)),"Measure More","OK"))</f>
        <v/>
      </c>
      <c r="R100" s="185" t="str">
        <f>IF(E100="","",MAXA(E100:I101))</f>
        <v/>
      </c>
      <c r="S100" s="185" t="str">
        <f>IF(E100="","",MINA(E100:I101))</f>
        <v/>
      </c>
      <c r="T100" s="185" t="str">
        <f t="shared" ref="T100" si="194">IF(E100="","",(R100-S100))</f>
        <v/>
      </c>
      <c r="U100" s="185" t="str">
        <f>IF(E100="","",ROUND(AVERAGEA(E100:I101),4))</f>
        <v/>
      </c>
      <c r="V100" s="185" t="str">
        <f>IF(E100="","",ROUND(SQRT(COUNTA(E100:I101)/(COUNTA(E100:I101)-1))*STDEVPA(E100:I101),4))</f>
        <v/>
      </c>
      <c r="W100" s="184" t="str">
        <f t="shared" ref="W100" si="195">IF(E100="","",ROUND((((B100+C100)-(B100-C101))/(6*V100)),4))</f>
        <v/>
      </c>
      <c r="X100" s="184" t="str">
        <f t="shared" ref="X100" si="196">IF(E100="","",ROUND((1-(ABS((((B100+C100)+(B100-C101))/2)-U100)/((C100+C101)/2)))*W100,4))</f>
        <v/>
      </c>
      <c r="Y100" s="184" t="str">
        <f>IF(E100="","",IF(OR(((MAXA(E100:I101))&gt;(B100+C100)),((MINA(E100:I101))&lt;(B100-C101))),"NG","OK"))</f>
        <v/>
      </c>
      <c r="Z100" s="184" t="str">
        <f t="shared" ref="Z100" si="197">IF(X100="","",IF(OR(((MINA(X100))&lt;(1.67))),"NG","OK"))</f>
        <v/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str">
        <f t="shared" si="110"/>
        <v/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/>
      <c r="F102" s="176"/>
      <c r="G102" s="176"/>
      <c r="H102" s="176"/>
      <c r="I102" s="176"/>
      <c r="J102" s="178"/>
      <c r="K102" s="178"/>
      <c r="L102" s="192" t="str">
        <f>IF(E102="","",IF(OR(((MAXA(E102:I103))&gt;(B102+C102)),((MINA(E102:I103))&lt;(B102-C103))),"NG","OK"))</f>
        <v/>
      </c>
      <c r="M102" s="192" t="str">
        <f>IF(E102="","",IF(OR(((MAXA(E102:I103))&gt;(B102+C102)),((MINA(E102:I103))&lt;(B102-C103))),2,1))</f>
        <v/>
      </c>
      <c r="N102" s="185">
        <f t="shared" ref="N102" si="198">IF(B102="","",(((B102+C102)+(B102-C103))/2))</f>
        <v>3.1</v>
      </c>
      <c r="O102" s="193" t="str">
        <f>IF(E102="","",((MAXA(E102,F102,G102,H102,I102))-N102)/((C102+C103)/2))</f>
        <v/>
      </c>
      <c r="P102" s="193" t="str">
        <f>IF(E102="","",((MINA(E102,F102,G102,H102,I102))-N102)/((C102+C103)/2))</f>
        <v/>
      </c>
      <c r="Q102" s="185" t="str">
        <f t="shared" ref="Q102" si="199">IF(E102="","",IF(OR((O102&gt;50%),(P102&lt;-50%)),"Measure More","OK"))</f>
        <v/>
      </c>
      <c r="R102" s="185" t="str">
        <f>IF(E102="","",MAXA(E102:I103))</f>
        <v/>
      </c>
      <c r="S102" s="185" t="str">
        <f>IF(E102="","",MINA(E102:I103))</f>
        <v/>
      </c>
      <c r="T102" s="185" t="str">
        <f t="shared" ref="T102" si="200">IF(E102="","",(R102-S102))</f>
        <v/>
      </c>
      <c r="U102" s="185" t="str">
        <f>IF(E102="","",ROUND(AVERAGEA(E102:I103),4))</f>
        <v/>
      </c>
      <c r="V102" s="185" t="str">
        <f>IF(E102="","",ROUND(SQRT(COUNTA(E102:I103)/(COUNTA(E102:I103)-1))*STDEVPA(E102:I103),4))</f>
        <v/>
      </c>
      <c r="W102" s="184" t="str">
        <f t="shared" ref="W102" si="201">IF(E102="","",ROUND((((B102+C102)-(B102-C103))/(6*V102)),4))</f>
        <v/>
      </c>
      <c r="X102" s="184" t="str">
        <f t="shared" ref="X102" si="202">IF(E102="","",ROUND((1-(ABS((((B102+C102)+(B102-C103))/2)-U102)/((C102+C103)/2)))*W102,4))</f>
        <v/>
      </c>
      <c r="Y102" s="184" t="str">
        <f>IF(E102="","",IF(OR(((MAXA(E102:I103))&gt;(B102+C102)),((MINA(E102:I103))&lt;(B102-C103))),"NG","OK"))</f>
        <v/>
      </c>
      <c r="Z102" s="184" t="str">
        <f t="shared" ref="Z102" si="203">IF(X102="","",IF(OR(((MINA(X102))&lt;(1.67))),"NG","OK"))</f>
        <v/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str">
        <f t="shared" si="110"/>
        <v/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/>
      <c r="F104" s="176"/>
      <c r="G104" s="176"/>
      <c r="H104" s="176"/>
      <c r="I104" s="176"/>
      <c r="J104" s="178"/>
      <c r="K104" s="178"/>
      <c r="L104" s="192" t="str">
        <f>IF(E104="","",IF(OR(((MAXA(E104:I105))&gt;(B104+C104)),((MINA(E104:I105))&lt;(B104-C105))),"NG","OK"))</f>
        <v/>
      </c>
      <c r="M104" s="192" t="str">
        <f>IF(E104="","",IF(OR(((MAXA(E104:I105))&gt;(B104+C104)),((MINA(E104:I105))&lt;(B104-C105))),2,1))</f>
        <v/>
      </c>
      <c r="N104" s="185">
        <f t="shared" ref="N104" si="204">IF(B104="","",(((B104+C104)+(B104-C105))/2))</f>
        <v>2.5000000000000001E-2</v>
      </c>
      <c r="O104" s="193" t="str">
        <f>IF(E104="","",((MAXA(E104,F104,G104,H104,I104))-N104)/((C104+C105)/2))</f>
        <v/>
      </c>
      <c r="P104" s="193" t="str">
        <f>IF(E104="","",((MINA(E104,F104,G104,H104,I104))-N104)/((C104+C105)/2))</f>
        <v/>
      </c>
      <c r="Q104" s="185" t="str">
        <f t="shared" ref="Q104" si="205">IF(E104="","",IF(OR((O104&gt;50%),(P104&lt;-50%)),"Measure More","OK"))</f>
        <v/>
      </c>
      <c r="R104" s="185" t="str">
        <f>IF(E104="","",MAXA(E104:I105))</f>
        <v/>
      </c>
      <c r="S104" s="185" t="str">
        <f>IF(E104="","",MINA(E104:I105))</f>
        <v/>
      </c>
      <c r="T104" s="185" t="str">
        <f t="shared" ref="T104" si="206">IF(E104="","",(R104-S104))</f>
        <v/>
      </c>
      <c r="U104" s="185" t="str">
        <f>IF(E104="","",ROUND(AVERAGEA(E104:I105),4))</f>
        <v/>
      </c>
      <c r="V104" s="185" t="str">
        <f>IF(E104="","",ROUND(SQRT(COUNTA(E104:I105)/(COUNTA(E104:I105)-1))*STDEVPA(E104:I105),4))</f>
        <v/>
      </c>
      <c r="W104" s="184" t="str">
        <f>IF(E104="","",ROUND((((B104+C104)-(U104))/(3*V104)),4))</f>
        <v/>
      </c>
      <c r="X104" s="184" t="str">
        <f>IF(E104="","",ROUND((((B104+C104)-(U104))/(3*V104)),4))</f>
        <v/>
      </c>
      <c r="Y104" s="184" t="str">
        <f>IF(E104="","",IF(OR(((MAXA(E104:I105))&gt;(B104+C104)),((MINA(E104:I105))&lt;(B104-C105))),"NG","OK"))</f>
        <v/>
      </c>
      <c r="Z104" s="184" t="str">
        <f t="shared" ref="Z104" si="207">IF(X104="","",IF(OR(((MINA(X104))&lt;(1.67))),"NG","OK"))</f>
        <v/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str">
        <f t="shared" si="110"/>
        <v/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/>
      <c r="F106" s="176"/>
      <c r="G106" s="176"/>
      <c r="H106" s="176"/>
      <c r="I106" s="176"/>
      <c r="J106" s="178"/>
      <c r="K106" s="178"/>
      <c r="L106" s="192" t="str">
        <f>IF(E106="","",IF(OR(((MAXA(E106:I107))&gt;(B106+C106)),((MINA(E106:I107))&lt;(B106-C107))),"NG","OK"))</f>
        <v/>
      </c>
      <c r="M106" s="192" t="str">
        <f>IF(E106="","",IF(OR(((MAXA(E106:I107))&gt;(B106+C106)),((MINA(E106:I107))&lt;(B106-C107))),2,1))</f>
        <v/>
      </c>
      <c r="N106" s="185">
        <f t="shared" ref="N106" si="208">IF(B106="","",(((B106+C106)+(B106-C107))/2))</f>
        <v>2.5000000000000001E-2</v>
      </c>
      <c r="O106" s="193" t="str">
        <f>IF(E106="","",((MAXA(E106,F106,G106,H106,I106))-N106)/((C106+C107)/2))</f>
        <v/>
      </c>
      <c r="P106" s="193" t="str">
        <f>IF(E106="","",((MINA(E106,F106,G106,H106,I106))-N106)/((C106+C107)/2))</f>
        <v/>
      </c>
      <c r="Q106" s="194" t="str">
        <f t="shared" ref="Q106" si="209">IF(E106="","",IF(OR((O106&gt;50%),(P106&lt;-50%)),"Measure More","OK"))</f>
        <v/>
      </c>
      <c r="R106" s="185" t="str">
        <f>IF(E106="","",MAXA(E106:I107))</f>
        <v/>
      </c>
      <c r="S106" s="185" t="str">
        <f>IF(E106="","",MINA(E106:I107))</f>
        <v/>
      </c>
      <c r="T106" s="185" t="str">
        <f t="shared" ref="T106" si="210">IF(E106="","",(R106-S106))</f>
        <v/>
      </c>
      <c r="U106" s="185" t="str">
        <f>IF(E106="","",ROUND(AVERAGEA(E106:I107),4))</f>
        <v/>
      </c>
      <c r="V106" s="185" t="str">
        <f>IF(E106="","",ROUND(SQRT(COUNTA(E106:I107)/(COUNTA(E106:I107)-1))*STDEVPA(E106:I107),4))</f>
        <v/>
      </c>
      <c r="W106" s="184" t="str">
        <f>IF(E106="","",ROUND((((B106+C106)-(U106))/(3*V106)),4))</f>
        <v/>
      </c>
      <c r="X106" s="184" t="str">
        <f>IF(E106="","",ROUND((((B106+C106)-(U106))/(3*V106)),4))</f>
        <v/>
      </c>
      <c r="Y106" s="184" t="str">
        <f>IF(E106="","",IF(OR(((MAXA(E106:I107))&gt;(B106+C106)),((MINA(E106:I107))&lt;(B106-C107))),"NG","OK"))</f>
        <v/>
      </c>
      <c r="Z106" s="184" t="str">
        <f t="shared" ref="Z106" si="211">IF(X106="","",IF(OR(((MINA(X106))&lt;(1.67))),"NG","OK"))</f>
        <v/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str">
        <f t="shared" si="110"/>
        <v/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24121601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24121601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67" t="str">
        <f>IF(SUM(M158:M223)&lt;&gt;33,"NG","OK")</f>
        <v>NG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69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66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8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8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8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28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28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8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28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28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28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28" ht="13.5" customHeight="1" x14ac:dyDescent="0.15">
      <c r="A154" s="165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8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8" ht="15" customHeight="1" x14ac:dyDescent="0.15">
      <c r="A156" s="169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8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68" t="s">
        <v>53</v>
      </c>
      <c r="P157" s="168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8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/>
      <c r="F158" s="176"/>
      <c r="G158" s="176"/>
      <c r="H158" s="176"/>
      <c r="I158" s="176"/>
      <c r="J158" s="178"/>
      <c r="K158" s="178"/>
      <c r="L158" s="192" t="str">
        <f>IF(E158="","",IF(OR(((MAXA(E158:I159))&gt;(B158+C158)),((MINA(E158:I159))&lt;(B158-C159))),"NG","OK"))</f>
        <v/>
      </c>
      <c r="M158" s="192" t="str">
        <f>IF(E158="","",IF(OR(((MAXA(E158:I159))&gt;(B158+C158)),((MINA(E158:I159))&lt;(B158-C159))),2,1))</f>
        <v/>
      </c>
      <c r="N158" s="185">
        <f>IF(B158="","",(((B158+C158)+(B158-C159))/2))</f>
        <v>3.4</v>
      </c>
      <c r="O158" s="193" t="str">
        <f>IF(E158="","",((MAXA(E158,F158,G158,H158,I158))-N158)/((C158+C159)/2))</f>
        <v/>
      </c>
      <c r="P158" s="193" t="str">
        <f>IF(E158="","",((MINA(E158,F158,G158,H158,I158))-N158)/((C158+C159)/2))</f>
        <v/>
      </c>
      <c r="Q158" s="185" t="str">
        <f>IF(E158="","",IF(OR((O158&gt;50%),(P158&lt;-50%)),"Measure More","OK"))</f>
        <v/>
      </c>
      <c r="R158" s="185" t="str">
        <f>IF(E158="","",MAXA(E158:I159))</f>
        <v/>
      </c>
      <c r="S158" s="185" t="str">
        <f>IF(E158="","",MINA(E158:I159))</f>
        <v/>
      </c>
      <c r="T158" s="185" t="str">
        <f>IF(E158="","",(R158-S158))</f>
        <v/>
      </c>
      <c r="U158" s="185" t="str">
        <f>IF(E158="","",ROUND(AVERAGEA(E158:I159),4))</f>
        <v/>
      </c>
      <c r="V158" s="185" t="str">
        <f>IF(E158="","",ROUND(SQRT(COUNTA(E158:I159)/(COUNTA(E158:I159)-1))*STDEVPA(E158:I159),4))</f>
        <v/>
      </c>
      <c r="W158" s="184" t="str">
        <f>IF(E158="","",ROUND((((B158+C158)-(B158-C159))/(6*V158)),4))</f>
        <v/>
      </c>
      <c r="X158" s="184" t="str">
        <f>IF(E158="","",ROUND((1-(ABS((((B158+C158)+(B158-C159))/2)-U158)/((C158+C159)/2)))*W158,4))</f>
        <v/>
      </c>
      <c r="Y158" s="184" t="str">
        <f>IF(E158="","",IF(OR(((MAXA(E158:I159))&gt;(B158+C158)),((MINA(E158:I159))&lt;(B158-C159))),"NG","OK"))</f>
        <v/>
      </c>
      <c r="Z158" s="184" t="str">
        <f>IF(X158="","",IF(OR(((MINA(X158))&lt;(1.67))),"NG","OK"))</f>
        <v/>
      </c>
      <c r="AA158" s="92"/>
      <c r="AB158" s="92"/>
    </row>
    <row r="159" spans="1:28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8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/>
      <c r="F160" s="176"/>
      <c r="G160" s="176"/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/>
      </c>
      <c r="M160" s="192" t="str">
        <f t="shared" ref="M160" si="213">IF(E160="","",IF(OR(((MAXA(E160:I161))&gt;(B160+C160)),((MINA(E160:I161))&lt;(B160-C161))),2,1))</f>
        <v/>
      </c>
      <c r="N160" s="185">
        <f t="shared" ref="N160" si="214">IF(B160="","",(((B160+C160)+(B160-C161))/2))</f>
        <v>3.4</v>
      </c>
      <c r="O160" s="193" t="str">
        <f>IF(E160="","",((MAXA(E160,F160,G160,H160,I160))-N160)/((C160+C161)/2))</f>
        <v/>
      </c>
      <c r="P160" s="193" t="str">
        <f>IF(E160="","",((MINA(E160,F160,G160,H160,I160))-N160)/((C160+C161)/2))</f>
        <v/>
      </c>
      <c r="Q160" s="185" t="str">
        <f t="shared" ref="Q160" si="215">IF(E160="","",IF(OR((O160&gt;50%),(P160&lt;-50%)),"Measure More","OK"))</f>
        <v/>
      </c>
      <c r="R160" s="185" t="str">
        <f t="shared" ref="R160" si="216">IF(E160="","",MAXA(E160:I161))</f>
        <v/>
      </c>
      <c r="S160" s="185" t="str">
        <f t="shared" ref="S160" si="217">IF(E160="","",MINA(E160:I161))</f>
        <v/>
      </c>
      <c r="T160" s="185" t="str">
        <f t="shared" ref="T160" si="218">IF(E160="","",(R160-S160))</f>
        <v/>
      </c>
      <c r="U160" s="185" t="str">
        <f t="shared" ref="U160" si="219">IF(E160="","",ROUND(AVERAGEA(E160:I161),4))</f>
        <v/>
      </c>
      <c r="V160" s="185" t="str">
        <f t="shared" ref="V160" si="220">IF(E160="","",ROUND(SQRT(COUNTA(E160:I161)/(COUNTA(E160:I161)-1))*STDEVPA(E160:I161),4))</f>
        <v/>
      </c>
      <c r="W160" s="184" t="str">
        <f t="shared" ref="W160" si="221">IF(E160="","",ROUND((((B160+C160)-(B160-C161))/(6*V160)),4))</f>
        <v/>
      </c>
      <c r="X160" s="184" t="str">
        <f t="shared" ref="X160" si="222">IF(E160="","",ROUND((1-(ABS((((B160+C160)+(B160-C161))/2)-U160)/((C160+C161)/2)))*W160,4))</f>
        <v/>
      </c>
      <c r="Y160" s="184" t="str">
        <f t="shared" ref="Y160" si="223">IF(E160="","",IF(OR(((MAXA(E160:I161))&gt;(B160+C160)),((MINA(E160:I161))&lt;(B160-C161))),"NG","OK"))</f>
        <v/>
      </c>
      <c r="Z160" s="184" t="str">
        <f t="shared" ref="Z160" si="224">IF(X160="","",IF(OR(((MINA(X160))&lt;(1.67))),"NG","OK"))</f>
        <v/>
      </c>
      <c r="AA160" s="92"/>
      <c r="AB160" s="92"/>
    </row>
    <row r="161" spans="1:28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8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/>
      <c r="F162" s="176"/>
      <c r="G162" s="176"/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/>
      </c>
      <c r="M162" s="192" t="str">
        <f t="shared" ref="M162" si="228">IF(E162="","",IF(OR(((MAXA(E162:I163))&gt;(B162+C162)),((MINA(E162:I163))&lt;(B162-C163))),2,1))</f>
        <v/>
      </c>
      <c r="N162" s="185">
        <f t="shared" ref="N162" si="229">IF(B162="","",(((B162+C162)+(B162-C163))/2))</f>
        <v>1.6</v>
      </c>
      <c r="O162" s="193" t="str">
        <f>IF(E162="","",((MAXA(E162,F162,G162,H162,I162))-N162)/((C162+C163)/2))</f>
        <v/>
      </c>
      <c r="P162" s="193" t="str">
        <f>IF(E162="","",((MINA(E162,F162,G162,H162,I162))-N162)/((C162+C163)/2))</f>
        <v/>
      </c>
      <c r="Q162" s="185" t="str">
        <f t="shared" ref="Q162" si="230">IF(E162="","",IF(OR((O162&gt;50%),(P162&lt;-50%)),"Measure More","OK"))</f>
        <v/>
      </c>
      <c r="R162" s="185" t="str">
        <f t="shared" ref="R162" si="231">IF(E162="","",MAXA(E162:I163))</f>
        <v/>
      </c>
      <c r="S162" s="185" t="str">
        <f t="shared" ref="S162" si="232">IF(E162="","",MINA(E162:I163))</f>
        <v/>
      </c>
      <c r="T162" s="185" t="str">
        <f t="shared" ref="T162" si="233">IF(E162="","",(R162-S162))</f>
        <v/>
      </c>
      <c r="U162" s="185" t="str">
        <f t="shared" ref="U162" si="234">IF(E162="","",ROUND(AVERAGEA(E162:I163),4))</f>
        <v/>
      </c>
      <c r="V162" s="185" t="str">
        <f t="shared" ref="V162" si="235">IF(E162="","",ROUND(SQRT(COUNTA(E162:I163)/(COUNTA(E162:I163)-1))*STDEVPA(E162:I163),4))</f>
        <v/>
      </c>
      <c r="W162" s="184" t="str">
        <f t="shared" ref="W162" si="236">IF(E162="","",ROUND((((B162+C162)-(B162-C163))/(6*V162)),4))</f>
        <v/>
      </c>
      <c r="X162" s="184" t="str">
        <f t="shared" ref="X162" si="237">IF(E162="","",ROUND((1-(ABS((((B162+C162)+(B162-C163))/2)-U162)/((C162+C163)/2)))*W162,4))</f>
        <v/>
      </c>
      <c r="Y162" s="184" t="str">
        <f t="shared" ref="Y162" si="238">IF(E162="","",IF(OR(((MAXA(E162:I163))&gt;(B162+C162)),((MINA(E162:I163))&lt;(B162-C163))),"NG","OK"))</f>
        <v/>
      </c>
      <c r="Z162" s="184" t="str">
        <f t="shared" ref="Z162" si="239">IF(X162="","",IF(OR(((MINA(X162))&lt;(1.67))),"NG","OK"))</f>
        <v/>
      </c>
      <c r="AA162" s="92"/>
      <c r="AB162" s="92"/>
    </row>
    <row r="163" spans="1:28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8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/>
      <c r="F164" s="176"/>
      <c r="G164" s="176"/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/>
      </c>
      <c r="M164" s="192" t="str">
        <f t="shared" ref="M164" si="243">IF(E164="","",IF(OR(((MAXA(E164:I165))&gt;(B164+C164)),((MINA(E164:I165))&lt;(B164-C165))),2,1))</f>
        <v/>
      </c>
      <c r="N164" s="185">
        <f t="shared" ref="N164" si="244">IF(B164="","",(((B164+C164)+(B164-C165))/2))</f>
        <v>1.6</v>
      </c>
      <c r="O164" s="193" t="str">
        <f>IF(E164="","",((MAXA(E164,F164,G164,H164,I164))-N164)/((C164+C165)/2))</f>
        <v/>
      </c>
      <c r="P164" s="193" t="str">
        <f>IF(E164="","",((MINA(E164,F164,G164,H164,I164))-N164)/((C164+C165)/2))</f>
        <v/>
      </c>
      <c r="Q164" s="185" t="str">
        <f t="shared" ref="Q164" si="245">IF(E164="","",IF(OR((O164&gt;50%),(P164&lt;-50%)),"Measure More","OK"))</f>
        <v/>
      </c>
      <c r="R164" s="185" t="str">
        <f t="shared" ref="R164" si="246">IF(E164="","",MAXA(E164:I165))</f>
        <v/>
      </c>
      <c r="S164" s="185" t="str">
        <f t="shared" ref="S164" si="247">IF(E164="","",MINA(E164:I165))</f>
        <v/>
      </c>
      <c r="T164" s="185" t="str">
        <f t="shared" ref="T164" si="248">IF(E164="","",(R164-S164))</f>
        <v/>
      </c>
      <c r="U164" s="185" t="str">
        <f t="shared" ref="U164" si="249">IF(E164="","",ROUND(AVERAGEA(E164:I165),4))</f>
        <v/>
      </c>
      <c r="V164" s="185" t="str">
        <f t="shared" ref="V164" si="250">IF(E164="","",ROUND(SQRT(COUNTA(E164:I165)/(COUNTA(E164:I165)-1))*STDEVPA(E164:I165),4))</f>
        <v/>
      </c>
      <c r="W164" s="184" t="str">
        <f t="shared" ref="W164" si="251">IF(E164="","",ROUND((((B164+C164)-(B164-C165))/(6*V164)),4))</f>
        <v/>
      </c>
      <c r="X164" s="184" t="str">
        <f t="shared" ref="X164" si="252">IF(E164="","",ROUND((1-(ABS((((B164+C164)+(B164-C165))/2)-U164)/((C164+C165)/2)))*W164,4))</f>
        <v/>
      </c>
      <c r="Y164" s="184" t="str">
        <f t="shared" ref="Y164" si="253">IF(E164="","",IF(OR(((MAXA(E164:I165))&gt;(B164+C164)),((MINA(E164:I165))&lt;(B164-C165))),"NG","OK"))</f>
        <v/>
      </c>
      <c r="Z164" s="184" t="str">
        <f t="shared" ref="Z164" si="254">IF(X164="","",IF(OR(((MINA(X164))&lt;(1.67))),"NG","OK"))</f>
        <v/>
      </c>
      <c r="AA164" s="92"/>
      <c r="AB164" s="92"/>
    </row>
    <row r="165" spans="1:28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8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/>
      <c r="F166" s="176"/>
      <c r="G166" s="176"/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/>
      </c>
      <c r="M166" s="192" t="str">
        <f t="shared" ref="M166" si="258">IF(E166="","",IF(OR(((MAXA(E166:I167))&gt;(B166+C166)),((MINA(E166:I167))&lt;(B166-C167))),2,1))</f>
        <v/>
      </c>
      <c r="N166" s="185">
        <f t="shared" ref="N166" si="259">IF(B166="","",(((B166+C166)+(B166-C167))/2))</f>
        <v>1.6</v>
      </c>
      <c r="O166" s="193" t="str">
        <f>IF(E166="","",((MAXA(E166,F166,G166,H166,I166))-N166)/((C166+C167)/2))</f>
        <v/>
      </c>
      <c r="P166" s="193" t="str">
        <f>IF(E166="","",((MINA(E166,F166,G166,H166,I166))-N166)/((C166+C167)/2))</f>
        <v/>
      </c>
      <c r="Q166" s="185" t="str">
        <f t="shared" ref="Q166" si="260">IF(E166="","",IF(OR((O166&gt;50%),(P166&lt;-50%)),"Measure More","OK"))</f>
        <v/>
      </c>
      <c r="R166" s="185" t="str">
        <f t="shared" ref="R166" si="261">IF(E166="","",MAXA(E166:I167))</f>
        <v/>
      </c>
      <c r="S166" s="185" t="str">
        <f t="shared" ref="S166" si="262">IF(E166="","",MINA(E166:I167))</f>
        <v/>
      </c>
      <c r="T166" s="185" t="str">
        <f t="shared" ref="T166" si="263">IF(E166="","",(R166-S166))</f>
        <v/>
      </c>
      <c r="U166" s="185" t="str">
        <f t="shared" ref="U166" si="264">IF(E166="","",ROUND(AVERAGEA(E166:I167),4))</f>
        <v/>
      </c>
      <c r="V166" s="185" t="str">
        <f t="shared" ref="V166" si="265">IF(E166="","",ROUND(SQRT(COUNTA(E166:I167)/(COUNTA(E166:I167)-1))*STDEVPA(E166:I167),4))</f>
        <v/>
      </c>
      <c r="W166" s="184" t="str">
        <f t="shared" ref="W166" si="266">IF(E166="","",ROUND((((B166+C166)-(B166-C167))/(6*V166)),4))</f>
        <v/>
      </c>
      <c r="X166" s="184" t="str">
        <f t="shared" ref="X166" si="267">IF(E166="","",ROUND((1-(ABS((((B166+C166)+(B166-C167))/2)-U166)/((C166+C167)/2)))*W166,4))</f>
        <v/>
      </c>
      <c r="Y166" s="184" t="str">
        <f t="shared" ref="Y166" si="268">IF(E166="","",IF(OR(((MAXA(E166:I167))&gt;(B166+C166)),((MINA(E166:I167))&lt;(B166-C167))),"NG","OK"))</f>
        <v/>
      </c>
      <c r="Z166" s="184" t="str">
        <f t="shared" ref="Z166" si="269">IF(X166="","",IF(OR(((MINA(X166))&lt;(1.67))),"NG","OK"))</f>
        <v/>
      </c>
      <c r="AA166" s="92"/>
      <c r="AB166" s="92"/>
    </row>
    <row r="167" spans="1:28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8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/>
      <c r="F168" s="176"/>
      <c r="G168" s="176"/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/>
      </c>
      <c r="M168" s="192" t="str">
        <f t="shared" ref="M168" si="273">IF(E168="","",IF(OR(((MAXA(E168:I169))&gt;(B168+C168)),((MINA(E168:I169))&lt;(B168-C169))),2,1))</f>
        <v/>
      </c>
      <c r="N168" s="185">
        <f t="shared" ref="N168" si="274">IF(B168="","",(((B168+C168)+(B168-C169))/2))</f>
        <v>1.6</v>
      </c>
      <c r="O168" s="193" t="str">
        <f>IF(E168="","",((MAXA(E168,F168,G168,H168,I168))-N168)/((C168+C169)/2))</f>
        <v/>
      </c>
      <c r="P168" s="193" t="str">
        <f>IF(E168="","",((MINA(E168,F168,G168,H168,I168))-N168)/((C168+C169)/2))</f>
        <v/>
      </c>
      <c r="Q168" s="185" t="str">
        <f t="shared" ref="Q168" si="275">IF(E168="","",IF(OR((O168&gt;50%),(P168&lt;-50%)),"Measure More","OK"))</f>
        <v/>
      </c>
      <c r="R168" s="185" t="str">
        <f t="shared" ref="R168" si="276">IF(E168="","",MAXA(E168:I169))</f>
        <v/>
      </c>
      <c r="S168" s="185" t="str">
        <f t="shared" ref="S168" si="277">IF(E168="","",MINA(E168:I169))</f>
        <v/>
      </c>
      <c r="T168" s="185" t="str">
        <f t="shared" ref="T168" si="278">IF(E168="","",(R168-S168))</f>
        <v/>
      </c>
      <c r="U168" s="185" t="str">
        <f t="shared" ref="U168" si="279">IF(E168="","",ROUND(AVERAGEA(E168:I169),4))</f>
        <v/>
      </c>
      <c r="V168" s="185" t="str">
        <f t="shared" ref="V168" si="280">IF(E168="","",ROUND(SQRT(COUNTA(E168:I169)/(COUNTA(E168:I169)-1))*STDEVPA(E168:I169),4))</f>
        <v/>
      </c>
      <c r="W168" s="184" t="str">
        <f t="shared" ref="W168" si="281">IF(E168="","",ROUND((((B168+C168)-(B168-C169))/(6*V168)),4))</f>
        <v/>
      </c>
      <c r="X168" s="184" t="str">
        <f t="shared" ref="X168" si="282">IF(E168="","",ROUND((1-(ABS((((B168+C168)+(B168-C169))/2)-U168)/((C168+C169)/2)))*W168,4))</f>
        <v/>
      </c>
      <c r="Y168" s="184" t="str">
        <f t="shared" ref="Y168" si="283">IF(E168="","",IF(OR(((MAXA(E168:I169))&gt;(B168+C168)),((MINA(E168:I169))&lt;(B168-C169))),"NG","OK"))</f>
        <v/>
      </c>
      <c r="Z168" s="184" t="str">
        <f t="shared" ref="Z168" si="284">IF(X168="","",IF(OR(((MINA(X168))&lt;(1.67))),"NG","OK"))</f>
        <v/>
      </c>
      <c r="AA168" s="92"/>
      <c r="AB168" s="92"/>
    </row>
    <row r="169" spans="1:28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8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/>
      <c r="F170" s="176"/>
      <c r="G170" s="176"/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/>
      </c>
      <c r="M170" s="192" t="str">
        <f t="shared" ref="M170" si="288">IF(E170="","",IF(OR(((MAXA(E170:I171))&gt;(B170+C170)),((MINA(E170:I171))&lt;(B170-C171))),2,1))</f>
        <v/>
      </c>
      <c r="N170" s="185">
        <f t="shared" ref="N170" si="289">IF(B170="","",(((B170+C170)+(B170-C171))/2))</f>
        <v>24.6</v>
      </c>
      <c r="O170" s="193" t="str">
        <f>IF(E170="","",((MAXA(E170,F170,G170,H170,I170))-N170)/((C170+C171)/2))</f>
        <v/>
      </c>
      <c r="P170" s="193" t="str">
        <f>IF(E170="","",((MINA(E170,F170,G170,H170,I170))-N170)/((C170+C171)/2))</f>
        <v/>
      </c>
      <c r="Q170" s="185" t="str">
        <f t="shared" ref="Q170" si="290">IF(E170="","",IF(OR((O170&gt;50%),(P170&lt;-50%)),"Measure More","OK"))</f>
        <v/>
      </c>
      <c r="R170" s="185" t="str">
        <f t="shared" ref="R170" si="291">IF(E170="","",MAXA(E170:I171))</f>
        <v/>
      </c>
      <c r="S170" s="185" t="str">
        <f t="shared" ref="S170" si="292">IF(E170="","",MINA(E170:I171))</f>
        <v/>
      </c>
      <c r="T170" s="185" t="str">
        <f t="shared" ref="T170" si="293">IF(E170="","",(R170-S170))</f>
        <v/>
      </c>
      <c r="U170" s="185" t="str">
        <f t="shared" ref="U170" si="294">IF(E170="","",ROUND(AVERAGEA(E170:I171),4))</f>
        <v/>
      </c>
      <c r="V170" s="185" t="str">
        <f t="shared" ref="V170" si="295">IF(E170="","",ROUND(SQRT(COUNTA(E170:I171)/(COUNTA(E170:I171)-1))*STDEVPA(E170:I171),4))</f>
        <v/>
      </c>
      <c r="W170" s="184" t="str">
        <f t="shared" ref="W170" si="296">IF(E170="","",ROUND((((B170+C170)-(B170-C171))/(6*V170)),4))</f>
        <v/>
      </c>
      <c r="X170" s="184" t="str">
        <f t="shared" ref="X170" si="297">IF(E170="","",ROUND((1-(ABS((((B170+C170)+(B170-C171))/2)-U170)/((C170+C171)/2)))*W170,4))</f>
        <v/>
      </c>
      <c r="Y170" s="184" t="str">
        <f t="shared" ref="Y170" si="298">IF(E170="","",IF(OR(((MAXA(E170:I171))&gt;(B170+C170)),((MINA(E170:I171))&lt;(B170-C171))),"NG","OK"))</f>
        <v/>
      </c>
      <c r="Z170" s="184" t="str">
        <f t="shared" ref="Z170" si="299">IF(X170="","",IF(OR(((MINA(X170))&lt;(1.67))),"NG","OK"))</f>
        <v/>
      </c>
      <c r="AA170" s="92"/>
      <c r="AB170" s="92"/>
    </row>
    <row r="171" spans="1:28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8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/>
      <c r="F172" s="176"/>
      <c r="G172" s="176"/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/>
      </c>
      <c r="M172" s="192" t="str">
        <f t="shared" ref="M172" si="303">IF(E172="","",IF(OR(((MAXA(E172:I173))&gt;(B172+C172)),((MINA(E172:I173))&lt;(B172-C173))),2,1))</f>
        <v/>
      </c>
      <c r="N172" s="185">
        <f t="shared" ref="N172" si="304">IF(B172="","",(((B172+C172)+(B172-C173))/2))</f>
        <v>4.8</v>
      </c>
      <c r="O172" s="193" t="str">
        <f>IF(E172="","",((MAXA(E172,F172,G172,H172,I172))-N172)/((C172+C173)/2))</f>
        <v/>
      </c>
      <c r="P172" s="193" t="str">
        <f>IF(E172="","",((MINA(E172,F172,G172,H172,I172))-N172)/((C172+C173)/2))</f>
        <v/>
      </c>
      <c r="Q172" s="185" t="str">
        <f t="shared" ref="Q172" si="305">IF(E172="","",IF(OR((O172&gt;50%),(P172&lt;-50%)),"Measure More","OK"))</f>
        <v/>
      </c>
      <c r="R172" s="185" t="str">
        <f t="shared" ref="R172" si="306">IF(E172="","",MAXA(E172:I173))</f>
        <v/>
      </c>
      <c r="S172" s="185" t="str">
        <f t="shared" ref="S172" si="307">IF(E172="","",MINA(E172:I173))</f>
        <v/>
      </c>
      <c r="T172" s="185" t="str">
        <f t="shared" ref="T172" si="308">IF(E172="","",(R172-S172))</f>
        <v/>
      </c>
      <c r="U172" s="185" t="str">
        <f t="shared" ref="U172" si="309">IF(E172="","",ROUND(AVERAGEA(E172:I173),4))</f>
        <v/>
      </c>
      <c r="V172" s="185" t="str">
        <f t="shared" ref="V172" si="310">IF(E172="","",ROUND(SQRT(COUNTA(E172:I173)/(COUNTA(E172:I173)-1))*STDEVPA(E172:I173),4))</f>
        <v/>
      </c>
      <c r="W172" s="184" t="str">
        <f t="shared" ref="W172" si="311">IF(E172="","",ROUND((((B172+C172)-(B172-C173))/(6*V172)),4))</f>
        <v/>
      </c>
      <c r="X172" s="184" t="str">
        <f t="shared" ref="X172" si="312">IF(E172="","",ROUND((1-(ABS((((B172+C172)+(B172-C173))/2)-U172)/((C172+C173)/2)))*W172,4))</f>
        <v/>
      </c>
      <c r="Y172" s="184" t="str">
        <f t="shared" ref="Y172" si="313">IF(E172="","",IF(OR(((MAXA(E172:I173))&gt;(B172+C172)),((MINA(E172:I173))&lt;(B172-C173))),"NG","OK"))</f>
        <v/>
      </c>
      <c r="Z172" s="184" t="str">
        <f t="shared" ref="Z172" si="314">IF(X172="","",IF(OR(((MINA(X172))&lt;(1.67))),"NG","OK"))</f>
        <v/>
      </c>
      <c r="AA172" s="92"/>
      <c r="AB172" s="92"/>
    </row>
    <row r="173" spans="1:28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8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/>
      <c r="F174" s="176"/>
      <c r="G174" s="176"/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/>
      </c>
      <c r="M174" s="192" t="str">
        <f t="shared" ref="M174" si="318">IF(E174="","",IF(OR(((MAXA(E174:I175))&gt;(B174+C174)),((MINA(E174:I175))&lt;(B174-C175))),2,1))</f>
        <v/>
      </c>
      <c r="N174" s="185">
        <f t="shared" ref="N174" si="319">IF(B174="","",(((B174+C174)+(B174-C175))/2))</f>
        <v>4.8</v>
      </c>
      <c r="O174" s="193" t="str">
        <f>IF(E174="","",((MAXA(E174,F174,G174,H174,I174))-N174)/((C174+C175)/2))</f>
        <v/>
      </c>
      <c r="P174" s="193" t="str">
        <f>IF(E174="","",((MINA(E174,F174,G174,H174,I174))-N174)/((C174+C175)/2))</f>
        <v/>
      </c>
      <c r="Q174" s="185" t="str">
        <f t="shared" ref="Q174" si="320">IF(E174="","",IF(OR((O174&gt;50%),(P174&lt;-50%)),"Measure More","OK"))</f>
        <v/>
      </c>
      <c r="R174" s="185" t="str">
        <f t="shared" ref="R174" si="321">IF(E174="","",MAXA(E174:I175))</f>
        <v/>
      </c>
      <c r="S174" s="185" t="str">
        <f t="shared" ref="S174" si="322">IF(E174="","",MINA(E174:I175))</f>
        <v/>
      </c>
      <c r="T174" s="185" t="str">
        <f t="shared" ref="T174" si="323">IF(E174="","",(R174-S174))</f>
        <v/>
      </c>
      <c r="U174" s="185" t="str">
        <f t="shared" ref="U174" si="324">IF(E174="","",ROUND(AVERAGEA(E174:I175),4))</f>
        <v/>
      </c>
      <c r="V174" s="185" t="str">
        <f t="shared" ref="V174" si="325">IF(E174="","",ROUND(SQRT(COUNTA(E174:I175)/(COUNTA(E174:I175)-1))*STDEVPA(E174:I175),4))</f>
        <v/>
      </c>
      <c r="W174" s="184" t="str">
        <f t="shared" ref="W174" si="326">IF(E174="","",ROUND((((B174+C174)-(B174-C175))/(6*V174)),4))</f>
        <v/>
      </c>
      <c r="X174" s="184" t="str">
        <f t="shared" ref="X174" si="327">IF(E174="","",ROUND((1-(ABS((((B174+C174)+(B174-C175))/2)-U174)/((C174+C175)/2)))*W174,4))</f>
        <v/>
      </c>
      <c r="Y174" s="184" t="str">
        <f t="shared" ref="Y174" si="328">IF(E174="","",IF(OR(((MAXA(E174:I175))&gt;(B174+C174)),((MINA(E174:I175))&lt;(B174-C175))),"NG","OK"))</f>
        <v/>
      </c>
      <c r="Z174" s="184" t="str">
        <f t="shared" ref="Z174" si="329">IF(X174="","",IF(OR(((MINA(X174))&lt;(1.67))),"NG","OK"))</f>
        <v/>
      </c>
      <c r="AA174" s="92"/>
      <c r="AB174" s="92"/>
    </row>
    <row r="175" spans="1:28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8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/>
      <c r="F176" s="176"/>
      <c r="G176" s="176"/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/>
      </c>
      <c r="M176" s="192" t="str">
        <f t="shared" ref="M176" si="333">IF(E176="","",IF(OR(((MAXA(E176:I177))&gt;(B176+C176)),((MINA(E176:I177))&lt;(B176-C177))),2,1))</f>
        <v/>
      </c>
      <c r="N176" s="185">
        <f t="shared" ref="N176" si="334">IF(B176="","",(((B176+C176)+(B176-C177))/2))</f>
        <v>16.100000000000001</v>
      </c>
      <c r="O176" s="193" t="str">
        <f>IF(E176="","",((MAXA(E176,F176,G176,H176,I176))-N176)/((C176+C177)/2))</f>
        <v/>
      </c>
      <c r="P176" s="193" t="str">
        <f>IF(E176="","",((MINA(E176,F176,G176,H176,I176))-N176)/((C176+C177)/2))</f>
        <v/>
      </c>
      <c r="Q176" s="194" t="str">
        <f t="shared" ref="Q176" si="335">IF(E176="","",IF(OR((O176&gt;50%),(P176&lt;-50%)),"Measure More","OK"))</f>
        <v/>
      </c>
      <c r="R176" s="185" t="str">
        <f t="shared" ref="R176" si="336">IF(E176="","",MAXA(E176:I177))</f>
        <v/>
      </c>
      <c r="S176" s="185" t="str">
        <f t="shared" ref="S176" si="337">IF(E176="","",MINA(E176:I177))</f>
        <v/>
      </c>
      <c r="T176" s="185" t="str">
        <f t="shared" ref="T176" si="338">IF(E176="","",(R176-S176))</f>
        <v/>
      </c>
      <c r="U176" s="185" t="str">
        <f t="shared" ref="U176" si="339">IF(E176="","",ROUND(AVERAGEA(E176:I177),4))</f>
        <v/>
      </c>
      <c r="V176" s="185" t="str">
        <f t="shared" ref="V176" si="340">IF(E176="","",ROUND(SQRT(COUNTA(E176:I177)/(COUNTA(E176:I177)-1))*STDEVPA(E176:I177),4))</f>
        <v/>
      </c>
      <c r="W176" s="184" t="str">
        <f t="shared" ref="W176" si="341">IF(E176="","",ROUND((((B176+C176)-(B176-C177))/(6*V176)),4))</f>
        <v/>
      </c>
      <c r="X176" s="184" t="str">
        <f t="shared" ref="X176" si="342">IF(E176="","",ROUND((1-(ABS((((B176+C176)+(B176-C177))/2)-U176)/((C176+C177)/2)))*W176,4))</f>
        <v/>
      </c>
      <c r="Y176" s="184" t="str">
        <f t="shared" ref="Y176" si="343">IF(E176="","",IF(OR(((MAXA(E176:I177))&gt;(B176+C176)),((MINA(E176:I177))&lt;(B176-C177))),"NG","OK"))</f>
        <v/>
      </c>
      <c r="Z176" s="184" t="str">
        <f t="shared" ref="Z176" si="344">IF(X176="","",IF(OR(((MINA(X176))&lt;(1.67))),"NG","OK"))</f>
        <v/>
      </c>
      <c r="AA176" s="92"/>
      <c r="AB176" s="92"/>
    </row>
    <row r="177" spans="1:28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str">
        <f t="shared" ref="L177" si="345">IF(L158="","",IF(OR(((MAXA(L158:L165))&gt;(L154+L155)),((MINA(L158:L165))&lt;(L154-L156))),"NG","OK"))</f>
        <v/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8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/>
      <c r="F178" s="176"/>
      <c r="G178" s="176"/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/>
      </c>
      <c r="M178" s="192" t="str">
        <f t="shared" ref="M178" si="348">IF(E178="","",IF(OR(((MAXA(E178:I179))&gt;(B178+C178)),((MINA(E178:I179))&lt;(B178-C179))),2,1))</f>
        <v/>
      </c>
      <c r="N178" s="185">
        <f t="shared" ref="N178" si="349">IF(B178="","",(((B178+C178)+(B178-C179))/2))</f>
        <v>16.100000000000001</v>
      </c>
      <c r="O178" s="193" t="str">
        <f>IF(E178="","",((MAXA(E178,F178,G178,H178,I178))-N178)/((C178+C179)/2))</f>
        <v/>
      </c>
      <c r="P178" s="193" t="str">
        <f>IF(E178="","",((MINA(E178,F178,G178,H178,I178))-N178)/((C178+C179)/2))</f>
        <v/>
      </c>
      <c r="Q178" s="194" t="str">
        <f t="shared" ref="Q178" si="350">IF(E178="","",IF(OR((O178&gt;50%),(P178&lt;-50%)),"Measure More","OK"))</f>
        <v/>
      </c>
      <c r="R178" s="185" t="str">
        <f t="shared" ref="R178" si="351">IF(E178="","",MAXA(E178:I179))</f>
        <v/>
      </c>
      <c r="S178" s="185" t="str">
        <f t="shared" ref="S178" si="352">IF(E178="","",MINA(E178:I179))</f>
        <v/>
      </c>
      <c r="T178" s="185" t="str">
        <f t="shared" ref="T178" si="353">IF(E178="","",(R178-S178))</f>
        <v/>
      </c>
      <c r="U178" s="185" t="str">
        <f t="shared" ref="U178" si="354">IF(E178="","",ROUND(AVERAGEA(E178:I179),4))</f>
        <v/>
      </c>
      <c r="V178" s="185" t="str">
        <f t="shared" ref="V178" si="355">IF(E178="","",ROUND(SQRT(COUNTA(E178:I179)/(COUNTA(E178:I179)-1))*STDEVPA(E178:I179),4))</f>
        <v/>
      </c>
      <c r="W178" s="184" t="str">
        <f t="shared" ref="W178" si="356">IF(E178="","",ROUND((((B178+C178)-(B178-C179))/(6*V178)),4))</f>
        <v/>
      </c>
      <c r="X178" s="184" t="str">
        <f t="shared" ref="X178" si="357">IF(E178="","",ROUND((1-(ABS((((B178+C178)+(B178-C179))/2)-U178)/((C178+C179)/2)))*W178,4))</f>
        <v/>
      </c>
      <c r="Y178" s="184" t="str">
        <f t="shared" ref="Y178" si="358">IF(E178="","",IF(OR(((MAXA(E178:I179))&gt;(B178+C178)),((MINA(E178:I179))&lt;(B178-C179))),"NG","OK"))</f>
        <v/>
      </c>
      <c r="Z178" s="184" t="str">
        <f t="shared" ref="Z178" si="359">IF(X178="","",IF(OR(((MINA(X178))&lt;(1.67))),"NG","OK"))</f>
        <v/>
      </c>
      <c r="AA178" s="92"/>
      <c r="AB178" s="92"/>
    </row>
    <row r="179" spans="1:28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str">
        <f t="shared" ref="L179" si="360">IF(L160="","",IF(OR(((MAXA(L160:L167))&gt;(L156+L157)),((MINA(L160:L167))&lt;(L156-L158))),"NG","OK"))</f>
        <v/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8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/>
      <c r="F180" s="176"/>
      <c r="G180" s="176"/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/>
      </c>
      <c r="M180" s="192" t="str">
        <f t="shared" ref="M180" si="363">IF(E180="","",IF(OR(((MAXA(E180:I181))&gt;(B180+C180)),((MINA(E180:I181))&lt;(B180-C181))),2,1))</f>
        <v/>
      </c>
      <c r="N180" s="185">
        <f t="shared" ref="N180" si="364">IF(B180="","",(((B180+C180)+(B180-C181))/2))</f>
        <v>6.5</v>
      </c>
      <c r="O180" s="193" t="str">
        <f>IF(E180="","",((MAXA(E180,F180,G180,H180,I180))-N180)/((C180+C181)/2))</f>
        <v/>
      </c>
      <c r="P180" s="193" t="str">
        <f>IF(E180="","",((MINA(E180,F180,G180,H180,I180))-N180)/((C180+C181)/2))</f>
        <v/>
      </c>
      <c r="Q180" s="185" t="str">
        <f t="shared" ref="Q180" si="365">IF(E180="","",IF(OR((O180&gt;50%),(P180&lt;-50%)),"Measure More","OK"))</f>
        <v/>
      </c>
      <c r="R180" s="185" t="str">
        <f t="shared" ref="R180" si="366">IF(E180="","",MAXA(E180:I181))</f>
        <v/>
      </c>
      <c r="S180" s="185" t="str">
        <f t="shared" ref="S180" si="367">IF(E180="","",MINA(E180:I181))</f>
        <v/>
      </c>
      <c r="T180" s="185" t="str">
        <f t="shared" ref="T180" si="368">IF(E180="","",(R180-S180))</f>
        <v/>
      </c>
      <c r="U180" s="185" t="str">
        <f t="shared" ref="U180" si="369">IF(E180="","",ROUND(AVERAGEA(E180:I181),4))</f>
        <v/>
      </c>
      <c r="V180" s="185" t="str">
        <f t="shared" ref="V180" si="370">IF(E180="","",ROUND(SQRT(COUNTA(E180:I181)/(COUNTA(E180:I181)-1))*STDEVPA(E180:I181),4))</f>
        <v/>
      </c>
      <c r="W180" s="184" t="str">
        <f t="shared" ref="W180" si="371">IF(E180="","",ROUND((((B180+C180)-(B180-C181))/(6*V180)),4))</f>
        <v/>
      </c>
      <c r="X180" s="184" t="str">
        <f t="shared" ref="X180" si="372">IF(E180="","",ROUND((1-(ABS((((B180+C180)+(B180-C181))/2)-U180)/((C180+C181)/2)))*W180,4))</f>
        <v/>
      </c>
      <c r="Y180" s="184" t="str">
        <f t="shared" ref="Y180" si="373">IF(E180="","",IF(OR(((MAXA(E180:I181))&gt;(B180+C180)),((MINA(E180:I181))&lt;(B180-C181))),"NG","OK"))</f>
        <v/>
      </c>
      <c r="Z180" s="184" t="str">
        <f t="shared" ref="Z180" si="374">IF(X180="","",IF(OR(((MINA(X180))&lt;(1.67))),"NG","OK"))</f>
        <v/>
      </c>
      <c r="AA180" s="92"/>
      <c r="AB180" s="92"/>
    </row>
    <row r="181" spans="1:28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str">
        <f t="shared" ref="L181" si="375">IF(L162="","",IF(OR(((MAXA(L162:L169))&gt;(L158+L159)),((MINA(L162:L169))&lt;(L158-L160))),"NG","OK"))</f>
        <v/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8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/>
      <c r="F182" s="176"/>
      <c r="G182" s="176"/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/>
      </c>
      <c r="M182" s="192" t="str">
        <f t="shared" ref="M182" si="378">IF(E182="","",IF(OR(((MAXA(E182:I183))&gt;(B182+C182)),((MINA(E182:I183))&lt;(B182-C183))),2,1))</f>
        <v/>
      </c>
      <c r="N182" s="185">
        <f t="shared" ref="N182" si="379">IF(B182="","",(((B182+C182)+(B182-C183))/2))</f>
        <v>6.5</v>
      </c>
      <c r="O182" s="193" t="str">
        <f>IF(E182="","",((MAXA(E182,F182,G182,H182,I182))-N182)/((C182+C183)/2))</f>
        <v/>
      </c>
      <c r="P182" s="193" t="str">
        <f>IF(E182="","",((MINA(E182,F182,G182,H182,I182))-N182)/((C182+C183)/2))</f>
        <v/>
      </c>
      <c r="Q182" s="185" t="str">
        <f t="shared" ref="Q182" si="380">IF(E182="","",IF(OR((O182&gt;50%),(P182&lt;-50%)),"Measure More","OK"))</f>
        <v/>
      </c>
      <c r="R182" s="185" t="str">
        <f t="shared" ref="R182" si="381">IF(E182="","",MAXA(E182:I183))</f>
        <v/>
      </c>
      <c r="S182" s="185" t="str">
        <f t="shared" ref="S182" si="382">IF(E182="","",MINA(E182:I183))</f>
        <v/>
      </c>
      <c r="T182" s="185" t="str">
        <f t="shared" ref="T182" si="383">IF(E182="","",(R182-S182))</f>
        <v/>
      </c>
      <c r="U182" s="185" t="str">
        <f t="shared" ref="U182" si="384">IF(E182="","",ROUND(AVERAGEA(E182:I183),4))</f>
        <v/>
      </c>
      <c r="V182" s="185" t="str">
        <f t="shared" ref="V182" si="385">IF(E182="","",ROUND(SQRT(COUNTA(E182:I183)/(COUNTA(E182:I183)-1))*STDEVPA(E182:I183),4))</f>
        <v/>
      </c>
      <c r="W182" s="184" t="str">
        <f t="shared" ref="W182" si="386">IF(E182="","",ROUND((((B182+C182)-(B182-C183))/(6*V182)),4))</f>
        <v/>
      </c>
      <c r="X182" s="184" t="str">
        <f t="shared" ref="X182" si="387">IF(E182="","",ROUND((1-(ABS((((B182+C182)+(B182-C183))/2)-U182)/((C182+C183)/2)))*W182,4))</f>
        <v/>
      </c>
      <c r="Y182" s="184" t="str">
        <f t="shared" ref="Y182" si="388">IF(E182="","",IF(OR(((MAXA(E182:I183))&gt;(B182+C182)),((MINA(E182:I183))&lt;(B182-C183))),"NG","OK"))</f>
        <v/>
      </c>
      <c r="Z182" s="184" t="str">
        <f t="shared" ref="Z182" si="389">IF(X182="","",IF(OR(((MINA(X182))&lt;(1.67))),"NG","OK"))</f>
        <v/>
      </c>
      <c r="AA182" s="92"/>
      <c r="AB182" s="92"/>
    </row>
    <row r="183" spans="1:28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str">
        <f t="shared" ref="L183" si="390">IF(L164="","",IF(OR(((MAXA(L164:L171))&gt;(L160+L161)),((MINA(L164:L171))&lt;(L160-L162))),"NG","OK"))</f>
        <v/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8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/>
      <c r="F184" s="176"/>
      <c r="G184" s="176"/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/>
      </c>
      <c r="M184" s="192" t="str">
        <f t="shared" ref="M184" si="393">IF(E184="","",IF(OR(((MAXA(E184:I185))&gt;(B184+C184)),((MINA(E184:I185))&lt;(B184-C185))),2,1))</f>
        <v/>
      </c>
      <c r="N184" s="185">
        <f t="shared" ref="N184" si="394">IF(B184="","",(((B184+C184)+(B184-C185))/2))</f>
        <v>0.8</v>
      </c>
      <c r="O184" s="193" t="str">
        <f>IF(E184="","",((MAXA(E184,F184,G184,H184,I184))-N184)/((C184+C185)/2))</f>
        <v/>
      </c>
      <c r="P184" s="193" t="str">
        <f>IF(E184="","",((MINA(E184,F184,G184,H184,I184))-N184)/((C184+C185)/2))</f>
        <v/>
      </c>
      <c r="Q184" s="185" t="str">
        <f t="shared" ref="Q184" si="395">IF(E184="","",IF(OR((O184&gt;50%),(P184&lt;-50%)),"Measure More","OK"))</f>
        <v/>
      </c>
      <c r="R184" s="185" t="str">
        <f t="shared" ref="R184" si="396">IF(E184="","",MAXA(E184:I185))</f>
        <v/>
      </c>
      <c r="S184" s="185" t="str">
        <f t="shared" ref="S184" si="397">IF(E184="","",MINA(E184:I185))</f>
        <v/>
      </c>
      <c r="T184" s="185" t="str">
        <f t="shared" ref="T184" si="398">IF(E184="","",(R184-S184))</f>
        <v/>
      </c>
      <c r="U184" s="185" t="str">
        <f t="shared" ref="U184" si="399">IF(E184="","",ROUND(AVERAGEA(E184:I185),4))</f>
        <v/>
      </c>
      <c r="V184" s="185" t="str">
        <f t="shared" ref="V184" si="400">IF(E184="","",ROUND(SQRT(COUNTA(E184:I185)/(COUNTA(E184:I185)-1))*STDEVPA(E184:I185),4))</f>
        <v/>
      </c>
      <c r="W184" s="184" t="str">
        <f t="shared" ref="W184" si="401">IF(E184="","",ROUND((((B184+C184)-(B184-C185))/(6*V184)),4))</f>
        <v/>
      </c>
      <c r="X184" s="184" t="str">
        <f t="shared" ref="X184" si="402">IF(E184="","",ROUND((1-(ABS((((B184+C184)+(B184-C185))/2)-U184)/((C184+C185)/2)))*W184,4))</f>
        <v/>
      </c>
      <c r="Y184" s="184" t="str">
        <f t="shared" ref="Y184" si="403">IF(E184="","",IF(OR(((MAXA(E184:I185))&gt;(B184+C184)),((MINA(E184:I185))&lt;(B184-C185))),"NG","OK"))</f>
        <v/>
      </c>
      <c r="Z184" s="184" t="str">
        <f t="shared" ref="Z184" si="404">IF(X184="","",IF(OR(((MINA(X184))&lt;(1.67))),"NG","OK"))</f>
        <v/>
      </c>
      <c r="AA184" s="92"/>
      <c r="AB184" s="92"/>
    </row>
    <row r="185" spans="1:28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str">
        <f t="shared" ref="L185" si="405">IF(L166="","",IF(OR(((MAXA(L166:L173))&gt;(L162+L163)),((MINA(L166:L173))&lt;(L162-L164))),"NG","OK"))</f>
        <v/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8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/>
      <c r="F186" s="176"/>
      <c r="G186" s="176"/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/>
      </c>
      <c r="M186" s="192" t="str">
        <f t="shared" ref="M186" si="408">IF(E186="","",IF(OR(((MAXA(E186:I187))&gt;(B186+C186)),((MINA(E186:I187))&lt;(B186-C187))),2,1))</f>
        <v/>
      </c>
      <c r="N186" s="185">
        <f t="shared" ref="N186" si="409">IF(B186="","",(((B186+C186)+(B186-C187))/2))</f>
        <v>0.8</v>
      </c>
      <c r="O186" s="193" t="str">
        <f>IF(E186="","",((MAXA(E186,F186,G186,H186,I186))-N186)/((C186+C187)/2))</f>
        <v/>
      </c>
      <c r="P186" s="193" t="str">
        <f>IF(E186="","",((MINA(E186,F186,G186,H186,I186))-N186)/((C186+C187)/2))</f>
        <v/>
      </c>
      <c r="Q186" s="185" t="str">
        <f t="shared" ref="Q186" si="410">IF(E186="","",IF(OR((O186&gt;50%),(P186&lt;-50%)),"Measure More","OK"))</f>
        <v/>
      </c>
      <c r="R186" s="185" t="str">
        <f t="shared" ref="R186" si="411">IF(E186="","",MAXA(E186:I187))</f>
        <v/>
      </c>
      <c r="S186" s="185" t="str">
        <f t="shared" ref="S186" si="412">IF(E186="","",MINA(E186:I187))</f>
        <v/>
      </c>
      <c r="T186" s="185" t="str">
        <f t="shared" ref="T186" si="413">IF(E186="","",(R186-S186))</f>
        <v/>
      </c>
      <c r="U186" s="185" t="str">
        <f t="shared" ref="U186" si="414">IF(E186="","",ROUND(AVERAGEA(E186:I187),4))</f>
        <v/>
      </c>
      <c r="V186" s="185" t="str">
        <f t="shared" ref="V186" si="415">IF(E186="","",ROUND(SQRT(COUNTA(E186:I187)/(COUNTA(E186:I187)-1))*STDEVPA(E186:I187),4))</f>
        <v/>
      </c>
      <c r="W186" s="184" t="str">
        <f t="shared" ref="W186" si="416">IF(E186="","",ROUND((((B186+C186)-(B186-C187))/(6*V186)),4))</f>
        <v/>
      </c>
      <c r="X186" s="184" t="str">
        <f t="shared" ref="X186" si="417">IF(E186="","",ROUND((1-(ABS((((B186+C186)+(B186-C187))/2)-U186)/((C186+C187)/2)))*W186,4))</f>
        <v/>
      </c>
      <c r="Y186" s="184" t="str">
        <f t="shared" ref="Y186" si="418">IF(E186="","",IF(OR(((MAXA(E186:I187))&gt;(B186+C186)),((MINA(E186:I187))&lt;(B186-C187))),"NG","OK"))</f>
        <v/>
      </c>
      <c r="Z186" s="184" t="str">
        <f t="shared" ref="Z186" si="419">IF(X186="","",IF(OR(((MINA(X186))&lt;(1.67))),"NG","OK"))</f>
        <v/>
      </c>
      <c r="AA186" s="92"/>
      <c r="AB186" s="92"/>
    </row>
    <row r="187" spans="1:28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str">
        <f t="shared" ref="L187:L223" si="420">IF(L168="","",IF(OR(((MAXA(L168:L175))&gt;(L164+L165)),((MINA(L168:L175))&lt;(L164-L166))),"NG","OK"))</f>
        <v/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8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/>
      <c r="F188" s="176"/>
      <c r="G188" s="176"/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/>
      </c>
      <c r="M188" s="192" t="str">
        <f t="shared" ref="M188" si="423">IF(E188="","",IF(OR(((MAXA(E188:I189))&gt;(B188+C188)),((MINA(E188:I189))&lt;(B188-C189))),2,1))</f>
        <v/>
      </c>
      <c r="N188" s="185">
        <f t="shared" ref="N188" si="424">IF(B188="","",(((B188+C188)+(B188-C189))/2))</f>
        <v>0.58499999999999996</v>
      </c>
      <c r="O188" s="193" t="str">
        <f>IF(E188="","",((MAXA(E188,F188,G188,H188,I188))-N188)/((C188+C189)/2))</f>
        <v/>
      </c>
      <c r="P188" s="193" t="str">
        <f>IF(E188="","",((MINA(E188,F188,G188,H188,I188))-N188)/((C188+C189)/2))</f>
        <v/>
      </c>
      <c r="Q188" s="194" t="str">
        <f t="shared" ref="Q188" si="425">IF(E188="","",IF(OR((O188&gt;50%),(P188&lt;-50%)),"Measure More","OK"))</f>
        <v/>
      </c>
      <c r="R188" s="185" t="str">
        <f t="shared" ref="R188" si="426">IF(E188="","",MAXA(E188:I189))</f>
        <v/>
      </c>
      <c r="S188" s="185" t="str">
        <f t="shared" ref="S188" si="427">IF(E188="","",MINA(E188:I189))</f>
        <v/>
      </c>
      <c r="T188" s="185" t="str">
        <f t="shared" ref="T188" si="428">IF(E188="","",(R188-S188))</f>
        <v/>
      </c>
      <c r="U188" s="185" t="str">
        <f t="shared" ref="U188" si="429">IF(E188="","",ROUND(AVERAGEA(E188:I189),4))</f>
        <v/>
      </c>
      <c r="V188" s="185" t="str">
        <f t="shared" ref="V188" si="430">IF(E188="","",ROUND(SQRT(COUNTA(E188:I189)/(COUNTA(E188:I189)-1))*STDEVPA(E188:I189),4))</f>
        <v/>
      </c>
      <c r="W188" s="184" t="str">
        <f>IF(E188="","",ROUND((((U188)-(B188-C189))/(3*V188)),4))</f>
        <v/>
      </c>
      <c r="X188" s="184" t="str">
        <f>IF(E188="","",ROUND((((U188)-(B188-C189))/(3*V188)),4))</f>
        <v/>
      </c>
      <c r="Y188" s="184" t="str">
        <f t="shared" ref="Y188" si="431">IF(E188="","",IF(OR(((MAXA(E188:I189))&gt;(B188+C188)),((MINA(E188:I189))&lt;(B188-C189))),"NG","OK"))</f>
        <v/>
      </c>
      <c r="Z188" s="184" t="str">
        <f t="shared" ref="Z188" si="432">IF(X188="","",IF(OR(((MINA(X188))&lt;(1.67))),"NG","OK"))</f>
        <v/>
      </c>
      <c r="AA188" s="92"/>
      <c r="AB188" s="92"/>
    </row>
    <row r="189" spans="1:28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str">
        <f t="shared" si="420"/>
        <v/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8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/>
      <c r="F190" s="176"/>
      <c r="G190" s="176"/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/>
      </c>
      <c r="M190" s="192" t="str">
        <f t="shared" ref="M190" si="434">IF(E190="","",IF(OR(((MAXA(E190:I191))&gt;(B190+C190)),((MINA(E190:I191))&lt;(B190-C191))),2,1))</f>
        <v/>
      </c>
      <c r="N190" s="185">
        <f t="shared" ref="N190" si="435">IF(B190="","",(((B190+C190)+(B190-C191))/2))</f>
        <v>0.58499999999999996</v>
      </c>
      <c r="O190" s="193" t="str">
        <f>IF(E190="","",((MAXA(E190,F190,G190,H190,I190))-N190)/((C190+C191)/2))</f>
        <v/>
      </c>
      <c r="P190" s="193" t="str">
        <f>IF(E190="","",((MINA(E190,F190,G190,H190,I190))-N190)/((C190+C191)/2))</f>
        <v/>
      </c>
      <c r="Q190" s="194" t="str">
        <f t="shared" ref="Q190" si="436">IF(E190="","",IF(OR((O190&gt;50%),(P190&lt;-50%)),"Measure More","OK"))</f>
        <v/>
      </c>
      <c r="R190" s="185" t="str">
        <f t="shared" ref="R190" si="437">IF(E190="","",MAXA(E190:I191))</f>
        <v/>
      </c>
      <c r="S190" s="185" t="str">
        <f t="shared" ref="S190" si="438">IF(E190="","",MINA(E190:I191))</f>
        <v/>
      </c>
      <c r="T190" s="185" t="str">
        <f t="shared" ref="T190" si="439">IF(E190="","",(R190-S190))</f>
        <v/>
      </c>
      <c r="U190" s="185" t="str">
        <f t="shared" ref="U190" si="440">IF(E190="","",ROUND(AVERAGEA(E190:I191),4))</f>
        <v/>
      </c>
      <c r="V190" s="185" t="str">
        <f t="shared" ref="V190" si="441">IF(E190="","",ROUND(SQRT(COUNTA(E190:I191)/(COUNTA(E190:I191)-1))*STDEVPA(E190:I191),4))</f>
        <v/>
      </c>
      <c r="W190" s="184" t="str">
        <f>IF(E190="","",ROUND((((U190)-(B190-C191))/(3*V190)),4))</f>
        <v/>
      </c>
      <c r="X190" s="184" t="str">
        <f>IF(E190="","",ROUND((((U190)-(B190-C191))/(3*V190)),4))</f>
        <v/>
      </c>
      <c r="Y190" s="184" t="str">
        <f t="shared" ref="Y190" si="442">IF(E190="","",IF(OR(((MAXA(E190:I191))&gt;(B190+C190)),((MINA(E190:I191))&lt;(B190-C191))),"NG","OK"))</f>
        <v/>
      </c>
      <c r="Z190" s="184" t="str">
        <f t="shared" ref="Z190" si="443">IF(X190="","",IF(OR(((MINA(X190))&lt;(1.67))),"NG","OK"))</f>
        <v/>
      </c>
      <c r="AA190" s="92"/>
      <c r="AB190" s="92"/>
    </row>
    <row r="191" spans="1:28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str">
        <f t="shared" si="420"/>
        <v/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8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/>
      <c r="F192" s="176"/>
      <c r="G192" s="176"/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/>
      </c>
      <c r="M192" s="192" t="str">
        <f t="shared" ref="M192" si="445">IF(E192="","",IF(OR(((MAXA(E192:I193))&gt;(B192+C192)),((MINA(E192:I193))&lt;(B192-C193))),2,1))</f>
        <v/>
      </c>
      <c r="N192" s="185">
        <f t="shared" ref="N192" si="446">IF(B192="","",(((B192+C192)+(B192-C193))/2))</f>
        <v>7.5</v>
      </c>
      <c r="O192" s="193" t="str">
        <f>IF(E192="","",((MAXA(E192,F192,G192,H192,I192))-N192)/((C192+C193)/2))</f>
        <v/>
      </c>
      <c r="P192" s="193" t="str">
        <f>IF(E192="","",((MINA(E192,F192,G192,H192,I192))-N192)/((C192+C193)/2))</f>
        <v/>
      </c>
      <c r="Q192" s="185" t="str">
        <f t="shared" ref="Q192" si="447">IF(E192="","",IF(OR((O192&gt;50%),(P192&lt;-50%)),"Measure More","OK"))</f>
        <v/>
      </c>
      <c r="R192" s="185" t="str">
        <f t="shared" ref="R192" si="448">IF(E192="","",MAXA(E192:I193))</f>
        <v/>
      </c>
      <c r="S192" s="185" t="str">
        <f t="shared" ref="S192" si="449">IF(E192="","",MINA(E192:I193))</f>
        <v/>
      </c>
      <c r="T192" s="185" t="str">
        <f t="shared" ref="T192" si="450">IF(E192="","",(R192-S192))</f>
        <v/>
      </c>
      <c r="U192" s="185" t="str">
        <f t="shared" ref="U192" si="451">IF(E192="","",ROUND(AVERAGEA(E192:I193),4))</f>
        <v/>
      </c>
      <c r="V192" s="185" t="str">
        <f t="shared" ref="V192" si="452">IF(E192="","",ROUND(SQRT(COUNTA(E192:I193)/(COUNTA(E192:I193)-1))*STDEVPA(E192:I193),4))</f>
        <v/>
      </c>
      <c r="W192" s="184" t="str">
        <f t="shared" ref="W192" si="453">IF(E192="","",ROUND((((B192+C192)-(B192-C193))/(6*V192)),4))</f>
        <v/>
      </c>
      <c r="X192" s="184" t="str">
        <f t="shared" ref="X192" si="454">IF(E192="","",ROUND((1-(ABS((((B192+C192)+(B192-C193))/2)-U192)/((C192+C193)/2)))*W192,4))</f>
        <v/>
      </c>
      <c r="Y192" s="184" t="str">
        <f t="shared" ref="Y192" si="455">IF(E192="","",IF(OR(((MAXA(E192:I193))&gt;(B192+C192)),((MINA(E192:I193))&lt;(B192-C193))),"NG","OK"))</f>
        <v/>
      </c>
      <c r="Z192" s="184" t="str">
        <f t="shared" ref="Z192" si="456">IF(X192="","",IF(OR(((MINA(X192))&lt;(1.67))),"NG","OK"))</f>
        <v/>
      </c>
      <c r="AA192" s="92"/>
      <c r="AB192" s="92"/>
    </row>
    <row r="193" spans="1:28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str">
        <f t="shared" si="420"/>
        <v/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8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/>
      <c r="F194" s="176"/>
      <c r="G194" s="176"/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/>
      </c>
      <c r="M194" s="192" t="str">
        <f t="shared" ref="M194" si="458">IF(E194="","",IF(OR(((MAXA(E194:I195))&gt;(B194+C194)),((MINA(E194:I195))&lt;(B194-C195))),2,1))</f>
        <v/>
      </c>
      <c r="N194" s="185">
        <f t="shared" ref="N194" si="459">IF(B194="","",(((B194+C194)+(B194-C195))/2))</f>
        <v>7.5</v>
      </c>
      <c r="O194" s="193" t="str">
        <f>IF(E194="","",((MAXA(E194,F194,G194,H194,I194))-N194)/((C194+C195)/2))</f>
        <v/>
      </c>
      <c r="P194" s="193" t="str">
        <f>IF(E194="","",((MINA(E194,F194,G194,H194,I194))-N194)/((C194+C195)/2))</f>
        <v/>
      </c>
      <c r="Q194" s="185" t="str">
        <f t="shared" ref="Q194" si="460">IF(E194="","",IF(OR((O194&gt;50%),(P194&lt;-50%)),"Measure More","OK"))</f>
        <v/>
      </c>
      <c r="R194" s="185" t="str">
        <f t="shared" ref="R194" si="461">IF(E194="","",MAXA(E194:I195))</f>
        <v/>
      </c>
      <c r="S194" s="185" t="str">
        <f t="shared" ref="S194" si="462">IF(E194="","",MINA(E194:I195))</f>
        <v/>
      </c>
      <c r="T194" s="185" t="str">
        <f t="shared" ref="T194" si="463">IF(E194="","",(R194-S194))</f>
        <v/>
      </c>
      <c r="U194" s="185" t="str">
        <f t="shared" ref="U194" si="464">IF(E194="","",ROUND(AVERAGEA(E194:I195),4))</f>
        <v/>
      </c>
      <c r="V194" s="185" t="str">
        <f t="shared" ref="V194" si="465">IF(E194="","",ROUND(SQRT(COUNTA(E194:I195)/(COUNTA(E194:I195)-1))*STDEVPA(E194:I195),4))</f>
        <v/>
      </c>
      <c r="W194" s="184" t="str">
        <f t="shared" ref="W194" si="466">IF(E194="","",ROUND((((B194+C194)-(B194-C195))/(6*V194)),4))</f>
        <v/>
      </c>
      <c r="X194" s="184" t="str">
        <f t="shared" ref="X194" si="467">IF(E194="","",ROUND((1-(ABS((((B194+C194)+(B194-C195))/2)-U194)/((C194+C195)/2)))*W194,4))</f>
        <v/>
      </c>
      <c r="Y194" s="184" t="str">
        <f t="shared" ref="Y194" si="468">IF(E194="","",IF(OR(((MAXA(E194:I195))&gt;(B194+C194)),((MINA(E194:I195))&lt;(B194-C195))),"NG","OK"))</f>
        <v/>
      </c>
      <c r="Z194" s="184" t="str">
        <f t="shared" ref="Z194" si="469">IF(X194="","",IF(OR(((MINA(X194))&lt;(1.67))),"NG","OK"))</f>
        <v/>
      </c>
      <c r="AA194" s="92"/>
      <c r="AB194" s="92"/>
    </row>
    <row r="195" spans="1:28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str">
        <f t="shared" si="420"/>
        <v/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8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/>
      <c r="F196" s="176"/>
      <c r="G196" s="176"/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/>
      </c>
      <c r="M196" s="192" t="str">
        <f t="shared" ref="M196" si="471">IF(E196="","",IF(OR(((MAXA(E196:I197))&gt;(B196+C196)),((MINA(E196:I197))&lt;(B196-C197))),2,1))</f>
        <v/>
      </c>
      <c r="N196" s="185">
        <f t="shared" ref="N196" si="472">IF(B196="","",(((B196+C196)+(B196-C197))/2))</f>
        <v>6.2</v>
      </c>
      <c r="O196" s="193" t="str">
        <f>IF(E196="","",((MAXA(E196,F196,G196,H196,I196))-N196)/((C196+C197)/2))</f>
        <v/>
      </c>
      <c r="P196" s="193" t="str">
        <f>IF(E196="","",((MINA(E196,F196,G196,H196,I196))-N196)/((C196+C197)/2))</f>
        <v/>
      </c>
      <c r="Q196" s="185" t="str">
        <f t="shared" ref="Q196" si="473">IF(E196="","",IF(OR((O196&gt;50%),(P196&lt;-50%)),"Measure More","OK"))</f>
        <v/>
      </c>
      <c r="R196" s="185" t="str">
        <f t="shared" ref="R196" si="474">IF(E196="","",MAXA(E196:I197))</f>
        <v/>
      </c>
      <c r="S196" s="185" t="str">
        <f t="shared" ref="S196" si="475">IF(E196="","",MINA(E196:I197))</f>
        <v/>
      </c>
      <c r="T196" s="185" t="str">
        <f t="shared" ref="T196" si="476">IF(E196="","",(R196-S196))</f>
        <v/>
      </c>
      <c r="U196" s="185" t="str">
        <f t="shared" ref="U196" si="477">IF(E196="","",ROUND(AVERAGEA(E196:I197),4))</f>
        <v/>
      </c>
      <c r="V196" s="185" t="str">
        <f t="shared" ref="V196" si="478">IF(E196="","",ROUND(SQRT(COUNTA(E196:I197)/(COUNTA(E196:I197)-1))*STDEVPA(E196:I197),4))</f>
        <v/>
      </c>
      <c r="W196" s="184" t="str">
        <f t="shared" ref="W196" si="479">IF(E196="","",ROUND((((B196+C196)-(B196-C197))/(6*V196)),4))</f>
        <v/>
      </c>
      <c r="X196" s="184" t="str">
        <f t="shared" ref="X196" si="480">IF(E196="","",ROUND((1-(ABS((((B196+C196)+(B196-C197))/2)-U196)/((C196+C197)/2)))*W196,4))</f>
        <v/>
      </c>
      <c r="Y196" s="184" t="str">
        <f t="shared" ref="Y196" si="481">IF(E196="","",IF(OR(((MAXA(E196:I197))&gt;(B196+C196)),((MINA(E196:I197))&lt;(B196-C197))),"NG","OK"))</f>
        <v/>
      </c>
      <c r="Z196" s="184" t="str">
        <f t="shared" ref="Z196" si="482">IF(X196="","",IF(OR(((MINA(X196))&lt;(1.67))),"NG","OK"))</f>
        <v/>
      </c>
      <c r="AA196" s="92"/>
      <c r="AB196" s="92"/>
    </row>
    <row r="197" spans="1:28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str">
        <f t="shared" si="420"/>
        <v/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8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/>
      <c r="F198" s="176"/>
      <c r="G198" s="176"/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/>
      </c>
      <c r="M198" s="192" t="str">
        <f t="shared" ref="M198" si="484">IF(E198="","",IF(OR(((MAXA(E198:I199))&gt;(B198+C198)),((MINA(E198:I199))&lt;(B198-C199))),2,1))</f>
        <v/>
      </c>
      <c r="N198" s="185">
        <f t="shared" ref="N198" si="485">IF(B198="","",(((B198+C198)+(B198-C199))/2))</f>
        <v>6.2</v>
      </c>
      <c r="O198" s="193" t="str">
        <f>IF(E198="","",((MAXA(E198,F198,G198,H198,I198))-N198)/((C198+C199)/2))</f>
        <v/>
      </c>
      <c r="P198" s="193" t="str">
        <f>IF(E198="","",((MINA(E198,F198,G198,H198,I198))-N198)/((C198+C199)/2))</f>
        <v/>
      </c>
      <c r="Q198" s="185" t="str">
        <f t="shared" ref="Q198" si="486">IF(E198="","",IF(OR((O198&gt;50%),(P198&lt;-50%)),"Measure More","OK"))</f>
        <v/>
      </c>
      <c r="R198" s="185" t="str">
        <f t="shared" ref="R198" si="487">IF(E198="","",MAXA(E198:I199))</f>
        <v/>
      </c>
      <c r="S198" s="185" t="str">
        <f t="shared" ref="S198" si="488">IF(E198="","",MINA(E198:I199))</f>
        <v/>
      </c>
      <c r="T198" s="185" t="str">
        <f t="shared" ref="T198" si="489">IF(E198="","",(R198-S198))</f>
        <v/>
      </c>
      <c r="U198" s="185" t="str">
        <f t="shared" ref="U198" si="490">IF(E198="","",ROUND(AVERAGEA(E198:I199),4))</f>
        <v/>
      </c>
      <c r="V198" s="185" t="str">
        <f t="shared" ref="V198" si="491">IF(E198="","",ROUND(SQRT(COUNTA(E198:I199)/(COUNTA(E198:I199)-1))*STDEVPA(E198:I199),4))</f>
        <v/>
      </c>
      <c r="W198" s="184" t="str">
        <f t="shared" ref="W198" si="492">IF(E198="","",ROUND((((B198+C198)-(B198-C199))/(6*V198)),4))</f>
        <v/>
      </c>
      <c r="X198" s="184" t="str">
        <f t="shared" ref="X198" si="493">IF(E198="","",ROUND((1-(ABS((((B198+C198)+(B198-C199))/2)-U198)/((C198+C199)/2)))*W198,4))</f>
        <v/>
      </c>
      <c r="Y198" s="184" t="str">
        <f t="shared" ref="Y198" si="494">IF(E198="","",IF(OR(((MAXA(E198:I199))&gt;(B198+C198)),((MINA(E198:I199))&lt;(B198-C199))),"NG","OK"))</f>
        <v/>
      </c>
      <c r="Z198" s="184" t="str">
        <f t="shared" ref="Z198" si="495">IF(X198="","",IF(OR(((MINA(X198))&lt;(1.67))),"NG","OK"))</f>
        <v/>
      </c>
      <c r="AA198" s="92"/>
      <c r="AB198" s="92"/>
    </row>
    <row r="199" spans="1:28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str">
        <f t="shared" si="420"/>
        <v/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8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/>
      <c r="F200" s="176"/>
      <c r="G200" s="176"/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/>
      </c>
      <c r="M200" s="192" t="str">
        <f t="shared" ref="M200" si="497">IF(E200="","",IF(OR(((MAXA(E200:I201))&gt;(B200+C200)),((MINA(E200:I201))&lt;(B200-C201))),2,1))</f>
        <v/>
      </c>
      <c r="N200" s="185">
        <f t="shared" ref="N200" si="498">IF(B200="","",(((B200+C200)+(B200-C201))/2))</f>
        <v>5.7</v>
      </c>
      <c r="O200" s="193" t="str">
        <f>IF(E200="","",((MAXA(E200,F200,G200,H200,I200))-N200)/((C200+C201)/2))</f>
        <v/>
      </c>
      <c r="P200" s="193" t="str">
        <f>IF(E200="","",((MINA(E200,F200,G200,H200,I200))-N200)/((C200+C201)/2))</f>
        <v/>
      </c>
      <c r="Q200" s="185" t="str">
        <f t="shared" ref="Q200" si="499">IF(E200="","",IF(OR((O200&gt;50%),(P200&lt;-50%)),"Measure More","OK"))</f>
        <v/>
      </c>
      <c r="R200" s="185" t="str">
        <f t="shared" ref="R200" si="500">IF(E200="","",MAXA(E200:I201))</f>
        <v/>
      </c>
      <c r="S200" s="185" t="str">
        <f t="shared" ref="S200" si="501">IF(E200="","",MINA(E200:I201))</f>
        <v/>
      </c>
      <c r="T200" s="185" t="str">
        <f t="shared" ref="T200" si="502">IF(E200="","",(R200-S200))</f>
        <v/>
      </c>
      <c r="U200" s="185" t="str">
        <f t="shared" ref="U200" si="503">IF(E200="","",ROUND(AVERAGEA(E200:I201),4))</f>
        <v/>
      </c>
      <c r="V200" s="185" t="str">
        <f t="shared" ref="V200" si="504">IF(E200="","",ROUND(SQRT(COUNTA(E200:I201)/(COUNTA(E200:I201)-1))*STDEVPA(E200:I201),4))</f>
        <v/>
      </c>
      <c r="W200" s="184" t="str">
        <f t="shared" ref="W200" si="505">IF(E200="","",ROUND((((B200+C200)-(B200-C201))/(6*V200)),4))</f>
        <v/>
      </c>
      <c r="X200" s="184" t="str">
        <f t="shared" ref="X200" si="506">IF(E200="","",ROUND((1-(ABS((((B200+C200)+(B200-C201))/2)-U200)/((C200+C201)/2)))*W200,4))</f>
        <v/>
      </c>
      <c r="Y200" s="184" t="str">
        <f t="shared" ref="Y200" si="507">IF(E200="","",IF(OR(((MAXA(E200:I201))&gt;(B200+C200)),((MINA(E200:I201))&lt;(B200-C201))),"NG","OK"))</f>
        <v/>
      </c>
      <c r="Z200" s="184" t="str">
        <f t="shared" ref="Z200" si="508">IF(X200="","",IF(OR(((MINA(X200))&lt;(1.67))),"NG","OK"))</f>
        <v/>
      </c>
      <c r="AA200" s="92"/>
      <c r="AB200" s="92"/>
    </row>
    <row r="201" spans="1:28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str">
        <f t="shared" si="420"/>
        <v/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8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/>
      <c r="F202" s="176"/>
      <c r="G202" s="176"/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/>
      </c>
      <c r="M202" s="192" t="str">
        <f t="shared" ref="M202" si="510">IF(E202="","",IF(OR(((MAXA(E202:I203))&gt;(B202+C202)),((MINA(E202:I203))&lt;(B202-C203))),2,1))</f>
        <v/>
      </c>
      <c r="N202" s="185">
        <f t="shared" ref="N202" si="511">IF(B202="","",(((B202+C202)+(B202-C203))/2))</f>
        <v>5.7</v>
      </c>
      <c r="O202" s="193" t="str">
        <f>IF(E202="","",((MAXA(E202,F202,G202,H202,I202))-N202)/((C202+C203)/2))</f>
        <v/>
      </c>
      <c r="P202" s="193" t="str">
        <f>IF(E202="","",((MINA(E202,F202,G202,H202,I202))-N202)/((C202+C203)/2))</f>
        <v/>
      </c>
      <c r="Q202" s="185" t="str">
        <f t="shared" ref="Q202" si="512">IF(E202="","",IF(OR((O202&gt;50%),(P202&lt;-50%)),"Measure More","OK"))</f>
        <v/>
      </c>
      <c r="R202" s="185" t="str">
        <f t="shared" ref="R202" si="513">IF(E202="","",MAXA(E202:I203))</f>
        <v/>
      </c>
      <c r="S202" s="185" t="str">
        <f t="shared" ref="S202" si="514">IF(E202="","",MINA(E202:I203))</f>
        <v/>
      </c>
      <c r="T202" s="185" t="str">
        <f t="shared" ref="T202" si="515">IF(E202="","",(R202-S202))</f>
        <v/>
      </c>
      <c r="U202" s="185" t="str">
        <f t="shared" ref="U202" si="516">IF(E202="","",ROUND(AVERAGEA(E202:I203),4))</f>
        <v/>
      </c>
      <c r="V202" s="185" t="str">
        <f t="shared" ref="V202" si="517">IF(E202="","",ROUND(SQRT(COUNTA(E202:I203)/(COUNTA(E202:I203)-1))*STDEVPA(E202:I203),4))</f>
        <v/>
      </c>
      <c r="W202" s="184" t="str">
        <f t="shared" ref="W202" si="518">IF(E202="","",ROUND((((B202+C202)-(B202-C203))/(6*V202)),4))</f>
        <v/>
      </c>
      <c r="X202" s="184" t="str">
        <f t="shared" ref="X202" si="519">IF(E202="","",ROUND((1-(ABS((((B202+C202)+(B202-C203))/2)-U202)/((C202+C203)/2)))*W202,4))</f>
        <v/>
      </c>
      <c r="Y202" s="184" t="str">
        <f t="shared" ref="Y202" si="520">IF(E202="","",IF(OR(((MAXA(E202:I203))&gt;(B202+C202)),((MINA(E202:I203))&lt;(B202-C203))),"NG","OK"))</f>
        <v/>
      </c>
      <c r="Z202" s="184" t="str">
        <f t="shared" ref="Z202" si="521">IF(X202="","",IF(OR(((MINA(X202))&lt;(1.67))),"NG","OK"))</f>
        <v/>
      </c>
      <c r="AA202" s="92"/>
      <c r="AB202" s="92"/>
    </row>
    <row r="203" spans="1:28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str">
        <f t="shared" si="420"/>
        <v/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8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/>
      <c r="F204" s="176"/>
      <c r="G204" s="176"/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/>
      </c>
      <c r="M204" s="192" t="str">
        <f t="shared" ref="M204" si="523">IF(E204="","",IF(OR(((MAXA(E204:I205))&gt;(B204+C204)),((MINA(E204:I205))&lt;(B204-C205))),2,1))</f>
        <v/>
      </c>
      <c r="N204" s="185">
        <f t="shared" ref="N204" si="524">IF(B204="","",(((B204+C204)+(B204-C205))/2))</f>
        <v>7.9</v>
      </c>
      <c r="O204" s="193" t="str">
        <f>IF(E204="","",((MAXA(E204,F204,G204,H204,I204))-N204)/((C204+C205)/2))</f>
        <v/>
      </c>
      <c r="P204" s="193" t="str">
        <f>IF(E204="","",((MINA(E204,F204,G204,H204,I204))-N204)/((C204+C205)/2))</f>
        <v/>
      </c>
      <c r="Q204" s="194" t="str">
        <f t="shared" ref="Q204" si="525">IF(E204="","",IF(OR((O204&gt;50%),(P204&lt;-50%)),"Measure More","OK"))</f>
        <v/>
      </c>
      <c r="R204" s="185" t="str">
        <f t="shared" ref="R204" si="526">IF(E204="","",MAXA(E204:I205))</f>
        <v/>
      </c>
      <c r="S204" s="185" t="str">
        <f t="shared" ref="S204" si="527">IF(E204="","",MINA(E204:I205))</f>
        <v/>
      </c>
      <c r="T204" s="185" t="str">
        <f t="shared" ref="T204" si="528">IF(E204="","",(R204-S204))</f>
        <v/>
      </c>
      <c r="U204" s="185" t="str">
        <f t="shared" ref="U204" si="529">IF(E204="","",ROUND(AVERAGEA(E204:I205),4))</f>
        <v/>
      </c>
      <c r="V204" s="185" t="str">
        <f t="shared" ref="V204" si="530">IF(E204="","",ROUND(SQRT(COUNTA(E204:I205)/(COUNTA(E204:I205)-1))*STDEVPA(E204:I205),4))</f>
        <v/>
      </c>
      <c r="W204" s="184" t="str">
        <f t="shared" ref="W204" si="531">IF(E204="","",ROUND((((B204+C204)-(B204-C205))/(6*V204)),4))</f>
        <v/>
      </c>
      <c r="X204" s="184" t="str">
        <f t="shared" ref="X204" si="532">IF(E204="","",ROUND((1-(ABS((((B204+C204)+(B204-C205))/2)-U204)/((C204+C205)/2)))*W204,4))</f>
        <v/>
      </c>
      <c r="Y204" s="184" t="str">
        <f t="shared" ref="Y204" si="533">IF(E204="","",IF(OR(((MAXA(E204:I205))&gt;(B204+C204)),((MINA(E204:I205))&lt;(B204-C205))),"NG","OK"))</f>
        <v/>
      </c>
      <c r="Z204" s="184" t="str">
        <f t="shared" ref="Z204" si="534">IF(X204="","",IF(OR(((MINA(X204))&lt;(1.67))),"NG","OK"))</f>
        <v/>
      </c>
      <c r="AA204" s="92"/>
      <c r="AB204" s="92"/>
    </row>
    <row r="205" spans="1:28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str">
        <f t="shared" si="420"/>
        <v/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8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/>
      <c r="F206" s="176"/>
      <c r="G206" s="176"/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/>
      </c>
      <c r="M206" s="192" t="str">
        <f t="shared" ref="M206" si="536">IF(E206="","",IF(OR(((MAXA(E206:I207))&gt;(B206+C206)),((MINA(E206:I207))&lt;(B206-C207))),2,1))</f>
        <v/>
      </c>
      <c r="N206" s="185">
        <f t="shared" ref="N206" si="537">IF(B206="","",(((B206+C206)+(B206-C207))/2))</f>
        <v>7.9</v>
      </c>
      <c r="O206" s="193" t="str">
        <f>IF(E206="","",((MAXA(E206,F206,G206,H206,I206))-N206)/((C206+C207)/2))</f>
        <v/>
      </c>
      <c r="P206" s="193" t="str">
        <f>IF(E206="","",((MINA(E206,F206,G206,H206,I206))-N206)/((C206+C207)/2))</f>
        <v/>
      </c>
      <c r="Q206" s="194" t="str">
        <f t="shared" ref="Q206" si="538">IF(E206="","",IF(OR((O206&gt;50%),(P206&lt;-50%)),"Measure More","OK"))</f>
        <v/>
      </c>
      <c r="R206" s="185" t="str">
        <f t="shared" ref="R206" si="539">IF(E206="","",MAXA(E206:I207))</f>
        <v/>
      </c>
      <c r="S206" s="185" t="str">
        <f t="shared" ref="S206" si="540">IF(E206="","",MINA(E206:I207))</f>
        <v/>
      </c>
      <c r="T206" s="185" t="str">
        <f t="shared" ref="T206" si="541">IF(E206="","",(R206-S206))</f>
        <v/>
      </c>
      <c r="U206" s="185" t="str">
        <f t="shared" ref="U206" si="542">IF(E206="","",ROUND(AVERAGEA(E206:I207),4))</f>
        <v/>
      </c>
      <c r="V206" s="185" t="str">
        <f t="shared" ref="V206" si="543">IF(E206="","",ROUND(SQRT(COUNTA(E206:I207)/(COUNTA(E206:I207)-1))*STDEVPA(E206:I207),4))</f>
        <v/>
      </c>
      <c r="W206" s="184" t="str">
        <f t="shared" ref="W206" si="544">IF(E206="","",ROUND((((B206+C206)-(B206-C207))/(6*V206)),4))</f>
        <v/>
      </c>
      <c r="X206" s="184" t="str">
        <f t="shared" ref="X206" si="545">IF(E206="","",ROUND((1-(ABS((((B206+C206)+(B206-C207))/2)-U206)/((C206+C207)/2)))*W206,4))</f>
        <v/>
      </c>
      <c r="Y206" s="184" t="str">
        <f t="shared" ref="Y206" si="546">IF(E206="","",IF(OR(((MAXA(E206:I207))&gt;(B206+C206)),((MINA(E206:I207))&lt;(B206-C207))),"NG","OK"))</f>
        <v/>
      </c>
      <c r="Z206" s="184" t="str">
        <f t="shared" ref="Z206" si="547">IF(X206="","",IF(OR(((MINA(X206))&lt;(1.67))),"NG","OK"))</f>
        <v/>
      </c>
      <c r="AA206" s="92"/>
      <c r="AB206" s="92"/>
    </row>
    <row r="207" spans="1:28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str">
        <f t="shared" si="420"/>
        <v/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8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/>
      <c r="F208" s="176"/>
      <c r="G208" s="176"/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/>
      </c>
      <c r="M208" s="192" t="str">
        <f t="shared" ref="M208" si="549">IF(E208="","",IF(OR(((MAXA(E208:I209))&gt;(B208+C208)),((MINA(E208:I209))&lt;(B208-C209))),2,1))</f>
        <v/>
      </c>
      <c r="N208" s="185">
        <f t="shared" ref="N208" si="550">IF(B208="","",(((B208+C208)+(B208-C209))/2))</f>
        <v>3.1</v>
      </c>
      <c r="O208" s="193" t="str">
        <f>IF(E208="","",((MAXA(E208,F208,G208,H208,I208))-N208)/((C208+C209)/2))</f>
        <v/>
      </c>
      <c r="P208" s="193" t="str">
        <f>IF(E208="","",((MINA(E208,F208,G208,H208,I208))-N208)/((C208+C209)/2))</f>
        <v/>
      </c>
      <c r="Q208" s="185" t="str">
        <f t="shared" ref="Q208" si="551">IF(E208="","",IF(OR((O208&gt;50%),(P208&lt;-50%)),"Measure More","OK"))</f>
        <v/>
      </c>
      <c r="R208" s="185" t="str">
        <f t="shared" ref="R208" si="552">IF(E208="","",MAXA(E208:I209))</f>
        <v/>
      </c>
      <c r="S208" s="185" t="str">
        <f t="shared" ref="S208" si="553">IF(E208="","",MINA(E208:I209))</f>
        <v/>
      </c>
      <c r="T208" s="185" t="str">
        <f t="shared" ref="T208" si="554">IF(E208="","",(R208-S208))</f>
        <v/>
      </c>
      <c r="U208" s="185" t="str">
        <f t="shared" ref="U208" si="555">IF(E208="","",ROUND(AVERAGEA(E208:I209),4))</f>
        <v/>
      </c>
      <c r="V208" s="185" t="str">
        <f t="shared" ref="V208" si="556">IF(E208="","",ROUND(SQRT(COUNTA(E208:I209)/(COUNTA(E208:I209)-1))*STDEVPA(E208:I209),4))</f>
        <v/>
      </c>
      <c r="W208" s="184" t="str">
        <f t="shared" ref="W208" si="557">IF(E208="","",ROUND((((B208+C208)-(B208-C209))/(6*V208)),4))</f>
        <v/>
      </c>
      <c r="X208" s="184" t="str">
        <f t="shared" ref="X208" si="558">IF(E208="","",ROUND((1-(ABS((((B208+C208)+(B208-C209))/2)-U208)/((C208+C209)/2)))*W208,4))</f>
        <v/>
      </c>
      <c r="Y208" s="184" t="str">
        <f t="shared" ref="Y208" si="559">IF(E208="","",IF(OR(((MAXA(E208:I209))&gt;(B208+C208)),((MINA(E208:I209))&lt;(B208-C209))),"NG","OK"))</f>
        <v/>
      </c>
      <c r="Z208" s="184" t="str">
        <f t="shared" ref="Z208" si="560">IF(X208="","",IF(OR(((MINA(X208))&lt;(1.67))),"NG","OK"))</f>
        <v/>
      </c>
      <c r="AA208" s="92"/>
      <c r="AB208" s="92"/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str">
        <f t="shared" si="420"/>
        <v/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/>
      <c r="F210" s="176"/>
      <c r="G210" s="176"/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/>
      </c>
      <c r="M210" s="192" t="str">
        <f t="shared" ref="M210" si="562">IF(E210="","",IF(OR(((MAXA(E210:I211))&gt;(B210+C210)),((MINA(E210:I211))&lt;(B210-C211))),2,1))</f>
        <v/>
      </c>
      <c r="N210" s="185">
        <f t="shared" ref="N210" si="563">IF(B210="","",(((B210+C210)+(B210-C211))/2))</f>
        <v>3.1</v>
      </c>
      <c r="O210" s="193" t="str">
        <f>IF(E210="","",((MAXA(E210,F210,G210,H210,I210))-N210)/((C210+C211)/2))</f>
        <v/>
      </c>
      <c r="P210" s="193" t="str">
        <f>IF(E210="","",((MINA(E210,F210,G210,H210,I210))-N210)/((C210+C211)/2))</f>
        <v/>
      </c>
      <c r="Q210" s="185" t="str">
        <f t="shared" ref="Q210" si="564">IF(E210="","",IF(OR((O210&gt;50%),(P210&lt;-50%)),"Measure More","OK"))</f>
        <v/>
      </c>
      <c r="R210" s="185" t="str">
        <f t="shared" ref="R210" si="565">IF(E210="","",MAXA(E210:I211))</f>
        <v/>
      </c>
      <c r="S210" s="185" t="str">
        <f t="shared" ref="S210" si="566">IF(E210="","",MINA(E210:I211))</f>
        <v/>
      </c>
      <c r="T210" s="185" t="str">
        <f t="shared" ref="T210" si="567">IF(E210="","",(R210-S210))</f>
        <v/>
      </c>
      <c r="U210" s="185" t="str">
        <f t="shared" ref="U210" si="568">IF(E210="","",ROUND(AVERAGEA(E210:I211),4))</f>
        <v/>
      </c>
      <c r="V210" s="185" t="str">
        <f t="shared" ref="V210" si="569">IF(E210="","",ROUND(SQRT(COUNTA(E210:I211)/(COUNTA(E210:I211)-1))*STDEVPA(E210:I211),4))</f>
        <v/>
      </c>
      <c r="W210" s="184" t="str">
        <f t="shared" ref="W210" si="570">IF(E210="","",ROUND((((B210+C210)-(B210-C211))/(6*V210)),4))</f>
        <v/>
      </c>
      <c r="X210" s="184" t="str">
        <f t="shared" ref="X210" si="571">IF(E210="","",ROUND((1-(ABS((((B210+C210)+(B210-C211))/2)-U210)/((C210+C211)/2)))*W210,4))</f>
        <v/>
      </c>
      <c r="Y210" s="184" t="str">
        <f t="shared" ref="Y210" si="572">IF(E210="","",IF(OR(((MAXA(E210:I211))&gt;(B210+C210)),((MINA(E210:I211))&lt;(B210-C211))),"NG","OK"))</f>
        <v/>
      </c>
      <c r="Z210" s="184" t="str">
        <f t="shared" ref="Z210" si="573">IF(X210="","",IF(OR(((MINA(X210))&lt;(1.67))),"NG","OK"))</f>
        <v/>
      </c>
      <c r="AA210" s="92"/>
      <c r="AB210" s="92"/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str">
        <f t="shared" si="420"/>
        <v/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/>
      <c r="F212" s="176"/>
      <c r="G212" s="176"/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/>
      </c>
      <c r="M212" s="192" t="str">
        <f t="shared" ref="M212" si="575">IF(E212="","",IF(OR(((MAXA(E212:I213))&gt;(B212+C212)),((MINA(E212:I213))&lt;(B212-C213))),2,1))</f>
        <v/>
      </c>
      <c r="N212" s="185">
        <f t="shared" ref="N212" si="576">IF(B212="","",(((B212+C212)+(B212-C213))/2))</f>
        <v>7.7</v>
      </c>
      <c r="O212" s="193" t="str">
        <f>IF(E212="","",((MAXA(E212,F212,G212,H212,I212))-N212)/((C212+C213)/2))</f>
        <v/>
      </c>
      <c r="P212" s="193" t="str">
        <f>IF(E212="","",((MINA(E212,F212,G212,H212,I212))-N212)/((C212+C213)/2))</f>
        <v/>
      </c>
      <c r="Q212" s="185" t="str">
        <f t="shared" ref="Q212" si="577">IF(E212="","",IF(OR((O212&gt;50%),(P212&lt;-50%)),"Measure More","OK"))</f>
        <v/>
      </c>
      <c r="R212" s="185" t="str">
        <f t="shared" ref="R212" si="578">IF(E212="","",MAXA(E212:I213))</f>
        <v/>
      </c>
      <c r="S212" s="185" t="str">
        <f t="shared" ref="S212" si="579">IF(E212="","",MINA(E212:I213))</f>
        <v/>
      </c>
      <c r="T212" s="185" t="str">
        <f t="shared" ref="T212" si="580">IF(E212="","",(R212-S212))</f>
        <v/>
      </c>
      <c r="U212" s="185" t="str">
        <f t="shared" ref="U212" si="581">IF(E212="","",ROUND(AVERAGEA(E212:I213),4))</f>
        <v/>
      </c>
      <c r="V212" s="185" t="str">
        <f t="shared" ref="V212" si="582">IF(E212="","",ROUND(SQRT(COUNTA(E212:I213)/(COUNTA(E212:I213)-1))*STDEVPA(E212:I213),4))</f>
        <v/>
      </c>
      <c r="W212" s="184" t="str">
        <f t="shared" ref="W212" si="583">IF(E212="","",ROUND((((B212+C212)-(B212-C213))/(6*V212)),4))</f>
        <v/>
      </c>
      <c r="X212" s="184" t="str">
        <f t="shared" ref="X212" si="584">IF(E212="","",ROUND((1-(ABS((((B212+C212)+(B212-C213))/2)-U212)/((C212+C213)/2)))*W212,4))</f>
        <v/>
      </c>
      <c r="Y212" s="184" t="str">
        <f t="shared" ref="Y212" si="585">IF(E212="","",IF(OR(((MAXA(E212:I213))&gt;(B212+C212)),((MINA(E212:I213))&lt;(B212-C213))),"NG","OK"))</f>
        <v/>
      </c>
      <c r="Z212" s="184" t="str">
        <f t="shared" ref="Z212" si="586">IF(X212="","",IF(OR(((MINA(X212))&lt;(1.67))),"NG","OK"))</f>
        <v/>
      </c>
      <c r="AA212" s="92"/>
      <c r="AB212" s="92"/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str">
        <f t="shared" si="420"/>
        <v/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/>
      <c r="F214" s="176"/>
      <c r="G214" s="176"/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/>
      </c>
      <c r="M214" s="192" t="str">
        <f t="shared" ref="M214" si="588">IF(E214="","",IF(OR(((MAXA(E214:I215))&gt;(B214+C214)),((MINA(E214:I215))&lt;(B214-C215))),2,1))</f>
        <v/>
      </c>
      <c r="N214" s="185">
        <f t="shared" ref="N214" si="589">IF(B214="","",(((B214+C214)+(B214-C215))/2))</f>
        <v>7.7</v>
      </c>
      <c r="O214" s="193" t="str">
        <f>IF(E214="","",((MAXA(E214,F214,G214,H214,I214))-N214)/((C214+C215)/2))</f>
        <v/>
      </c>
      <c r="P214" s="193" t="str">
        <f>IF(E214="","",((MINA(E214,F214,G214,H214,I214))-N214)/((C214+C215)/2))</f>
        <v/>
      </c>
      <c r="Q214" s="185" t="str">
        <f t="shared" ref="Q214" si="590">IF(E214="","",IF(OR((O214&gt;50%),(P214&lt;-50%)),"Measure More","OK"))</f>
        <v/>
      </c>
      <c r="R214" s="185" t="str">
        <f t="shared" ref="R214" si="591">IF(E214="","",MAXA(E214:I215))</f>
        <v/>
      </c>
      <c r="S214" s="185" t="str">
        <f t="shared" ref="S214" si="592">IF(E214="","",MINA(E214:I215))</f>
        <v/>
      </c>
      <c r="T214" s="185" t="str">
        <f t="shared" ref="T214" si="593">IF(E214="","",(R214-S214))</f>
        <v/>
      </c>
      <c r="U214" s="185" t="str">
        <f t="shared" ref="U214" si="594">IF(E214="","",ROUND(AVERAGEA(E214:I215),4))</f>
        <v/>
      </c>
      <c r="V214" s="185" t="str">
        <f t="shared" ref="V214" si="595">IF(E214="","",ROUND(SQRT(COUNTA(E214:I215)/(COUNTA(E214:I215)-1))*STDEVPA(E214:I215),4))</f>
        <v/>
      </c>
      <c r="W214" s="184" t="str">
        <f t="shared" ref="W214" si="596">IF(E214="","",ROUND((((B214+C214)-(B214-C215))/(6*V214)),4))</f>
        <v/>
      </c>
      <c r="X214" s="184" t="str">
        <f t="shared" ref="X214" si="597">IF(E214="","",ROUND((1-(ABS((((B214+C214)+(B214-C215))/2)-U214)/((C214+C215)/2)))*W214,4))</f>
        <v/>
      </c>
      <c r="Y214" s="184" t="str">
        <f t="shared" ref="Y214" si="598">IF(E214="","",IF(OR(((MAXA(E214:I215))&gt;(B214+C214)),((MINA(E214:I215))&lt;(B214-C215))),"NG","OK"))</f>
        <v/>
      </c>
      <c r="Z214" s="184" t="str">
        <f t="shared" ref="Z214" si="599">IF(X214="","",IF(OR(((MINA(X214))&lt;(1.67))),"NG","OK"))</f>
        <v/>
      </c>
      <c r="AA214" s="92"/>
      <c r="AB214" s="92"/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str">
        <f t="shared" si="420"/>
        <v/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/>
      <c r="F216" s="176"/>
      <c r="G216" s="176"/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/>
      </c>
      <c r="M216" s="192" t="str">
        <f t="shared" ref="M216" si="601">IF(E216="","",IF(OR(((MAXA(E216:I217))&gt;(B216+C216)),((MINA(E216:I217))&lt;(B216-C217))),2,1))</f>
        <v/>
      </c>
      <c r="N216" s="185">
        <f t="shared" ref="N216" si="602">IF(B216="","",(((B216+C216)+(B216-C217))/2))</f>
        <v>3.1</v>
      </c>
      <c r="O216" s="193" t="str">
        <f>IF(E216="","",((MAXA(E216,F216,G216,H216,I216))-N216)/((C216+C217)/2))</f>
        <v/>
      </c>
      <c r="P216" s="193" t="str">
        <f>IF(E216="","",((MINA(E216,F216,G216,H216,I216))-N216)/((C216+C217)/2))</f>
        <v/>
      </c>
      <c r="Q216" s="185" t="str">
        <f t="shared" ref="Q216" si="603">IF(E216="","",IF(OR((O216&gt;50%),(P216&lt;-50%)),"Measure More","OK"))</f>
        <v/>
      </c>
      <c r="R216" s="185" t="str">
        <f t="shared" ref="R216" si="604">IF(E216="","",MAXA(E216:I217))</f>
        <v/>
      </c>
      <c r="S216" s="185" t="str">
        <f t="shared" ref="S216" si="605">IF(E216="","",MINA(E216:I217))</f>
        <v/>
      </c>
      <c r="T216" s="185" t="str">
        <f t="shared" ref="T216" si="606">IF(E216="","",(R216-S216))</f>
        <v/>
      </c>
      <c r="U216" s="185" t="str">
        <f t="shared" ref="U216" si="607">IF(E216="","",ROUND(AVERAGEA(E216:I217),4))</f>
        <v/>
      </c>
      <c r="V216" s="185" t="str">
        <f t="shared" ref="V216" si="608">IF(E216="","",ROUND(SQRT(COUNTA(E216:I217)/(COUNTA(E216:I217)-1))*STDEVPA(E216:I217),4))</f>
        <v/>
      </c>
      <c r="W216" s="184" t="str">
        <f t="shared" ref="W216" si="609">IF(E216="","",ROUND((((B216+C216)-(B216-C217))/(6*V216)),4))</f>
        <v/>
      </c>
      <c r="X216" s="184" t="str">
        <f t="shared" ref="X216" si="610">IF(E216="","",ROUND((1-(ABS((((B216+C216)+(B216-C217))/2)-U216)/((C216+C217)/2)))*W216,4))</f>
        <v/>
      </c>
      <c r="Y216" s="184" t="str">
        <f t="shared" ref="Y216" si="611">IF(E216="","",IF(OR(((MAXA(E216:I217))&gt;(B216+C216)),((MINA(E216:I217))&lt;(B216-C217))),"NG","OK"))</f>
        <v/>
      </c>
      <c r="Z216" s="184" t="str">
        <f t="shared" ref="Z216" si="612">IF(X216="","",IF(OR(((MINA(X216))&lt;(1.67))),"NG","OK"))</f>
        <v/>
      </c>
      <c r="AA216" s="92"/>
      <c r="AB216" s="92"/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str">
        <f t="shared" si="420"/>
        <v/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/>
      <c r="F218" s="176"/>
      <c r="G218" s="176"/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/>
      </c>
      <c r="M218" s="192" t="str">
        <f t="shared" ref="M218" si="614">IF(E218="","",IF(OR(((MAXA(E218:I219))&gt;(B218+C218)),((MINA(E218:I219))&lt;(B218-C219))),2,1))</f>
        <v/>
      </c>
      <c r="N218" s="185">
        <f t="shared" ref="N218" si="615">IF(B218="","",(((B218+C218)+(B218-C219))/2))</f>
        <v>3.1</v>
      </c>
      <c r="O218" s="193" t="str">
        <f>IF(E218="","",((MAXA(E218,F218,G218,H218,I218))-N218)/((C218+C219)/2))</f>
        <v/>
      </c>
      <c r="P218" s="193" t="str">
        <f>IF(E218="","",((MINA(E218,F218,G218,H218,I218))-N218)/((C218+C219)/2))</f>
        <v/>
      </c>
      <c r="Q218" s="185" t="str">
        <f t="shared" ref="Q218" si="616">IF(E218="","",IF(OR((O218&gt;50%),(P218&lt;-50%)),"Measure More","OK"))</f>
        <v/>
      </c>
      <c r="R218" s="185" t="str">
        <f t="shared" ref="R218" si="617">IF(E218="","",MAXA(E218:I219))</f>
        <v/>
      </c>
      <c r="S218" s="185" t="str">
        <f t="shared" ref="S218" si="618">IF(E218="","",MINA(E218:I219))</f>
        <v/>
      </c>
      <c r="T218" s="185" t="str">
        <f t="shared" ref="T218" si="619">IF(E218="","",(R218-S218))</f>
        <v/>
      </c>
      <c r="U218" s="185" t="str">
        <f t="shared" ref="U218" si="620">IF(E218="","",ROUND(AVERAGEA(E218:I219),4))</f>
        <v/>
      </c>
      <c r="V218" s="185" t="str">
        <f t="shared" ref="V218" si="621">IF(E218="","",ROUND(SQRT(COUNTA(E218:I219)/(COUNTA(E218:I219)-1))*STDEVPA(E218:I219),4))</f>
        <v/>
      </c>
      <c r="W218" s="184" t="str">
        <f t="shared" ref="W218" si="622">IF(E218="","",ROUND((((B218+C218)-(B218-C219))/(6*V218)),4))</f>
        <v/>
      </c>
      <c r="X218" s="184" t="str">
        <f t="shared" ref="X218" si="623">IF(E218="","",ROUND((1-(ABS((((B218+C218)+(B218-C219))/2)-U218)/((C218+C219)/2)))*W218,4))</f>
        <v/>
      </c>
      <c r="Y218" s="184" t="str">
        <f t="shared" ref="Y218" si="624">IF(E218="","",IF(OR(((MAXA(E218:I219))&gt;(B218+C218)),((MINA(E218:I219))&lt;(B218-C219))),"NG","OK"))</f>
        <v/>
      </c>
      <c r="Z218" s="184" t="str">
        <f t="shared" ref="Z218" si="625">IF(X218="","",IF(OR(((MINA(X218))&lt;(1.67))),"NG","OK"))</f>
        <v/>
      </c>
      <c r="AA218" s="92"/>
      <c r="AB218" s="92"/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str">
        <f t="shared" si="420"/>
        <v/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/>
      <c r="F220" s="176"/>
      <c r="G220" s="176"/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/>
      </c>
      <c r="M220" s="192" t="str">
        <f t="shared" ref="M220" si="627">IF(E220="","",IF(OR(((MAXA(E220:I221))&gt;(B220+C220)),((MINA(E220:I221))&lt;(B220-C221))),2,1))</f>
        <v/>
      </c>
      <c r="N220" s="185">
        <f t="shared" ref="N220" si="628">IF(B220="","",(((B220+C220)+(B220-C221))/2))</f>
        <v>2.5000000000000001E-2</v>
      </c>
      <c r="O220" s="193" t="str">
        <f>IF(E220="","",((MAXA(E220,F220,G220,H220,I220))-N220)/((C220+C221)/2))</f>
        <v/>
      </c>
      <c r="P220" s="193" t="str">
        <f>IF(E220="","",((MINA(E220,F220,G220,H220,I220))-N220)/((C220+C221)/2))</f>
        <v/>
      </c>
      <c r="Q220" s="185" t="str">
        <f t="shared" ref="Q220" si="629">IF(E220="","",IF(OR((O220&gt;50%),(P220&lt;-50%)),"Measure More","OK"))</f>
        <v/>
      </c>
      <c r="R220" s="185" t="str">
        <f t="shared" ref="R220" si="630">IF(E220="","",MAXA(E220:I221))</f>
        <v/>
      </c>
      <c r="S220" s="185" t="str">
        <f t="shared" ref="S220" si="631">IF(E220="","",MINA(E220:I221))</f>
        <v/>
      </c>
      <c r="T220" s="185" t="str">
        <f t="shared" ref="T220" si="632">IF(E220="","",(R220-S220))</f>
        <v/>
      </c>
      <c r="U220" s="185" t="str">
        <f t="shared" ref="U220" si="633">IF(E220="","",ROUND(AVERAGEA(E220:I221),4))</f>
        <v/>
      </c>
      <c r="V220" s="185" t="str">
        <f t="shared" ref="V220" si="634">IF(E220="","",ROUND(SQRT(COUNTA(E220:I221)/(COUNTA(E220:I221)-1))*STDEVPA(E220:I221),4))</f>
        <v/>
      </c>
      <c r="W220" s="184" t="str">
        <f>IF(E220="","",ROUND((((B220+C220)-(U220))/(3*V220)),4))</f>
        <v/>
      </c>
      <c r="X220" s="184" t="str">
        <f>IF(E220="","",ROUND((((B220+C220)-(U220))/(3*V220)),4))</f>
        <v/>
      </c>
      <c r="Y220" s="184" t="str">
        <f t="shared" ref="Y220" si="635">IF(E220="","",IF(OR(((MAXA(E220:I221))&gt;(B220+C220)),((MINA(E220:I221))&lt;(B220-C221))),"NG","OK"))</f>
        <v/>
      </c>
      <c r="Z220" s="184" t="str">
        <f t="shared" ref="Z220" si="636">IF(X220="","",IF(OR(((MINA(X220))&lt;(1.67))),"NG","OK"))</f>
        <v/>
      </c>
      <c r="AA220" s="92"/>
      <c r="AB220" s="92"/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str">
        <f t="shared" si="420"/>
        <v/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/>
      <c r="F222" s="176"/>
      <c r="G222" s="176"/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/>
      </c>
      <c r="M222" s="192" t="str">
        <f t="shared" ref="M222" si="638">IF(E222="","",IF(OR(((MAXA(E222:I223))&gt;(B222+C222)),((MINA(E222:I223))&lt;(B222-C223))),2,1))</f>
        <v/>
      </c>
      <c r="N222" s="185">
        <f t="shared" ref="N222" si="639">IF(B222="","",(((B222+C222)+(B222-C223))/2))</f>
        <v>2.5000000000000001E-2</v>
      </c>
      <c r="O222" s="193" t="str">
        <f>IF(E222="","",((MAXA(E222,F222,G222,H222,I222))-N222)/((C222+C223)/2))</f>
        <v/>
      </c>
      <c r="P222" s="193" t="str">
        <f>IF(E222="","",((MINA(E222,F222,G222,H222,I222))-N222)/((C222+C223)/2))</f>
        <v/>
      </c>
      <c r="Q222" s="194" t="str">
        <f t="shared" ref="Q222" si="640">IF(E222="","",IF(OR((O222&gt;50%),(P222&lt;-50%)),"Measure More","OK"))</f>
        <v/>
      </c>
      <c r="R222" s="185" t="str">
        <f t="shared" ref="R222" si="641">IF(E222="","",MAXA(E222:I223))</f>
        <v/>
      </c>
      <c r="S222" s="185" t="str">
        <f t="shared" ref="S222" si="642">IF(E222="","",MINA(E222:I223))</f>
        <v/>
      </c>
      <c r="T222" s="185" t="str">
        <f t="shared" ref="T222" si="643">IF(E222="","",(R222-S222))</f>
        <v/>
      </c>
      <c r="U222" s="185" t="str">
        <f t="shared" ref="U222" si="644">IF(E222="","",ROUND(AVERAGEA(E222:I223),4))</f>
        <v/>
      </c>
      <c r="V222" s="185" t="str">
        <f t="shared" ref="V222" si="645">IF(E222="","",ROUND(SQRT(COUNTA(E222:I223)/(COUNTA(E222:I223)-1))*STDEVPA(E222:I223),4))</f>
        <v/>
      </c>
      <c r="W222" s="184" t="str">
        <f>IF(E222="","",ROUND((((B222+C222)-(U222))/(3*V222)),4))</f>
        <v/>
      </c>
      <c r="X222" s="184" t="str">
        <f>IF(E222="","",ROUND((((B222+C222)-(U222))/(3*V222)),4))</f>
        <v/>
      </c>
      <c r="Y222" s="184" t="str">
        <f t="shared" ref="Y222" si="646">IF(E222="","",IF(OR(((MAXA(E222:I223))&gt;(B222+C222)),((MINA(E222:I223))&lt;(B222-C223))),"NG","OK"))</f>
        <v/>
      </c>
      <c r="Z222" s="184" t="str">
        <f t="shared" ref="Z222" si="647">IF(X222="","",IF(OR(((MINA(X222))&lt;(1.67))),"NG","OK"))</f>
        <v/>
      </c>
      <c r="AA222" s="92"/>
      <c r="AB222" s="92"/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str">
        <f t="shared" si="420"/>
        <v/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/>
      <c r="AB224" s="92"/>
      <c r="AC224" s="29"/>
      <c r="AD224" s="29"/>
      <c r="AE224" s="29"/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24121601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24121601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67" t="str">
        <f>IF(SUM(M273:M338)&lt;&gt;33,"NG","OK")</f>
        <v>NG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69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66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65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69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68" t="s">
        <v>53</v>
      </c>
      <c r="P272" s="168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6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/>
      <c r="F273" s="176"/>
      <c r="G273" s="176"/>
      <c r="H273" s="176"/>
      <c r="I273" s="176"/>
      <c r="J273" s="178"/>
      <c r="K273" s="178"/>
      <c r="L273" s="192" t="str">
        <f>IF(E273="","",IF(OR(((MAXA(E273:I274))&gt;(B273+C273)),((MINA(E273:I274))&lt;(B273-C274))),"NG","OK"))</f>
        <v/>
      </c>
      <c r="M273" s="192" t="str">
        <f>IF(E273="","",IF(OR(((MAXA(E273:I274))&gt;(B273+C273)),((MINA(E273:I274))&lt;(B273-C274))),2,1))</f>
        <v/>
      </c>
      <c r="N273" s="185">
        <f>IF(B273="","",(((B273+C273)+(B273-C274))/2))</f>
        <v>3.4</v>
      </c>
      <c r="O273" s="193" t="str">
        <f>IF(E273="","",((MAXA(E273,F273,G273,H273,I273))-N273)/((C273+C274)/2))</f>
        <v/>
      </c>
      <c r="P273" s="193" t="str">
        <f>IF(E273="","",((MINA(E273,F273,G273,H273,I273))-N273)/((C273+C274)/2))</f>
        <v/>
      </c>
      <c r="Q273" s="185" t="str">
        <f>IF(E273="","",IF(OR((O273&gt;50%),(P273&lt;-50%)),"Measure More","OK"))</f>
        <v/>
      </c>
      <c r="R273" s="185" t="str">
        <f>IF(E273="","",MAXA(E273:I274))</f>
        <v/>
      </c>
      <c r="S273" s="185" t="str">
        <f>IF(E273="","",MINA(E273:I274))</f>
        <v/>
      </c>
      <c r="T273" s="185" t="str">
        <f>IF(E273="","",(R273-S273))</f>
        <v/>
      </c>
      <c r="U273" s="185" t="str">
        <f>IF(E273="","",ROUND(AVERAGEA(E273:I274),4))</f>
        <v/>
      </c>
      <c r="V273" s="185" t="str">
        <f>IF(E273="","",ROUND(SQRT(COUNTA(E273:I274)/(COUNTA(E273:I274)-1))*STDEVPA(E273:I274),4))</f>
        <v/>
      </c>
      <c r="W273" s="184" t="str">
        <f>IF(E273="","",ROUND((((B273+C273)-(B273-C274))/(6*V273)),4))</f>
        <v/>
      </c>
      <c r="X273" s="184" t="str">
        <f>IF(E273="","",ROUND((1-(ABS((((B273+C273)+(B273-C274))/2)-U273)/((C273+C274)/2)))*W273,4))</f>
        <v/>
      </c>
      <c r="Y273" s="184" t="str">
        <f>IF(E273="","",IF(OR(((MAXA(E273:I274))&gt;(B273+C273)),((MINA(E273:I274))&lt;(B273-C274))),"NG","OK"))</f>
        <v/>
      </c>
      <c r="Z273" s="184" t="str">
        <f>IF(X273="","",IF(OR(((MINA(X273))&lt;(1.67))),"NG","OK"))</f>
        <v/>
      </c>
    </row>
    <row r="274" spans="1:26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6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/>
      <c r="F275" s="176"/>
      <c r="G275" s="176"/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/>
      </c>
      <c r="M275" s="192" t="str">
        <f t="shared" ref="M275" si="649">IF(E275="","",IF(OR(((MAXA(E275:I276))&gt;(B275+C275)),((MINA(E275:I276))&lt;(B275-C276))),2,1))</f>
        <v/>
      </c>
      <c r="N275" s="185">
        <f t="shared" ref="N275" si="650">IF(B275="","",(((B275+C275)+(B275-C276))/2))</f>
        <v>3.4</v>
      </c>
      <c r="O275" s="193" t="str">
        <f t="shared" ref="O275" si="651">IF(E275="","",((MAXA(E275,F275,G275,H275,I275))-N275)/((C275+C276)/2))</f>
        <v/>
      </c>
      <c r="P275" s="193" t="str">
        <f t="shared" ref="P275" si="652">IF(E275="","",((MINA(E275,F275,G275,H275,I275))-N275)/((C275+C276)/2))</f>
        <v/>
      </c>
      <c r="Q275" s="185" t="str">
        <f t="shared" ref="Q275" si="653">IF(E275="","",IF(OR((O275&gt;50%),(P275&lt;-50%)),"Measure More","OK"))</f>
        <v/>
      </c>
      <c r="R275" s="185" t="str">
        <f t="shared" ref="R275" si="654">IF(E275="","",MAXA(E275:I276))</f>
        <v/>
      </c>
      <c r="S275" s="185" t="str">
        <f t="shared" ref="S275" si="655">IF(E275="","",MINA(E275:I276))</f>
        <v/>
      </c>
      <c r="T275" s="185" t="str">
        <f t="shared" ref="T275" si="656">IF(E275="","",(R275-S275))</f>
        <v/>
      </c>
      <c r="U275" s="185" t="str">
        <f t="shared" ref="U275" si="657">IF(E275="","",ROUND(AVERAGEA(E275:I276),4))</f>
        <v/>
      </c>
      <c r="V275" s="185" t="str">
        <f t="shared" ref="V275" si="658">IF(E275="","",ROUND(SQRT(COUNTA(E275:I276)/(COUNTA(E275:I276)-1))*STDEVPA(E275:I276),4))</f>
        <v/>
      </c>
      <c r="W275" s="184" t="str">
        <f t="shared" ref="W275" si="659">IF(E275="","",ROUND((((B275+C275)-(B275-C276))/(6*V275)),4))</f>
        <v/>
      </c>
      <c r="X275" s="184" t="str">
        <f t="shared" ref="X275" si="660">IF(E275="","",ROUND((1-(ABS((((B275+C275)+(B275-C276))/2)-U275)/((C275+C276)/2)))*W275,4))</f>
        <v/>
      </c>
      <c r="Y275" s="184" t="str">
        <f t="shared" ref="Y275" si="661">IF(E275="","",IF(OR(((MAXA(E275:I276))&gt;(B275+C275)),((MINA(E275:I276))&lt;(B275-C276))),"NG","OK"))</f>
        <v/>
      </c>
      <c r="Z275" s="184" t="str">
        <f t="shared" ref="Z275" si="662">IF(X275="","",IF(OR(((MINA(X275))&lt;(1.67))),"NG","OK"))</f>
        <v/>
      </c>
    </row>
    <row r="276" spans="1:26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6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/>
      <c r="F277" s="176"/>
      <c r="G277" s="176"/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/>
      </c>
      <c r="M277" s="192" t="str">
        <f t="shared" ref="M277" si="666">IF(E277="","",IF(OR(((MAXA(E277:I278))&gt;(B277+C277)),((MINA(E277:I278))&lt;(B277-C278))),2,1))</f>
        <v/>
      </c>
      <c r="N277" s="185">
        <f t="shared" ref="N277" si="667">IF(B277="","",(((B277+C277)+(B277-C278))/2))</f>
        <v>1.6</v>
      </c>
      <c r="O277" s="193" t="str">
        <f t="shared" ref="O277" si="668">IF(E277="","",((MAXA(E277,F277,G277,H277,I277))-N277)/((C277+C278)/2))</f>
        <v/>
      </c>
      <c r="P277" s="193" t="str">
        <f t="shared" ref="P277" si="669">IF(E277="","",((MINA(E277,F277,G277,H277,I277))-N277)/((C277+C278)/2))</f>
        <v/>
      </c>
      <c r="Q277" s="185" t="str">
        <f t="shared" ref="Q277" si="670">IF(E277="","",IF(OR((O277&gt;50%),(P277&lt;-50%)),"Measure More","OK"))</f>
        <v/>
      </c>
      <c r="R277" s="185" t="str">
        <f t="shared" ref="R277" si="671">IF(E277="","",MAXA(E277:I278))</f>
        <v/>
      </c>
      <c r="S277" s="185" t="str">
        <f t="shared" ref="S277" si="672">IF(E277="","",MINA(E277:I278))</f>
        <v/>
      </c>
      <c r="T277" s="185" t="str">
        <f t="shared" ref="T277" si="673">IF(E277="","",(R277-S277))</f>
        <v/>
      </c>
      <c r="U277" s="185" t="str">
        <f t="shared" ref="U277" si="674">IF(E277="","",ROUND(AVERAGEA(E277:I278),4))</f>
        <v/>
      </c>
      <c r="V277" s="185" t="str">
        <f t="shared" ref="V277" si="675">IF(E277="","",ROUND(SQRT(COUNTA(E277:I278)/(COUNTA(E277:I278)-1))*STDEVPA(E277:I278),4))</f>
        <v/>
      </c>
      <c r="W277" s="184" t="str">
        <f t="shared" ref="W277" si="676">IF(E277="","",ROUND((((B277+C277)-(B277-C278))/(6*V277)),4))</f>
        <v/>
      </c>
      <c r="X277" s="184" t="str">
        <f t="shared" ref="X277" si="677">IF(E277="","",ROUND((1-(ABS((((B277+C277)+(B277-C278))/2)-U277)/((C277+C278)/2)))*W277,4))</f>
        <v/>
      </c>
      <c r="Y277" s="184" t="str">
        <f t="shared" ref="Y277" si="678">IF(E277="","",IF(OR(((MAXA(E277:I278))&gt;(B277+C277)),((MINA(E277:I278))&lt;(B277-C278))),"NG","OK"))</f>
        <v/>
      </c>
      <c r="Z277" s="184" t="str">
        <f t="shared" ref="Z277" si="679">IF(X277="","",IF(OR(((MINA(X277))&lt;(1.67))),"NG","OK"))</f>
        <v/>
      </c>
    </row>
    <row r="278" spans="1:26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6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/>
      <c r="F279" s="176"/>
      <c r="G279" s="176"/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/>
      </c>
      <c r="M279" s="192" t="str">
        <f t="shared" ref="M279" si="683">IF(E279="","",IF(OR(((MAXA(E279:I280))&gt;(B279+C279)),((MINA(E279:I280))&lt;(B279-C280))),2,1))</f>
        <v/>
      </c>
      <c r="N279" s="185">
        <f t="shared" ref="N279" si="684">IF(B279="","",(((B279+C279)+(B279-C280))/2))</f>
        <v>1.6</v>
      </c>
      <c r="O279" s="193" t="str">
        <f t="shared" ref="O279" si="685">IF(E279="","",((MAXA(E279,F279,G279,H279,I279))-N279)/((C279+C280)/2))</f>
        <v/>
      </c>
      <c r="P279" s="193" t="str">
        <f t="shared" ref="P279" si="686">IF(E279="","",((MINA(E279,F279,G279,H279,I279))-N279)/((C279+C280)/2))</f>
        <v/>
      </c>
      <c r="Q279" s="185" t="str">
        <f t="shared" ref="Q279" si="687">IF(E279="","",IF(OR((O279&gt;50%),(P279&lt;-50%)),"Measure More","OK"))</f>
        <v/>
      </c>
      <c r="R279" s="185" t="str">
        <f t="shared" ref="R279" si="688">IF(E279="","",MAXA(E279:I280))</f>
        <v/>
      </c>
      <c r="S279" s="185" t="str">
        <f t="shared" ref="S279" si="689">IF(E279="","",MINA(E279:I280))</f>
        <v/>
      </c>
      <c r="T279" s="185" t="str">
        <f t="shared" ref="T279" si="690">IF(E279="","",(R279-S279))</f>
        <v/>
      </c>
      <c r="U279" s="185" t="str">
        <f t="shared" ref="U279" si="691">IF(E279="","",ROUND(AVERAGEA(E279:I280),4))</f>
        <v/>
      </c>
      <c r="V279" s="185" t="str">
        <f t="shared" ref="V279" si="692">IF(E279="","",ROUND(SQRT(COUNTA(E279:I280)/(COUNTA(E279:I280)-1))*STDEVPA(E279:I280),4))</f>
        <v/>
      </c>
      <c r="W279" s="184" t="str">
        <f t="shared" ref="W279" si="693">IF(E279="","",ROUND((((B279+C279)-(B279-C280))/(6*V279)),4))</f>
        <v/>
      </c>
      <c r="X279" s="184" t="str">
        <f t="shared" ref="X279" si="694">IF(E279="","",ROUND((1-(ABS((((B279+C279)+(B279-C280))/2)-U279)/((C279+C280)/2)))*W279,4))</f>
        <v/>
      </c>
      <c r="Y279" s="184" t="str">
        <f t="shared" ref="Y279" si="695">IF(E279="","",IF(OR(((MAXA(E279:I280))&gt;(B279+C279)),((MINA(E279:I280))&lt;(B279-C280))),"NG","OK"))</f>
        <v/>
      </c>
      <c r="Z279" s="184" t="str">
        <f t="shared" ref="Z279" si="696">IF(X279="","",IF(OR(((MINA(X279))&lt;(1.67))),"NG","OK"))</f>
        <v/>
      </c>
    </row>
    <row r="280" spans="1:26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6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/>
      <c r="F281" s="176"/>
      <c r="G281" s="176"/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/>
      </c>
      <c r="M281" s="192" t="str">
        <f t="shared" ref="M281" si="700">IF(E281="","",IF(OR(((MAXA(E281:I282))&gt;(B281+C281)),((MINA(E281:I282))&lt;(B281-C282))),2,1))</f>
        <v/>
      </c>
      <c r="N281" s="185">
        <f t="shared" ref="N281" si="701">IF(B281="","",(((B281+C281)+(B281-C282))/2))</f>
        <v>1.6</v>
      </c>
      <c r="O281" s="193" t="str">
        <f t="shared" ref="O281" si="702">IF(E281="","",((MAXA(E281,F281,G281,H281,I281))-N281)/((C281+C282)/2))</f>
        <v/>
      </c>
      <c r="P281" s="193" t="str">
        <f t="shared" ref="P281" si="703">IF(E281="","",((MINA(E281,F281,G281,H281,I281))-N281)/((C281+C282)/2))</f>
        <v/>
      </c>
      <c r="Q281" s="185" t="str">
        <f t="shared" ref="Q281" si="704">IF(E281="","",IF(OR((O281&gt;50%),(P281&lt;-50%)),"Measure More","OK"))</f>
        <v/>
      </c>
      <c r="R281" s="185" t="str">
        <f t="shared" ref="R281" si="705">IF(E281="","",MAXA(E281:I282))</f>
        <v/>
      </c>
      <c r="S281" s="185" t="str">
        <f t="shared" ref="S281" si="706">IF(E281="","",MINA(E281:I282))</f>
        <v/>
      </c>
      <c r="T281" s="185" t="str">
        <f t="shared" ref="T281" si="707">IF(E281="","",(R281-S281))</f>
        <v/>
      </c>
      <c r="U281" s="185" t="str">
        <f t="shared" ref="U281" si="708">IF(E281="","",ROUND(AVERAGEA(E281:I282),4))</f>
        <v/>
      </c>
      <c r="V281" s="185" t="str">
        <f t="shared" ref="V281" si="709">IF(E281="","",ROUND(SQRT(COUNTA(E281:I282)/(COUNTA(E281:I282)-1))*STDEVPA(E281:I282),4))</f>
        <v/>
      </c>
      <c r="W281" s="184" t="str">
        <f t="shared" ref="W281" si="710">IF(E281="","",ROUND((((B281+C281)-(B281-C282))/(6*V281)),4))</f>
        <v/>
      </c>
      <c r="X281" s="184" t="str">
        <f t="shared" ref="X281" si="711">IF(E281="","",ROUND((1-(ABS((((B281+C281)+(B281-C282))/2)-U281)/((C281+C282)/2)))*W281,4))</f>
        <v/>
      </c>
      <c r="Y281" s="184" t="str">
        <f t="shared" ref="Y281" si="712">IF(E281="","",IF(OR(((MAXA(E281:I282))&gt;(B281+C281)),((MINA(E281:I282))&lt;(B281-C282))),"NG","OK"))</f>
        <v/>
      </c>
      <c r="Z281" s="184" t="str">
        <f t="shared" ref="Z281" si="713">IF(X281="","",IF(OR(((MINA(X281))&lt;(1.67))),"NG","OK"))</f>
        <v/>
      </c>
    </row>
    <row r="282" spans="1:26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6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/>
      <c r="F283" s="176"/>
      <c r="G283" s="176"/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/>
      </c>
      <c r="M283" s="192" t="str">
        <f t="shared" ref="M283" si="717">IF(E283="","",IF(OR(((MAXA(E283:I284))&gt;(B283+C283)),((MINA(E283:I284))&lt;(B283-C284))),2,1))</f>
        <v/>
      </c>
      <c r="N283" s="185">
        <f t="shared" ref="N283" si="718">IF(B283="","",(((B283+C283)+(B283-C284))/2))</f>
        <v>1.6</v>
      </c>
      <c r="O283" s="193" t="str">
        <f t="shared" ref="O283" si="719">IF(E283="","",((MAXA(E283,F283,G283,H283,I283))-N283)/((C283+C284)/2))</f>
        <v/>
      </c>
      <c r="P283" s="193" t="str">
        <f t="shared" ref="P283" si="720">IF(E283="","",((MINA(E283,F283,G283,H283,I283))-N283)/((C283+C284)/2))</f>
        <v/>
      </c>
      <c r="Q283" s="185" t="str">
        <f t="shared" ref="Q283" si="721">IF(E283="","",IF(OR((O283&gt;50%),(P283&lt;-50%)),"Measure More","OK"))</f>
        <v/>
      </c>
      <c r="R283" s="185" t="str">
        <f t="shared" ref="R283" si="722">IF(E283="","",MAXA(E283:I284))</f>
        <v/>
      </c>
      <c r="S283" s="185" t="str">
        <f t="shared" ref="S283" si="723">IF(E283="","",MINA(E283:I284))</f>
        <v/>
      </c>
      <c r="T283" s="185" t="str">
        <f t="shared" ref="T283" si="724">IF(E283="","",(R283-S283))</f>
        <v/>
      </c>
      <c r="U283" s="185" t="str">
        <f t="shared" ref="U283" si="725">IF(E283="","",ROUND(AVERAGEA(E283:I284),4))</f>
        <v/>
      </c>
      <c r="V283" s="185" t="str">
        <f t="shared" ref="V283" si="726">IF(E283="","",ROUND(SQRT(COUNTA(E283:I284)/(COUNTA(E283:I284)-1))*STDEVPA(E283:I284),4))</f>
        <v/>
      </c>
      <c r="W283" s="184" t="str">
        <f t="shared" ref="W283" si="727">IF(E283="","",ROUND((((B283+C283)-(B283-C284))/(6*V283)),4))</f>
        <v/>
      </c>
      <c r="X283" s="184" t="str">
        <f t="shared" ref="X283" si="728">IF(E283="","",ROUND((1-(ABS((((B283+C283)+(B283-C284))/2)-U283)/((C283+C284)/2)))*W283,4))</f>
        <v/>
      </c>
      <c r="Y283" s="184" t="str">
        <f t="shared" ref="Y283" si="729">IF(E283="","",IF(OR(((MAXA(E283:I284))&gt;(B283+C283)),((MINA(E283:I284))&lt;(B283-C284))),"NG","OK"))</f>
        <v/>
      </c>
      <c r="Z283" s="184" t="str">
        <f t="shared" ref="Z283" si="730">IF(X283="","",IF(OR(((MINA(X283))&lt;(1.67))),"NG","OK"))</f>
        <v/>
      </c>
    </row>
    <row r="284" spans="1:26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6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/>
      <c r="F285" s="176"/>
      <c r="G285" s="176"/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/>
      </c>
      <c r="M285" s="192" t="str">
        <f t="shared" ref="M285" si="734">IF(E285="","",IF(OR(((MAXA(E285:I286))&gt;(B285+C285)),((MINA(E285:I286))&lt;(B285-C286))),2,1))</f>
        <v/>
      </c>
      <c r="N285" s="185">
        <f t="shared" ref="N285" si="735">IF(B285="","",(((B285+C285)+(B285-C286))/2))</f>
        <v>24.6</v>
      </c>
      <c r="O285" s="193" t="str">
        <f t="shared" ref="O285" si="736">IF(E285="","",((MAXA(E285,F285,G285,H285,I285))-N285)/((C285+C286)/2))</f>
        <v/>
      </c>
      <c r="P285" s="193" t="str">
        <f t="shared" ref="P285" si="737">IF(E285="","",((MINA(E285,F285,G285,H285,I285))-N285)/((C285+C286)/2))</f>
        <v/>
      </c>
      <c r="Q285" s="185" t="str">
        <f t="shared" ref="Q285" si="738">IF(E285="","",IF(OR((O285&gt;50%),(P285&lt;-50%)),"Measure More","OK"))</f>
        <v/>
      </c>
      <c r="R285" s="185" t="str">
        <f t="shared" ref="R285" si="739">IF(E285="","",MAXA(E285:I286))</f>
        <v/>
      </c>
      <c r="S285" s="185" t="str">
        <f t="shared" ref="S285" si="740">IF(E285="","",MINA(E285:I286))</f>
        <v/>
      </c>
      <c r="T285" s="185" t="str">
        <f t="shared" ref="T285" si="741">IF(E285="","",(R285-S285))</f>
        <v/>
      </c>
      <c r="U285" s="185" t="str">
        <f t="shared" ref="U285" si="742">IF(E285="","",ROUND(AVERAGEA(E285:I286),4))</f>
        <v/>
      </c>
      <c r="V285" s="185" t="str">
        <f t="shared" ref="V285" si="743">IF(E285="","",ROUND(SQRT(COUNTA(E285:I286)/(COUNTA(E285:I286)-1))*STDEVPA(E285:I286),4))</f>
        <v/>
      </c>
      <c r="W285" s="184" t="str">
        <f t="shared" ref="W285" si="744">IF(E285="","",ROUND((((B285+C285)-(B285-C286))/(6*V285)),4))</f>
        <v/>
      </c>
      <c r="X285" s="184" t="str">
        <f t="shared" ref="X285" si="745">IF(E285="","",ROUND((1-(ABS((((B285+C285)+(B285-C286))/2)-U285)/((C285+C286)/2)))*W285,4))</f>
        <v/>
      </c>
      <c r="Y285" s="184" t="str">
        <f t="shared" ref="Y285" si="746">IF(E285="","",IF(OR(((MAXA(E285:I286))&gt;(B285+C285)),((MINA(E285:I286))&lt;(B285-C286))),"NG","OK"))</f>
        <v/>
      </c>
      <c r="Z285" s="184" t="str">
        <f t="shared" ref="Z285" si="747">IF(X285="","",IF(OR(((MINA(X285))&lt;(1.67))),"NG","OK"))</f>
        <v/>
      </c>
    </row>
    <row r="286" spans="1:26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6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/>
      <c r="F287" s="176"/>
      <c r="G287" s="176"/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/>
      </c>
      <c r="M287" s="192" t="str">
        <f t="shared" ref="M287" si="751">IF(E287="","",IF(OR(((MAXA(E287:I288))&gt;(B287+C287)),((MINA(E287:I288))&lt;(B287-C288))),2,1))</f>
        <v/>
      </c>
      <c r="N287" s="185">
        <f t="shared" ref="N287" si="752">IF(B287="","",(((B287+C287)+(B287-C288))/2))</f>
        <v>4.8</v>
      </c>
      <c r="O287" s="193" t="str">
        <f t="shared" ref="O287" si="753">IF(E287="","",((MAXA(E287,F287,G287,H287,I287))-N287)/((C287+C288)/2))</f>
        <v/>
      </c>
      <c r="P287" s="193" t="str">
        <f t="shared" ref="P287" si="754">IF(E287="","",((MINA(E287,F287,G287,H287,I287))-N287)/((C287+C288)/2))</f>
        <v/>
      </c>
      <c r="Q287" s="185" t="str">
        <f t="shared" ref="Q287" si="755">IF(E287="","",IF(OR((O287&gt;50%),(P287&lt;-50%)),"Measure More","OK"))</f>
        <v/>
      </c>
      <c r="R287" s="185" t="str">
        <f t="shared" ref="R287" si="756">IF(E287="","",MAXA(E287:I288))</f>
        <v/>
      </c>
      <c r="S287" s="185" t="str">
        <f t="shared" ref="S287" si="757">IF(E287="","",MINA(E287:I288))</f>
        <v/>
      </c>
      <c r="T287" s="185" t="str">
        <f t="shared" ref="T287" si="758">IF(E287="","",(R287-S287))</f>
        <v/>
      </c>
      <c r="U287" s="185" t="str">
        <f t="shared" ref="U287" si="759">IF(E287="","",ROUND(AVERAGEA(E287:I288),4))</f>
        <v/>
      </c>
      <c r="V287" s="185" t="str">
        <f t="shared" ref="V287" si="760">IF(E287="","",ROUND(SQRT(COUNTA(E287:I288)/(COUNTA(E287:I288)-1))*STDEVPA(E287:I288),4))</f>
        <v/>
      </c>
      <c r="W287" s="184" t="str">
        <f t="shared" ref="W287" si="761">IF(E287="","",ROUND((((B287+C287)-(B287-C288))/(6*V287)),4))</f>
        <v/>
      </c>
      <c r="X287" s="184" t="str">
        <f t="shared" ref="X287" si="762">IF(E287="","",ROUND((1-(ABS((((B287+C287)+(B287-C288))/2)-U287)/((C287+C288)/2)))*W287,4))</f>
        <v/>
      </c>
      <c r="Y287" s="184" t="str">
        <f t="shared" ref="Y287" si="763">IF(E287="","",IF(OR(((MAXA(E287:I288))&gt;(B287+C287)),((MINA(E287:I288))&lt;(B287-C288))),"NG","OK"))</f>
        <v/>
      </c>
      <c r="Z287" s="184" t="str">
        <f t="shared" ref="Z287" si="764">IF(X287="","",IF(OR(((MINA(X287))&lt;(1.67))),"NG","OK"))</f>
        <v/>
      </c>
    </row>
    <row r="288" spans="1:26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6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/>
      <c r="F289" s="176"/>
      <c r="G289" s="176"/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/>
      </c>
      <c r="M289" s="192" t="str">
        <f t="shared" ref="M289" si="768">IF(E289="","",IF(OR(((MAXA(E289:I290))&gt;(B289+C289)),((MINA(E289:I290))&lt;(B289-C290))),2,1))</f>
        <v/>
      </c>
      <c r="N289" s="185">
        <f t="shared" ref="N289" si="769">IF(B289="","",(((B289+C289)+(B289-C290))/2))</f>
        <v>4.8</v>
      </c>
      <c r="O289" s="193" t="str">
        <f t="shared" ref="O289" si="770">IF(E289="","",((MAXA(E289,F289,G289,H289,I289))-N289)/((C289+C290)/2))</f>
        <v/>
      </c>
      <c r="P289" s="193" t="str">
        <f t="shared" ref="P289" si="771">IF(E289="","",((MINA(E289,F289,G289,H289,I289))-N289)/((C289+C290)/2))</f>
        <v/>
      </c>
      <c r="Q289" s="185" t="str">
        <f t="shared" ref="Q289" si="772">IF(E289="","",IF(OR((O289&gt;50%),(P289&lt;-50%)),"Measure More","OK"))</f>
        <v/>
      </c>
      <c r="R289" s="185" t="str">
        <f t="shared" ref="R289" si="773">IF(E289="","",MAXA(E289:I290))</f>
        <v/>
      </c>
      <c r="S289" s="185" t="str">
        <f t="shared" ref="S289" si="774">IF(E289="","",MINA(E289:I290))</f>
        <v/>
      </c>
      <c r="T289" s="185" t="str">
        <f t="shared" ref="T289" si="775">IF(E289="","",(R289-S289))</f>
        <v/>
      </c>
      <c r="U289" s="185" t="str">
        <f t="shared" ref="U289" si="776">IF(E289="","",ROUND(AVERAGEA(E289:I290),4))</f>
        <v/>
      </c>
      <c r="V289" s="185" t="str">
        <f t="shared" ref="V289" si="777">IF(E289="","",ROUND(SQRT(COUNTA(E289:I290)/(COUNTA(E289:I290)-1))*STDEVPA(E289:I290),4))</f>
        <v/>
      </c>
      <c r="W289" s="184" t="str">
        <f t="shared" ref="W289" si="778">IF(E289="","",ROUND((((B289+C289)-(B289-C290))/(6*V289)),4))</f>
        <v/>
      </c>
      <c r="X289" s="184" t="str">
        <f t="shared" ref="X289" si="779">IF(E289="","",ROUND((1-(ABS((((B289+C289)+(B289-C290))/2)-U289)/((C289+C290)/2)))*W289,4))</f>
        <v/>
      </c>
      <c r="Y289" s="184" t="str">
        <f t="shared" ref="Y289" si="780">IF(E289="","",IF(OR(((MAXA(E289:I290))&gt;(B289+C289)),((MINA(E289:I290))&lt;(B289-C290))),"NG","OK"))</f>
        <v/>
      </c>
      <c r="Z289" s="184" t="str">
        <f t="shared" ref="Z289" si="781">IF(X289="","",IF(OR(((MINA(X289))&lt;(1.67))),"NG","OK"))</f>
        <v/>
      </c>
    </row>
    <row r="290" spans="1:26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6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/>
      <c r="F291" s="176"/>
      <c r="G291" s="176"/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/>
      </c>
      <c r="M291" s="192" t="str">
        <f t="shared" ref="M291" si="785">IF(E291="","",IF(OR(((MAXA(E291:I292))&gt;(B291+C291)),((MINA(E291:I292))&lt;(B291-C292))),2,1))</f>
        <v/>
      </c>
      <c r="N291" s="185">
        <f t="shared" ref="N291" si="786">IF(B291="","",(((B291+C291)+(B291-C292))/2))</f>
        <v>16.100000000000001</v>
      </c>
      <c r="O291" s="193" t="str">
        <f t="shared" ref="O291" si="787">IF(E291="","",((MAXA(E291,F291,G291,H291,I291))-N291)/((C291+C292)/2))</f>
        <v/>
      </c>
      <c r="P291" s="193" t="str">
        <f t="shared" ref="P291" si="788">IF(E291="","",((MINA(E291,F291,G291,H291,I291))-N291)/((C291+C292)/2))</f>
        <v/>
      </c>
      <c r="Q291" s="194" t="str">
        <f t="shared" ref="Q291" si="789">IF(E291="","",IF(OR((O291&gt;50%),(P291&lt;-50%)),"Measure More","OK"))</f>
        <v/>
      </c>
      <c r="R291" s="185" t="str">
        <f t="shared" ref="R291" si="790">IF(E291="","",MAXA(E291:I292))</f>
        <v/>
      </c>
      <c r="S291" s="185" t="str">
        <f t="shared" ref="S291" si="791">IF(E291="","",MINA(E291:I292))</f>
        <v/>
      </c>
      <c r="T291" s="185" t="str">
        <f t="shared" ref="T291" si="792">IF(E291="","",(R291-S291))</f>
        <v/>
      </c>
      <c r="U291" s="185" t="str">
        <f t="shared" ref="U291" si="793">IF(E291="","",ROUND(AVERAGEA(E291:I292),4))</f>
        <v/>
      </c>
      <c r="V291" s="185" t="str">
        <f t="shared" ref="V291" si="794">IF(E291="","",ROUND(SQRT(COUNTA(E291:I292)/(COUNTA(E291:I292)-1))*STDEVPA(E291:I292),4))</f>
        <v/>
      </c>
      <c r="W291" s="184" t="str">
        <f t="shared" ref="W291" si="795">IF(E291="","",ROUND((((B291+C291)-(B291-C292))/(6*V291)),4))</f>
        <v/>
      </c>
      <c r="X291" s="184" t="str">
        <f t="shared" ref="X291" si="796">IF(E291="","",ROUND((1-(ABS((((B291+C291)+(B291-C292))/2)-U291)/((C291+C292)/2)))*W291,4))</f>
        <v/>
      </c>
      <c r="Y291" s="184" t="str">
        <f t="shared" ref="Y291" si="797">IF(E291="","",IF(OR(((MAXA(E291:I292))&gt;(B291+C291)),((MINA(E291:I292))&lt;(B291-C292))),"NG","OK"))</f>
        <v/>
      </c>
      <c r="Z291" s="184" t="str">
        <f t="shared" ref="Z291" si="798">IF(X291="","",IF(OR(((MINA(X291))&lt;(1.67))),"NG","OK"))</f>
        <v/>
      </c>
    </row>
    <row r="292" spans="1:26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str">
        <f t="shared" ref="L292" si="799">IF(L273="","",IF(OR(((MAXA(L273:L280))&gt;(L269+L270)),((MINA(L273:L280))&lt;(L269-L271))),"NG","OK"))</f>
        <v/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6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/>
      <c r="F293" s="176"/>
      <c r="G293" s="176"/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/>
      </c>
      <c r="M293" s="192" t="str">
        <f t="shared" ref="M293" si="802">IF(E293="","",IF(OR(((MAXA(E293:I294))&gt;(B293+C293)),((MINA(E293:I294))&lt;(B293-C294))),2,1))</f>
        <v/>
      </c>
      <c r="N293" s="185">
        <f t="shared" ref="N293" si="803">IF(B293="","",(((B293+C293)+(B293-C294))/2))</f>
        <v>16.100000000000001</v>
      </c>
      <c r="O293" s="193" t="str">
        <f t="shared" ref="O293" si="804">IF(E293="","",((MAXA(E293,F293,G293,H293,I293))-N293)/((C293+C294)/2))</f>
        <v/>
      </c>
      <c r="P293" s="193" t="str">
        <f t="shared" ref="P293" si="805">IF(E293="","",((MINA(E293,F293,G293,H293,I293))-N293)/((C293+C294)/2))</f>
        <v/>
      </c>
      <c r="Q293" s="194" t="str">
        <f t="shared" ref="Q293" si="806">IF(E293="","",IF(OR((O293&gt;50%),(P293&lt;-50%)),"Measure More","OK"))</f>
        <v/>
      </c>
      <c r="R293" s="185" t="str">
        <f t="shared" ref="R293" si="807">IF(E293="","",MAXA(E293:I294))</f>
        <v/>
      </c>
      <c r="S293" s="185" t="str">
        <f t="shared" ref="S293" si="808">IF(E293="","",MINA(E293:I294))</f>
        <v/>
      </c>
      <c r="T293" s="185" t="str">
        <f t="shared" ref="T293" si="809">IF(E293="","",(R293-S293))</f>
        <v/>
      </c>
      <c r="U293" s="185" t="str">
        <f t="shared" ref="U293" si="810">IF(E293="","",ROUND(AVERAGEA(E293:I294),4))</f>
        <v/>
      </c>
      <c r="V293" s="185" t="str">
        <f t="shared" ref="V293" si="811">IF(E293="","",ROUND(SQRT(COUNTA(E293:I294)/(COUNTA(E293:I294)-1))*STDEVPA(E293:I294),4))</f>
        <v/>
      </c>
      <c r="W293" s="184" t="str">
        <f t="shared" ref="W293" si="812">IF(E293="","",ROUND((((B293+C293)-(B293-C294))/(6*V293)),4))</f>
        <v/>
      </c>
      <c r="X293" s="184" t="str">
        <f t="shared" ref="X293" si="813">IF(E293="","",ROUND((1-(ABS((((B293+C293)+(B293-C294))/2)-U293)/((C293+C294)/2)))*W293,4))</f>
        <v/>
      </c>
      <c r="Y293" s="184" t="str">
        <f t="shared" ref="Y293" si="814">IF(E293="","",IF(OR(((MAXA(E293:I294))&gt;(B293+C293)),((MINA(E293:I294))&lt;(B293-C294))),"NG","OK"))</f>
        <v/>
      </c>
      <c r="Z293" s="184" t="str">
        <f t="shared" ref="Z293" si="815">IF(X293="","",IF(OR(((MINA(X293))&lt;(1.67))),"NG","OK"))</f>
        <v/>
      </c>
    </row>
    <row r="294" spans="1:26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str">
        <f t="shared" ref="L294" si="816">IF(L275="","",IF(OR(((MAXA(L275:L282))&gt;(L271+L272)),((MINA(L275:L282))&lt;(L271-L273))),"NG","OK"))</f>
        <v/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6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/>
      <c r="F295" s="176"/>
      <c r="G295" s="176"/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/>
      </c>
      <c r="M295" s="192" t="str">
        <f t="shared" ref="M295" si="819">IF(E295="","",IF(OR(((MAXA(E295:I296))&gt;(B295+C295)),((MINA(E295:I296))&lt;(B295-C296))),2,1))</f>
        <v/>
      </c>
      <c r="N295" s="185">
        <f t="shared" ref="N295" si="820">IF(B295="","",(((B295+C295)+(B295-C296))/2))</f>
        <v>6.5</v>
      </c>
      <c r="O295" s="193" t="str">
        <f t="shared" ref="O295" si="821">IF(E295="","",((MAXA(E295,F295,G295,H295,I295))-N295)/((C295+C296)/2))</f>
        <v/>
      </c>
      <c r="P295" s="193" t="str">
        <f t="shared" ref="P295" si="822">IF(E295="","",((MINA(E295,F295,G295,H295,I295))-N295)/((C295+C296)/2))</f>
        <v/>
      </c>
      <c r="Q295" s="185" t="str">
        <f t="shared" ref="Q295" si="823">IF(E295="","",IF(OR((O295&gt;50%),(P295&lt;-50%)),"Measure More","OK"))</f>
        <v/>
      </c>
      <c r="R295" s="185" t="str">
        <f t="shared" ref="R295" si="824">IF(E295="","",MAXA(E295:I296))</f>
        <v/>
      </c>
      <c r="S295" s="185" t="str">
        <f t="shared" ref="S295" si="825">IF(E295="","",MINA(E295:I296))</f>
        <v/>
      </c>
      <c r="T295" s="185" t="str">
        <f t="shared" ref="T295" si="826">IF(E295="","",(R295-S295))</f>
        <v/>
      </c>
      <c r="U295" s="185" t="str">
        <f t="shared" ref="U295" si="827">IF(E295="","",ROUND(AVERAGEA(E295:I296),4))</f>
        <v/>
      </c>
      <c r="V295" s="185" t="str">
        <f t="shared" ref="V295" si="828">IF(E295="","",ROUND(SQRT(COUNTA(E295:I296)/(COUNTA(E295:I296)-1))*STDEVPA(E295:I296),4))</f>
        <v/>
      </c>
      <c r="W295" s="184" t="str">
        <f t="shared" ref="W295" si="829">IF(E295="","",ROUND((((B295+C295)-(B295-C296))/(6*V295)),4))</f>
        <v/>
      </c>
      <c r="X295" s="184" t="str">
        <f t="shared" ref="X295" si="830">IF(E295="","",ROUND((1-(ABS((((B295+C295)+(B295-C296))/2)-U295)/((C295+C296)/2)))*W295,4))</f>
        <v/>
      </c>
      <c r="Y295" s="184" t="str">
        <f t="shared" ref="Y295" si="831">IF(E295="","",IF(OR(((MAXA(E295:I296))&gt;(B295+C295)),((MINA(E295:I296))&lt;(B295-C296))),"NG","OK"))</f>
        <v/>
      </c>
      <c r="Z295" s="184" t="str">
        <f t="shared" ref="Z295" si="832">IF(X295="","",IF(OR(((MINA(X295))&lt;(1.67))),"NG","OK"))</f>
        <v/>
      </c>
    </row>
    <row r="296" spans="1:26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str">
        <f t="shared" ref="L296" si="833">IF(L277="","",IF(OR(((MAXA(L277:L284))&gt;(L273+L274)),((MINA(L277:L284))&lt;(L273-L275))),"NG","OK"))</f>
        <v/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6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/>
      <c r="F297" s="176"/>
      <c r="G297" s="176"/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/>
      </c>
      <c r="M297" s="192" t="str">
        <f t="shared" ref="M297" si="836">IF(E297="","",IF(OR(((MAXA(E297:I298))&gt;(B297+C297)),((MINA(E297:I298))&lt;(B297-C298))),2,1))</f>
        <v/>
      </c>
      <c r="N297" s="185">
        <f t="shared" ref="N297" si="837">IF(B297="","",(((B297+C297)+(B297-C298))/2))</f>
        <v>6.5</v>
      </c>
      <c r="O297" s="193" t="str">
        <f t="shared" ref="O297" si="838">IF(E297="","",((MAXA(E297,F297,G297,H297,I297))-N297)/((C297+C298)/2))</f>
        <v/>
      </c>
      <c r="P297" s="193" t="str">
        <f t="shared" ref="P297" si="839">IF(E297="","",((MINA(E297,F297,G297,H297,I297))-N297)/((C297+C298)/2))</f>
        <v/>
      </c>
      <c r="Q297" s="185" t="str">
        <f t="shared" ref="Q297" si="840">IF(E297="","",IF(OR((O297&gt;50%),(P297&lt;-50%)),"Measure More","OK"))</f>
        <v/>
      </c>
      <c r="R297" s="185" t="str">
        <f t="shared" ref="R297" si="841">IF(E297="","",MAXA(E297:I298))</f>
        <v/>
      </c>
      <c r="S297" s="185" t="str">
        <f t="shared" ref="S297" si="842">IF(E297="","",MINA(E297:I298))</f>
        <v/>
      </c>
      <c r="T297" s="185" t="str">
        <f t="shared" ref="T297" si="843">IF(E297="","",(R297-S297))</f>
        <v/>
      </c>
      <c r="U297" s="185" t="str">
        <f t="shared" ref="U297" si="844">IF(E297="","",ROUND(AVERAGEA(E297:I298),4))</f>
        <v/>
      </c>
      <c r="V297" s="185" t="str">
        <f t="shared" ref="V297" si="845">IF(E297="","",ROUND(SQRT(COUNTA(E297:I298)/(COUNTA(E297:I298)-1))*STDEVPA(E297:I298),4))</f>
        <v/>
      </c>
      <c r="W297" s="184" t="str">
        <f t="shared" ref="W297" si="846">IF(E297="","",ROUND((((B297+C297)-(B297-C298))/(6*V297)),4))</f>
        <v/>
      </c>
      <c r="X297" s="184" t="str">
        <f t="shared" ref="X297" si="847">IF(E297="","",ROUND((1-(ABS((((B297+C297)+(B297-C298))/2)-U297)/((C297+C298)/2)))*W297,4))</f>
        <v/>
      </c>
      <c r="Y297" s="184" t="str">
        <f t="shared" ref="Y297" si="848">IF(E297="","",IF(OR(((MAXA(E297:I298))&gt;(B297+C297)),((MINA(E297:I298))&lt;(B297-C298))),"NG","OK"))</f>
        <v/>
      </c>
      <c r="Z297" s="184" t="str">
        <f t="shared" ref="Z297" si="849">IF(X297="","",IF(OR(((MINA(X297))&lt;(1.67))),"NG","OK"))</f>
        <v/>
      </c>
    </row>
    <row r="298" spans="1:26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str">
        <f t="shared" ref="L298" si="850">IF(L279="","",IF(OR(((MAXA(L279:L286))&gt;(L275+L276)),((MINA(L279:L286))&lt;(L275-L277))),"NG","OK"))</f>
        <v/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6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/>
      <c r="F299" s="176"/>
      <c r="G299" s="176"/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/>
      </c>
      <c r="M299" s="192" t="str">
        <f t="shared" ref="M299" si="853">IF(E299="","",IF(OR(((MAXA(E299:I300))&gt;(B299+C299)),((MINA(E299:I300))&lt;(B299-C300))),2,1))</f>
        <v/>
      </c>
      <c r="N299" s="185">
        <f t="shared" ref="N299" si="854">IF(B299="","",(((B299+C299)+(B299-C300))/2))</f>
        <v>0.8</v>
      </c>
      <c r="O299" s="193" t="str">
        <f t="shared" ref="O299" si="855">IF(E299="","",((MAXA(E299,F299,G299,H299,I299))-N299)/((C299+C300)/2))</f>
        <v/>
      </c>
      <c r="P299" s="193" t="str">
        <f t="shared" ref="P299" si="856">IF(E299="","",((MINA(E299,F299,G299,H299,I299))-N299)/((C299+C300)/2))</f>
        <v/>
      </c>
      <c r="Q299" s="185" t="str">
        <f t="shared" ref="Q299" si="857">IF(E299="","",IF(OR((O299&gt;50%),(P299&lt;-50%)),"Measure More","OK"))</f>
        <v/>
      </c>
      <c r="R299" s="185" t="str">
        <f t="shared" ref="R299" si="858">IF(E299="","",MAXA(E299:I300))</f>
        <v/>
      </c>
      <c r="S299" s="185" t="str">
        <f t="shared" ref="S299" si="859">IF(E299="","",MINA(E299:I300))</f>
        <v/>
      </c>
      <c r="T299" s="185" t="str">
        <f t="shared" ref="T299" si="860">IF(E299="","",(R299-S299))</f>
        <v/>
      </c>
      <c r="U299" s="185" t="str">
        <f t="shared" ref="U299" si="861">IF(E299="","",ROUND(AVERAGEA(E299:I300),4))</f>
        <v/>
      </c>
      <c r="V299" s="185" t="str">
        <f t="shared" ref="V299" si="862">IF(E299="","",ROUND(SQRT(COUNTA(E299:I300)/(COUNTA(E299:I300)-1))*STDEVPA(E299:I300),4))</f>
        <v/>
      </c>
      <c r="W299" s="184" t="str">
        <f t="shared" ref="W299" si="863">IF(E299="","",ROUND((((B299+C299)-(B299-C300))/(6*V299)),4))</f>
        <v/>
      </c>
      <c r="X299" s="184" t="str">
        <f t="shared" ref="X299" si="864">IF(E299="","",ROUND((1-(ABS((((B299+C299)+(B299-C300))/2)-U299)/((C299+C300)/2)))*W299,4))</f>
        <v/>
      </c>
      <c r="Y299" s="184" t="str">
        <f t="shared" ref="Y299" si="865">IF(E299="","",IF(OR(((MAXA(E299:I300))&gt;(B299+C299)),((MINA(E299:I300))&lt;(B299-C300))),"NG","OK"))</f>
        <v/>
      </c>
      <c r="Z299" s="184" t="str">
        <f t="shared" ref="Z299" si="866">IF(X299="","",IF(OR(((MINA(X299))&lt;(1.67))),"NG","OK"))</f>
        <v/>
      </c>
    </row>
    <row r="300" spans="1:26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str">
        <f t="shared" ref="L300" si="867">IF(L281="","",IF(OR(((MAXA(L281:L288))&gt;(L277+L278)),((MINA(L281:L288))&lt;(L277-L279))),"NG","OK"))</f>
        <v/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6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/>
      <c r="F301" s="176"/>
      <c r="G301" s="176"/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/>
      </c>
      <c r="M301" s="192" t="str">
        <f t="shared" ref="M301" si="870">IF(E301="","",IF(OR(((MAXA(E301:I302))&gt;(B301+C301)),((MINA(E301:I302))&lt;(B301-C302))),2,1))</f>
        <v/>
      </c>
      <c r="N301" s="185">
        <f t="shared" ref="N301" si="871">IF(B301="","",(((B301+C301)+(B301-C302))/2))</f>
        <v>0.8</v>
      </c>
      <c r="O301" s="193" t="str">
        <f t="shared" ref="O301" si="872">IF(E301="","",((MAXA(E301,F301,G301,H301,I301))-N301)/((C301+C302)/2))</f>
        <v/>
      </c>
      <c r="P301" s="193" t="str">
        <f t="shared" ref="P301" si="873">IF(E301="","",((MINA(E301,F301,G301,H301,I301))-N301)/((C301+C302)/2))</f>
        <v/>
      </c>
      <c r="Q301" s="185" t="str">
        <f t="shared" ref="Q301" si="874">IF(E301="","",IF(OR((O301&gt;50%),(P301&lt;-50%)),"Measure More","OK"))</f>
        <v/>
      </c>
      <c r="R301" s="185" t="str">
        <f t="shared" ref="R301" si="875">IF(E301="","",MAXA(E301:I302))</f>
        <v/>
      </c>
      <c r="S301" s="185" t="str">
        <f t="shared" ref="S301" si="876">IF(E301="","",MINA(E301:I302))</f>
        <v/>
      </c>
      <c r="T301" s="185" t="str">
        <f t="shared" ref="T301" si="877">IF(E301="","",(R301-S301))</f>
        <v/>
      </c>
      <c r="U301" s="185" t="str">
        <f t="shared" ref="U301" si="878">IF(E301="","",ROUND(AVERAGEA(E301:I302),4))</f>
        <v/>
      </c>
      <c r="V301" s="185" t="str">
        <f t="shared" ref="V301" si="879">IF(E301="","",ROUND(SQRT(COUNTA(E301:I302)/(COUNTA(E301:I302)-1))*STDEVPA(E301:I302),4))</f>
        <v/>
      </c>
      <c r="W301" s="184" t="str">
        <f t="shared" ref="W301" si="880">IF(E301="","",ROUND((((B301+C301)-(B301-C302))/(6*V301)),4))</f>
        <v/>
      </c>
      <c r="X301" s="184" t="str">
        <f t="shared" ref="X301" si="881">IF(E301="","",ROUND((1-(ABS((((B301+C301)+(B301-C302))/2)-U301)/((C301+C302)/2)))*W301,4))</f>
        <v/>
      </c>
      <c r="Y301" s="184" t="str">
        <f t="shared" ref="Y301" si="882">IF(E301="","",IF(OR(((MAXA(E301:I302))&gt;(B301+C301)),((MINA(E301:I302))&lt;(B301-C302))),"NG","OK"))</f>
        <v/>
      </c>
      <c r="Z301" s="184" t="str">
        <f t="shared" ref="Z301" si="883">IF(X301="","",IF(OR(((MINA(X301))&lt;(1.67))),"NG","OK"))</f>
        <v/>
      </c>
    </row>
    <row r="302" spans="1:26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str">
        <f t="shared" ref="L302:L338" si="884">IF(L283="","",IF(OR(((MAXA(L283:L290))&gt;(L279+L280)),((MINA(L283:L290))&lt;(L279-L281))),"NG","OK"))</f>
        <v/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6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/>
      <c r="F303" s="176"/>
      <c r="G303" s="176"/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/>
      </c>
      <c r="M303" s="192" t="str">
        <f t="shared" ref="M303" si="887">IF(E303="","",IF(OR(((MAXA(E303:I304))&gt;(B303+C303)),((MINA(E303:I304))&lt;(B303-C304))),2,1))</f>
        <v/>
      </c>
      <c r="N303" s="185">
        <f t="shared" ref="N303" si="888">IF(B303="","",(((B303+C303)+(B303-C304))/2))</f>
        <v>0.58499999999999996</v>
      </c>
      <c r="O303" s="193" t="str">
        <f t="shared" ref="O303" si="889">IF(E303="","",((MAXA(E303,F303,G303,H303,I303))-N303)/((C303+C304)/2))</f>
        <v/>
      </c>
      <c r="P303" s="193" t="str">
        <f t="shared" ref="P303" si="890">IF(E303="","",((MINA(E303,F303,G303,H303,I303))-N303)/((C303+C304)/2))</f>
        <v/>
      </c>
      <c r="Q303" s="194" t="str">
        <f t="shared" ref="Q303" si="891">IF(E303="","",IF(OR((O303&gt;50%),(P303&lt;-50%)),"Measure More","OK"))</f>
        <v/>
      </c>
      <c r="R303" s="185" t="str">
        <f t="shared" ref="R303" si="892">IF(E303="","",MAXA(E303:I304))</f>
        <v/>
      </c>
      <c r="S303" s="185" t="str">
        <f t="shared" ref="S303" si="893">IF(E303="","",MINA(E303:I304))</f>
        <v/>
      </c>
      <c r="T303" s="185" t="str">
        <f t="shared" ref="T303" si="894">IF(E303="","",(R303-S303))</f>
        <v/>
      </c>
      <c r="U303" s="185" t="str">
        <f t="shared" ref="U303" si="895">IF(E303="","",ROUND(AVERAGEA(E303:I304),4))</f>
        <v/>
      </c>
      <c r="V303" s="185" t="str">
        <f t="shared" ref="V303" si="896">IF(E303="","",ROUND(SQRT(COUNTA(E303:I304)/(COUNTA(E303:I304)-1))*STDEVPA(E303:I304),4))</f>
        <v/>
      </c>
      <c r="W303" s="184" t="str">
        <f>IF(E303="","",ROUND((((U303)-(B303-C304))/(3*V303)),4))</f>
        <v/>
      </c>
      <c r="X303" s="184" t="str">
        <f>IF(E303="","",ROUND((((U303)-(B303-C304))/(3*V303)),4))</f>
        <v/>
      </c>
      <c r="Y303" s="184" t="str">
        <f t="shared" ref="Y303" si="897">IF(E303="","",IF(OR(((MAXA(E303:I304))&gt;(B303+C303)),((MINA(E303:I304))&lt;(B303-C304))),"NG","OK"))</f>
        <v/>
      </c>
      <c r="Z303" s="184" t="str">
        <f t="shared" ref="Z303" si="898">IF(X303="","",IF(OR(((MINA(X303))&lt;(1.67))),"NG","OK"))</f>
        <v/>
      </c>
    </row>
    <row r="304" spans="1:26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str">
        <f t="shared" si="884"/>
        <v/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6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/>
      <c r="F305" s="176"/>
      <c r="G305" s="176"/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/>
      </c>
      <c r="M305" s="192" t="str">
        <f t="shared" ref="M305" si="900">IF(E305="","",IF(OR(((MAXA(E305:I306))&gt;(B305+C305)),((MINA(E305:I306))&lt;(B305-C306))),2,1))</f>
        <v/>
      </c>
      <c r="N305" s="185">
        <f t="shared" ref="N305" si="901">IF(B305="","",(((B305+C305)+(B305-C306))/2))</f>
        <v>0.58499999999999996</v>
      </c>
      <c r="O305" s="193" t="str">
        <f t="shared" ref="O305" si="902">IF(E305="","",((MAXA(E305,F305,G305,H305,I305))-N305)/((C305+C306)/2))</f>
        <v/>
      </c>
      <c r="P305" s="193" t="str">
        <f t="shared" ref="P305" si="903">IF(E305="","",((MINA(E305,F305,G305,H305,I305))-N305)/((C305+C306)/2))</f>
        <v/>
      </c>
      <c r="Q305" s="194" t="str">
        <f t="shared" ref="Q305" si="904">IF(E305="","",IF(OR((O305&gt;50%),(P305&lt;-50%)),"Measure More","OK"))</f>
        <v/>
      </c>
      <c r="R305" s="185" t="str">
        <f t="shared" ref="R305" si="905">IF(E305="","",MAXA(E305:I306))</f>
        <v/>
      </c>
      <c r="S305" s="185" t="str">
        <f t="shared" ref="S305" si="906">IF(E305="","",MINA(E305:I306))</f>
        <v/>
      </c>
      <c r="T305" s="185" t="str">
        <f t="shared" ref="T305" si="907">IF(E305="","",(R305-S305))</f>
        <v/>
      </c>
      <c r="U305" s="185" t="str">
        <f t="shared" ref="U305" si="908">IF(E305="","",ROUND(AVERAGEA(E305:I306),4))</f>
        <v/>
      </c>
      <c r="V305" s="185" t="str">
        <f t="shared" ref="V305" si="909">IF(E305="","",ROUND(SQRT(COUNTA(E305:I306)/(COUNTA(E305:I306)-1))*STDEVPA(E305:I306),4))</f>
        <v/>
      </c>
      <c r="W305" s="184" t="str">
        <f>IF(E305="","",ROUND((((U305)-(B305-C306))/(3*V305)),4))</f>
        <v/>
      </c>
      <c r="X305" s="184" t="str">
        <f>IF(E305="","",ROUND((((U305)-(B305-C306))/(3*V305)),4))</f>
        <v/>
      </c>
      <c r="Y305" s="184" t="str">
        <f t="shared" ref="Y305" si="910">IF(E305="","",IF(OR(((MAXA(E305:I306))&gt;(B305+C305)),((MINA(E305:I306))&lt;(B305-C306))),"NG","OK"))</f>
        <v/>
      </c>
      <c r="Z305" s="184" t="str">
        <f t="shared" ref="Z305" si="911">IF(X305="","",IF(OR(((MINA(X305))&lt;(1.67))),"NG","OK"))</f>
        <v/>
      </c>
    </row>
    <row r="306" spans="1:26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str">
        <f t="shared" si="884"/>
        <v/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6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/>
      <c r="F307" s="176"/>
      <c r="G307" s="176"/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/>
      </c>
      <c r="M307" s="192" t="str">
        <f t="shared" ref="M307" si="913">IF(E307="","",IF(OR(((MAXA(E307:I308))&gt;(B307+C307)),((MINA(E307:I308))&lt;(B307-C308))),2,1))</f>
        <v/>
      </c>
      <c r="N307" s="185">
        <f t="shared" ref="N307" si="914">IF(B307="","",(((B307+C307)+(B307-C308))/2))</f>
        <v>7.5</v>
      </c>
      <c r="O307" s="193" t="str">
        <f t="shared" ref="O307" si="915">IF(E307="","",((MAXA(E307,F307,G307,H307,I307))-N307)/((C307+C308)/2))</f>
        <v/>
      </c>
      <c r="P307" s="193" t="str">
        <f t="shared" ref="P307" si="916">IF(E307="","",((MINA(E307,F307,G307,H307,I307))-N307)/((C307+C308)/2))</f>
        <v/>
      </c>
      <c r="Q307" s="185" t="str">
        <f t="shared" ref="Q307" si="917">IF(E307="","",IF(OR((O307&gt;50%),(P307&lt;-50%)),"Measure More","OK"))</f>
        <v/>
      </c>
      <c r="R307" s="185" t="str">
        <f t="shared" ref="R307" si="918">IF(E307="","",MAXA(E307:I308))</f>
        <v/>
      </c>
      <c r="S307" s="185" t="str">
        <f t="shared" ref="S307" si="919">IF(E307="","",MINA(E307:I308))</f>
        <v/>
      </c>
      <c r="T307" s="185" t="str">
        <f t="shared" ref="T307" si="920">IF(E307="","",(R307-S307))</f>
        <v/>
      </c>
      <c r="U307" s="185" t="str">
        <f t="shared" ref="U307" si="921">IF(E307="","",ROUND(AVERAGEA(E307:I308),4))</f>
        <v/>
      </c>
      <c r="V307" s="185" t="str">
        <f t="shared" ref="V307" si="922">IF(E307="","",ROUND(SQRT(COUNTA(E307:I308)/(COUNTA(E307:I308)-1))*STDEVPA(E307:I308),4))</f>
        <v/>
      </c>
      <c r="W307" s="184" t="str">
        <f t="shared" ref="W307" si="923">IF(E307="","",ROUND((((B307+C307)-(B307-C308))/(6*V307)),4))</f>
        <v/>
      </c>
      <c r="X307" s="184" t="str">
        <f t="shared" ref="X307" si="924">IF(E307="","",ROUND((1-(ABS((((B307+C307)+(B307-C308))/2)-U307)/((C307+C308)/2)))*W307,4))</f>
        <v/>
      </c>
      <c r="Y307" s="184" t="str">
        <f t="shared" ref="Y307" si="925">IF(E307="","",IF(OR(((MAXA(E307:I308))&gt;(B307+C307)),((MINA(E307:I308))&lt;(B307-C308))),"NG","OK"))</f>
        <v/>
      </c>
      <c r="Z307" s="184" t="str">
        <f t="shared" ref="Z307" si="926">IF(X307="","",IF(OR(((MINA(X307))&lt;(1.67))),"NG","OK"))</f>
        <v/>
      </c>
    </row>
    <row r="308" spans="1:26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str">
        <f t="shared" si="884"/>
        <v/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6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/>
      <c r="F309" s="176"/>
      <c r="G309" s="176"/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/>
      </c>
      <c r="M309" s="192" t="str">
        <f t="shared" ref="M309" si="928">IF(E309="","",IF(OR(((MAXA(E309:I310))&gt;(B309+C309)),((MINA(E309:I310))&lt;(B309-C310))),2,1))</f>
        <v/>
      </c>
      <c r="N309" s="185">
        <f t="shared" ref="N309" si="929">IF(B309="","",(((B309+C309)+(B309-C310))/2))</f>
        <v>7.5</v>
      </c>
      <c r="O309" s="193" t="str">
        <f t="shared" ref="O309" si="930">IF(E309="","",((MAXA(E309,F309,G309,H309,I309))-N309)/((C309+C310)/2))</f>
        <v/>
      </c>
      <c r="P309" s="193" t="str">
        <f t="shared" ref="P309" si="931">IF(E309="","",((MINA(E309,F309,G309,H309,I309))-N309)/((C309+C310)/2))</f>
        <v/>
      </c>
      <c r="Q309" s="185" t="str">
        <f t="shared" ref="Q309" si="932">IF(E309="","",IF(OR((O309&gt;50%),(P309&lt;-50%)),"Measure More","OK"))</f>
        <v/>
      </c>
      <c r="R309" s="185" t="str">
        <f t="shared" ref="R309" si="933">IF(E309="","",MAXA(E309:I310))</f>
        <v/>
      </c>
      <c r="S309" s="185" t="str">
        <f t="shared" ref="S309" si="934">IF(E309="","",MINA(E309:I310))</f>
        <v/>
      </c>
      <c r="T309" s="185" t="str">
        <f t="shared" ref="T309" si="935">IF(E309="","",(R309-S309))</f>
        <v/>
      </c>
      <c r="U309" s="185" t="str">
        <f t="shared" ref="U309" si="936">IF(E309="","",ROUND(AVERAGEA(E309:I310),4))</f>
        <v/>
      </c>
      <c r="V309" s="185" t="str">
        <f t="shared" ref="V309" si="937">IF(E309="","",ROUND(SQRT(COUNTA(E309:I310)/(COUNTA(E309:I310)-1))*STDEVPA(E309:I310),4))</f>
        <v/>
      </c>
      <c r="W309" s="184" t="str">
        <f t="shared" ref="W309" si="938">IF(E309="","",ROUND((((B309+C309)-(B309-C310))/(6*V309)),4))</f>
        <v/>
      </c>
      <c r="X309" s="184" t="str">
        <f t="shared" ref="X309" si="939">IF(E309="","",ROUND((1-(ABS((((B309+C309)+(B309-C310))/2)-U309)/((C309+C310)/2)))*W309,4))</f>
        <v/>
      </c>
      <c r="Y309" s="184" t="str">
        <f t="shared" ref="Y309" si="940">IF(E309="","",IF(OR(((MAXA(E309:I310))&gt;(B309+C309)),((MINA(E309:I310))&lt;(B309-C310))),"NG","OK"))</f>
        <v/>
      </c>
      <c r="Z309" s="184" t="str">
        <f t="shared" ref="Z309" si="941">IF(X309="","",IF(OR(((MINA(X309))&lt;(1.67))),"NG","OK"))</f>
        <v/>
      </c>
    </row>
    <row r="310" spans="1:26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str">
        <f t="shared" si="884"/>
        <v/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6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/>
      <c r="F311" s="176"/>
      <c r="G311" s="176"/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/>
      </c>
      <c r="M311" s="192" t="str">
        <f t="shared" ref="M311" si="943">IF(E311="","",IF(OR(((MAXA(E311:I312))&gt;(B311+C311)),((MINA(E311:I312))&lt;(B311-C312))),2,1))</f>
        <v/>
      </c>
      <c r="N311" s="185">
        <f t="shared" ref="N311" si="944">IF(B311="","",(((B311+C311)+(B311-C312))/2))</f>
        <v>6.2</v>
      </c>
      <c r="O311" s="193" t="str">
        <f t="shared" ref="O311" si="945">IF(E311="","",((MAXA(E311,F311,G311,H311,I311))-N311)/((C311+C312)/2))</f>
        <v/>
      </c>
      <c r="P311" s="193" t="str">
        <f t="shared" ref="P311" si="946">IF(E311="","",((MINA(E311,F311,G311,H311,I311))-N311)/((C311+C312)/2))</f>
        <v/>
      </c>
      <c r="Q311" s="185" t="str">
        <f t="shared" ref="Q311" si="947">IF(E311="","",IF(OR((O311&gt;50%),(P311&lt;-50%)),"Measure More","OK"))</f>
        <v/>
      </c>
      <c r="R311" s="185" t="str">
        <f t="shared" ref="R311" si="948">IF(E311="","",MAXA(E311:I312))</f>
        <v/>
      </c>
      <c r="S311" s="185" t="str">
        <f t="shared" ref="S311" si="949">IF(E311="","",MINA(E311:I312))</f>
        <v/>
      </c>
      <c r="T311" s="185" t="str">
        <f t="shared" ref="T311" si="950">IF(E311="","",(R311-S311))</f>
        <v/>
      </c>
      <c r="U311" s="185" t="str">
        <f t="shared" ref="U311" si="951">IF(E311="","",ROUND(AVERAGEA(E311:I312),4))</f>
        <v/>
      </c>
      <c r="V311" s="185" t="str">
        <f t="shared" ref="V311" si="952">IF(E311="","",ROUND(SQRT(COUNTA(E311:I312)/(COUNTA(E311:I312)-1))*STDEVPA(E311:I312),4))</f>
        <v/>
      </c>
      <c r="W311" s="184" t="str">
        <f t="shared" ref="W311" si="953">IF(E311="","",ROUND((((B311+C311)-(B311-C312))/(6*V311)),4))</f>
        <v/>
      </c>
      <c r="X311" s="184" t="str">
        <f t="shared" ref="X311" si="954">IF(E311="","",ROUND((1-(ABS((((B311+C311)+(B311-C312))/2)-U311)/((C311+C312)/2)))*W311,4))</f>
        <v/>
      </c>
      <c r="Y311" s="184" t="str">
        <f t="shared" ref="Y311" si="955">IF(E311="","",IF(OR(((MAXA(E311:I312))&gt;(B311+C311)),((MINA(E311:I312))&lt;(B311-C312))),"NG","OK"))</f>
        <v/>
      </c>
      <c r="Z311" s="184" t="str">
        <f t="shared" ref="Z311" si="956">IF(X311="","",IF(OR(((MINA(X311))&lt;(1.67))),"NG","OK"))</f>
        <v/>
      </c>
    </row>
    <row r="312" spans="1:26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str">
        <f t="shared" si="884"/>
        <v/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6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/>
      <c r="F313" s="176"/>
      <c r="G313" s="176"/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/>
      </c>
      <c r="M313" s="192" t="str">
        <f t="shared" ref="M313" si="958">IF(E313="","",IF(OR(((MAXA(E313:I314))&gt;(B313+C313)),((MINA(E313:I314))&lt;(B313-C314))),2,1))</f>
        <v/>
      </c>
      <c r="N313" s="185">
        <f t="shared" ref="N313" si="959">IF(B313="","",(((B313+C313)+(B313-C314))/2))</f>
        <v>6.2</v>
      </c>
      <c r="O313" s="193" t="str">
        <f t="shared" ref="O313" si="960">IF(E313="","",((MAXA(E313,F313,G313,H313,I313))-N313)/((C313+C314)/2))</f>
        <v/>
      </c>
      <c r="P313" s="193" t="str">
        <f t="shared" ref="P313" si="961">IF(E313="","",((MINA(E313,F313,G313,H313,I313))-N313)/((C313+C314)/2))</f>
        <v/>
      </c>
      <c r="Q313" s="185" t="str">
        <f t="shared" ref="Q313" si="962">IF(E313="","",IF(OR((O313&gt;50%),(P313&lt;-50%)),"Measure More","OK"))</f>
        <v/>
      </c>
      <c r="R313" s="185" t="str">
        <f t="shared" ref="R313" si="963">IF(E313="","",MAXA(E313:I314))</f>
        <v/>
      </c>
      <c r="S313" s="185" t="str">
        <f t="shared" ref="S313" si="964">IF(E313="","",MINA(E313:I314))</f>
        <v/>
      </c>
      <c r="T313" s="185" t="str">
        <f t="shared" ref="T313" si="965">IF(E313="","",(R313-S313))</f>
        <v/>
      </c>
      <c r="U313" s="185" t="str">
        <f t="shared" ref="U313" si="966">IF(E313="","",ROUND(AVERAGEA(E313:I314),4))</f>
        <v/>
      </c>
      <c r="V313" s="185" t="str">
        <f t="shared" ref="V313" si="967">IF(E313="","",ROUND(SQRT(COUNTA(E313:I314)/(COUNTA(E313:I314)-1))*STDEVPA(E313:I314),4))</f>
        <v/>
      </c>
      <c r="W313" s="184" t="str">
        <f t="shared" ref="W313" si="968">IF(E313="","",ROUND((((B313+C313)-(B313-C314))/(6*V313)),4))</f>
        <v/>
      </c>
      <c r="X313" s="184" t="str">
        <f t="shared" ref="X313" si="969">IF(E313="","",ROUND((1-(ABS((((B313+C313)+(B313-C314))/2)-U313)/((C313+C314)/2)))*W313,4))</f>
        <v/>
      </c>
      <c r="Y313" s="184" t="str">
        <f t="shared" ref="Y313" si="970">IF(E313="","",IF(OR(((MAXA(E313:I314))&gt;(B313+C313)),((MINA(E313:I314))&lt;(B313-C314))),"NG","OK"))</f>
        <v/>
      </c>
      <c r="Z313" s="184" t="str">
        <f t="shared" ref="Z313" si="971">IF(X313="","",IF(OR(((MINA(X313))&lt;(1.67))),"NG","OK"))</f>
        <v/>
      </c>
    </row>
    <row r="314" spans="1:26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str">
        <f t="shared" si="884"/>
        <v/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6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/>
      <c r="F315" s="176"/>
      <c r="G315" s="176"/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/>
      </c>
      <c r="M315" s="192" t="str">
        <f t="shared" ref="M315" si="973">IF(E315="","",IF(OR(((MAXA(E315:I316))&gt;(B315+C315)),((MINA(E315:I316))&lt;(B315-C316))),2,1))</f>
        <v/>
      </c>
      <c r="N315" s="185">
        <f t="shared" ref="N315" si="974">IF(B315="","",(((B315+C315)+(B315-C316))/2))</f>
        <v>5.7</v>
      </c>
      <c r="O315" s="193" t="str">
        <f t="shared" ref="O315" si="975">IF(E315="","",((MAXA(E315,F315,G315,H315,I315))-N315)/((C315+C316)/2))</f>
        <v/>
      </c>
      <c r="P315" s="193" t="str">
        <f t="shared" ref="P315" si="976">IF(E315="","",((MINA(E315,F315,G315,H315,I315))-N315)/((C315+C316)/2))</f>
        <v/>
      </c>
      <c r="Q315" s="185" t="str">
        <f t="shared" ref="Q315" si="977">IF(E315="","",IF(OR((O315&gt;50%),(P315&lt;-50%)),"Measure More","OK"))</f>
        <v/>
      </c>
      <c r="R315" s="185" t="str">
        <f t="shared" ref="R315" si="978">IF(E315="","",MAXA(E315:I316))</f>
        <v/>
      </c>
      <c r="S315" s="185" t="str">
        <f t="shared" ref="S315" si="979">IF(E315="","",MINA(E315:I316))</f>
        <v/>
      </c>
      <c r="T315" s="185" t="str">
        <f t="shared" ref="T315" si="980">IF(E315="","",(R315-S315))</f>
        <v/>
      </c>
      <c r="U315" s="185" t="str">
        <f t="shared" ref="U315" si="981">IF(E315="","",ROUND(AVERAGEA(E315:I316),4))</f>
        <v/>
      </c>
      <c r="V315" s="185" t="str">
        <f t="shared" ref="V315" si="982">IF(E315="","",ROUND(SQRT(COUNTA(E315:I316)/(COUNTA(E315:I316)-1))*STDEVPA(E315:I316),4))</f>
        <v/>
      </c>
      <c r="W315" s="184" t="str">
        <f t="shared" ref="W315" si="983">IF(E315="","",ROUND((((B315+C315)-(B315-C316))/(6*V315)),4))</f>
        <v/>
      </c>
      <c r="X315" s="184" t="str">
        <f t="shared" ref="X315" si="984">IF(E315="","",ROUND((1-(ABS((((B315+C315)+(B315-C316))/2)-U315)/((C315+C316)/2)))*W315,4))</f>
        <v/>
      </c>
      <c r="Y315" s="184" t="str">
        <f t="shared" ref="Y315" si="985">IF(E315="","",IF(OR(((MAXA(E315:I316))&gt;(B315+C315)),((MINA(E315:I316))&lt;(B315-C316))),"NG","OK"))</f>
        <v/>
      </c>
      <c r="Z315" s="184" t="str">
        <f t="shared" ref="Z315" si="986">IF(X315="","",IF(OR(((MINA(X315))&lt;(1.67))),"NG","OK"))</f>
        <v/>
      </c>
    </row>
    <row r="316" spans="1:26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str">
        <f t="shared" si="884"/>
        <v/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6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/>
      <c r="F317" s="176"/>
      <c r="G317" s="176"/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/>
      </c>
      <c r="M317" s="192" t="str">
        <f t="shared" ref="M317" si="988">IF(E317="","",IF(OR(((MAXA(E317:I318))&gt;(B317+C317)),((MINA(E317:I318))&lt;(B317-C318))),2,1))</f>
        <v/>
      </c>
      <c r="N317" s="185">
        <f t="shared" ref="N317" si="989">IF(B317="","",(((B317+C317)+(B317-C318))/2))</f>
        <v>5.7</v>
      </c>
      <c r="O317" s="193" t="str">
        <f t="shared" ref="O317" si="990">IF(E317="","",((MAXA(E317,F317,G317,H317,I317))-N317)/((C317+C318)/2))</f>
        <v/>
      </c>
      <c r="P317" s="193" t="str">
        <f t="shared" ref="P317" si="991">IF(E317="","",((MINA(E317,F317,G317,H317,I317))-N317)/((C317+C318)/2))</f>
        <v/>
      </c>
      <c r="Q317" s="185" t="str">
        <f t="shared" ref="Q317" si="992">IF(E317="","",IF(OR((O317&gt;50%),(P317&lt;-50%)),"Measure More","OK"))</f>
        <v/>
      </c>
      <c r="R317" s="185" t="str">
        <f t="shared" ref="R317" si="993">IF(E317="","",MAXA(E317:I318))</f>
        <v/>
      </c>
      <c r="S317" s="185" t="str">
        <f t="shared" ref="S317" si="994">IF(E317="","",MINA(E317:I318))</f>
        <v/>
      </c>
      <c r="T317" s="185" t="str">
        <f t="shared" ref="T317" si="995">IF(E317="","",(R317-S317))</f>
        <v/>
      </c>
      <c r="U317" s="185" t="str">
        <f t="shared" ref="U317" si="996">IF(E317="","",ROUND(AVERAGEA(E317:I318),4))</f>
        <v/>
      </c>
      <c r="V317" s="185" t="str">
        <f t="shared" ref="V317" si="997">IF(E317="","",ROUND(SQRT(COUNTA(E317:I318)/(COUNTA(E317:I318)-1))*STDEVPA(E317:I318),4))</f>
        <v/>
      </c>
      <c r="W317" s="184" t="str">
        <f t="shared" ref="W317" si="998">IF(E317="","",ROUND((((B317+C317)-(B317-C318))/(6*V317)),4))</f>
        <v/>
      </c>
      <c r="X317" s="184" t="str">
        <f t="shared" ref="X317" si="999">IF(E317="","",ROUND((1-(ABS((((B317+C317)+(B317-C318))/2)-U317)/((C317+C318)/2)))*W317,4))</f>
        <v/>
      </c>
      <c r="Y317" s="184" t="str">
        <f t="shared" ref="Y317" si="1000">IF(E317="","",IF(OR(((MAXA(E317:I318))&gt;(B317+C317)),((MINA(E317:I318))&lt;(B317-C318))),"NG","OK"))</f>
        <v/>
      </c>
      <c r="Z317" s="184" t="str">
        <f t="shared" ref="Z317" si="1001">IF(X317="","",IF(OR(((MINA(X317))&lt;(1.67))),"NG","OK"))</f>
        <v/>
      </c>
    </row>
    <row r="318" spans="1:26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str">
        <f t="shared" si="884"/>
        <v/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6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/>
      <c r="F319" s="176"/>
      <c r="G319" s="176"/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/>
      </c>
      <c r="M319" s="192" t="str">
        <f t="shared" ref="M319" si="1003">IF(E319="","",IF(OR(((MAXA(E319:I320))&gt;(B319+C319)),((MINA(E319:I320))&lt;(B319-C320))),2,1))</f>
        <v/>
      </c>
      <c r="N319" s="185">
        <f t="shared" ref="N319" si="1004">IF(B319="","",(((B319+C319)+(B319-C320))/2))</f>
        <v>7.9</v>
      </c>
      <c r="O319" s="193" t="str">
        <f t="shared" ref="O319" si="1005">IF(E319="","",((MAXA(E319,F319,G319,H319,I319))-N319)/((C319+C320)/2))</f>
        <v/>
      </c>
      <c r="P319" s="193" t="str">
        <f t="shared" ref="P319" si="1006">IF(E319="","",((MINA(E319,F319,G319,H319,I319))-N319)/((C319+C320)/2))</f>
        <v/>
      </c>
      <c r="Q319" s="194" t="str">
        <f t="shared" ref="Q319" si="1007">IF(E319="","",IF(OR((O319&gt;50%),(P319&lt;-50%)),"Measure More","OK"))</f>
        <v/>
      </c>
      <c r="R319" s="185" t="str">
        <f t="shared" ref="R319" si="1008">IF(E319="","",MAXA(E319:I320))</f>
        <v/>
      </c>
      <c r="S319" s="185" t="str">
        <f t="shared" ref="S319" si="1009">IF(E319="","",MINA(E319:I320))</f>
        <v/>
      </c>
      <c r="T319" s="185" t="str">
        <f t="shared" ref="T319" si="1010">IF(E319="","",(R319-S319))</f>
        <v/>
      </c>
      <c r="U319" s="185" t="str">
        <f t="shared" ref="U319" si="1011">IF(E319="","",ROUND(AVERAGEA(E319:I320),4))</f>
        <v/>
      </c>
      <c r="V319" s="185" t="str">
        <f t="shared" ref="V319" si="1012">IF(E319="","",ROUND(SQRT(COUNTA(E319:I320)/(COUNTA(E319:I320)-1))*STDEVPA(E319:I320),4))</f>
        <v/>
      </c>
      <c r="W319" s="184" t="str">
        <f t="shared" ref="W319" si="1013">IF(E319="","",ROUND((((B319+C319)-(B319-C320))/(6*V319)),4))</f>
        <v/>
      </c>
      <c r="X319" s="184" t="str">
        <f t="shared" ref="X319" si="1014">IF(E319="","",ROUND((1-(ABS((((B319+C319)+(B319-C320))/2)-U319)/((C319+C320)/2)))*W319,4))</f>
        <v/>
      </c>
      <c r="Y319" s="184" t="str">
        <f t="shared" ref="Y319" si="1015">IF(E319="","",IF(OR(((MAXA(E319:I320))&gt;(B319+C319)),((MINA(E319:I320))&lt;(B319-C320))),"NG","OK"))</f>
        <v/>
      </c>
      <c r="Z319" s="184" t="str">
        <f t="shared" ref="Z319" si="1016">IF(X319="","",IF(OR(((MINA(X319))&lt;(1.67))),"NG","OK"))</f>
        <v/>
      </c>
    </row>
    <row r="320" spans="1:26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str">
        <f t="shared" si="884"/>
        <v/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6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/>
      <c r="F321" s="176"/>
      <c r="G321" s="176"/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/>
      </c>
      <c r="M321" s="192" t="str">
        <f t="shared" ref="M321" si="1018">IF(E321="","",IF(OR(((MAXA(E321:I322))&gt;(B321+C321)),((MINA(E321:I322))&lt;(B321-C322))),2,1))</f>
        <v/>
      </c>
      <c r="N321" s="185">
        <f t="shared" ref="N321" si="1019">IF(B321="","",(((B321+C321)+(B321-C322))/2))</f>
        <v>7.9</v>
      </c>
      <c r="O321" s="193" t="str">
        <f t="shared" ref="O321" si="1020">IF(E321="","",((MAXA(E321,F321,G321,H321,I321))-N321)/((C321+C322)/2))</f>
        <v/>
      </c>
      <c r="P321" s="193" t="str">
        <f t="shared" ref="P321" si="1021">IF(E321="","",((MINA(E321,F321,G321,H321,I321))-N321)/((C321+C322)/2))</f>
        <v/>
      </c>
      <c r="Q321" s="194" t="str">
        <f t="shared" ref="Q321" si="1022">IF(E321="","",IF(OR((O321&gt;50%),(P321&lt;-50%)),"Measure More","OK"))</f>
        <v/>
      </c>
      <c r="R321" s="185" t="str">
        <f t="shared" ref="R321" si="1023">IF(E321="","",MAXA(E321:I322))</f>
        <v/>
      </c>
      <c r="S321" s="185" t="str">
        <f t="shared" ref="S321" si="1024">IF(E321="","",MINA(E321:I322))</f>
        <v/>
      </c>
      <c r="T321" s="185" t="str">
        <f t="shared" ref="T321" si="1025">IF(E321="","",(R321-S321))</f>
        <v/>
      </c>
      <c r="U321" s="185" t="str">
        <f t="shared" ref="U321" si="1026">IF(E321="","",ROUND(AVERAGEA(E321:I322),4))</f>
        <v/>
      </c>
      <c r="V321" s="185" t="str">
        <f t="shared" ref="V321" si="1027">IF(E321="","",ROUND(SQRT(COUNTA(E321:I322)/(COUNTA(E321:I322)-1))*STDEVPA(E321:I322),4))</f>
        <v/>
      </c>
      <c r="W321" s="184" t="str">
        <f t="shared" ref="W321" si="1028">IF(E321="","",ROUND((((B321+C321)-(B321-C322))/(6*V321)),4))</f>
        <v/>
      </c>
      <c r="X321" s="184" t="str">
        <f t="shared" ref="X321" si="1029">IF(E321="","",ROUND((1-(ABS((((B321+C321)+(B321-C322))/2)-U321)/((C321+C322)/2)))*W321,4))</f>
        <v/>
      </c>
      <c r="Y321" s="184" t="str">
        <f t="shared" ref="Y321" si="1030">IF(E321="","",IF(OR(((MAXA(E321:I322))&gt;(B321+C321)),((MINA(E321:I322))&lt;(B321-C322))),"NG","OK"))</f>
        <v/>
      </c>
      <c r="Z321" s="184" t="str">
        <f t="shared" ref="Z321" si="1031">IF(X321="","",IF(OR(((MINA(X321))&lt;(1.67))),"NG","OK"))</f>
        <v/>
      </c>
    </row>
    <row r="322" spans="1:26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str">
        <f t="shared" si="884"/>
        <v/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6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/>
      <c r="F323" s="176"/>
      <c r="G323" s="176"/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/>
      </c>
      <c r="M323" s="192" t="str">
        <f t="shared" ref="M323" si="1033">IF(E323="","",IF(OR(((MAXA(E323:I324))&gt;(B323+C323)),((MINA(E323:I324))&lt;(B323-C324))),2,1))</f>
        <v/>
      </c>
      <c r="N323" s="185">
        <f t="shared" ref="N323" si="1034">IF(B323="","",(((B323+C323)+(B323-C324))/2))</f>
        <v>3.1</v>
      </c>
      <c r="O323" s="193" t="str">
        <f t="shared" ref="O323" si="1035">IF(E323="","",((MAXA(E323,F323,G323,H323,I323))-N323)/((C323+C324)/2))</f>
        <v/>
      </c>
      <c r="P323" s="193" t="str">
        <f t="shared" ref="P323" si="1036">IF(E323="","",((MINA(E323,F323,G323,H323,I323))-N323)/((C323+C324)/2))</f>
        <v/>
      </c>
      <c r="Q323" s="185" t="str">
        <f t="shared" ref="Q323" si="1037">IF(E323="","",IF(OR((O323&gt;50%),(P323&lt;-50%)),"Measure More","OK"))</f>
        <v/>
      </c>
      <c r="R323" s="185" t="str">
        <f t="shared" ref="R323" si="1038">IF(E323="","",MAXA(E323:I324))</f>
        <v/>
      </c>
      <c r="S323" s="185" t="str">
        <f t="shared" ref="S323" si="1039">IF(E323="","",MINA(E323:I324))</f>
        <v/>
      </c>
      <c r="T323" s="185" t="str">
        <f t="shared" ref="T323" si="1040">IF(E323="","",(R323-S323))</f>
        <v/>
      </c>
      <c r="U323" s="185" t="str">
        <f t="shared" ref="U323" si="1041">IF(E323="","",ROUND(AVERAGEA(E323:I324),4))</f>
        <v/>
      </c>
      <c r="V323" s="185" t="str">
        <f t="shared" ref="V323" si="1042">IF(E323="","",ROUND(SQRT(COUNTA(E323:I324)/(COUNTA(E323:I324)-1))*STDEVPA(E323:I324),4))</f>
        <v/>
      </c>
      <c r="W323" s="184" t="str">
        <f t="shared" ref="W323" si="1043">IF(E323="","",ROUND((((B323+C323)-(B323-C324))/(6*V323)),4))</f>
        <v/>
      </c>
      <c r="X323" s="184" t="str">
        <f t="shared" ref="X323" si="1044">IF(E323="","",ROUND((1-(ABS((((B323+C323)+(B323-C324))/2)-U323)/((C323+C324)/2)))*W323,4))</f>
        <v/>
      </c>
      <c r="Y323" s="184" t="str">
        <f t="shared" ref="Y323" si="1045">IF(E323="","",IF(OR(((MAXA(E323:I324))&gt;(B323+C323)),((MINA(E323:I324))&lt;(B323-C324))),"NG","OK"))</f>
        <v/>
      </c>
      <c r="Z323" s="184" t="str">
        <f t="shared" ref="Z323" si="1046">IF(X323="","",IF(OR(((MINA(X323))&lt;(1.67))),"NG","OK"))</f>
        <v/>
      </c>
    </row>
    <row r="324" spans="1:26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str">
        <f t="shared" si="884"/>
        <v/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6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/>
      <c r="F325" s="176"/>
      <c r="G325" s="176"/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/>
      </c>
      <c r="M325" s="192" t="str">
        <f t="shared" ref="M325" si="1048">IF(E325="","",IF(OR(((MAXA(E325:I326))&gt;(B325+C325)),((MINA(E325:I326))&lt;(B325-C326))),2,1))</f>
        <v/>
      </c>
      <c r="N325" s="185">
        <f t="shared" ref="N325" si="1049">IF(B325="","",(((B325+C325)+(B325-C326))/2))</f>
        <v>3.1</v>
      </c>
      <c r="O325" s="193" t="str">
        <f t="shared" ref="O325" si="1050">IF(E325="","",((MAXA(E325,F325,G325,H325,I325))-N325)/((C325+C326)/2))</f>
        <v/>
      </c>
      <c r="P325" s="193" t="str">
        <f t="shared" ref="P325" si="1051">IF(E325="","",((MINA(E325,F325,G325,H325,I325))-N325)/((C325+C326)/2))</f>
        <v/>
      </c>
      <c r="Q325" s="185" t="str">
        <f t="shared" ref="Q325" si="1052">IF(E325="","",IF(OR((O325&gt;50%),(P325&lt;-50%)),"Measure More","OK"))</f>
        <v/>
      </c>
      <c r="R325" s="185" t="str">
        <f t="shared" ref="R325" si="1053">IF(E325="","",MAXA(E325:I326))</f>
        <v/>
      </c>
      <c r="S325" s="185" t="str">
        <f t="shared" ref="S325" si="1054">IF(E325="","",MINA(E325:I326))</f>
        <v/>
      </c>
      <c r="T325" s="185" t="str">
        <f t="shared" ref="T325" si="1055">IF(E325="","",(R325-S325))</f>
        <v/>
      </c>
      <c r="U325" s="185" t="str">
        <f t="shared" ref="U325" si="1056">IF(E325="","",ROUND(AVERAGEA(E325:I326),4))</f>
        <v/>
      </c>
      <c r="V325" s="185" t="str">
        <f t="shared" ref="V325" si="1057">IF(E325="","",ROUND(SQRT(COUNTA(E325:I326)/(COUNTA(E325:I326)-1))*STDEVPA(E325:I326),4))</f>
        <v/>
      </c>
      <c r="W325" s="184" t="str">
        <f t="shared" ref="W325" si="1058">IF(E325="","",ROUND((((B325+C325)-(B325-C326))/(6*V325)),4))</f>
        <v/>
      </c>
      <c r="X325" s="184" t="str">
        <f t="shared" ref="X325" si="1059">IF(E325="","",ROUND((1-(ABS((((B325+C325)+(B325-C326))/2)-U325)/((C325+C326)/2)))*W325,4))</f>
        <v/>
      </c>
      <c r="Y325" s="184" t="str">
        <f t="shared" ref="Y325" si="1060">IF(E325="","",IF(OR(((MAXA(E325:I326))&gt;(B325+C325)),((MINA(E325:I326))&lt;(B325-C326))),"NG","OK"))</f>
        <v/>
      </c>
      <c r="Z325" s="184" t="str">
        <f t="shared" ref="Z325" si="1061">IF(X325="","",IF(OR(((MINA(X325))&lt;(1.67))),"NG","OK"))</f>
        <v/>
      </c>
    </row>
    <row r="326" spans="1:26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str">
        <f t="shared" si="884"/>
        <v/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6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/>
      <c r="F327" s="176"/>
      <c r="G327" s="176"/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/>
      </c>
      <c r="M327" s="192" t="str">
        <f t="shared" ref="M327" si="1063">IF(E327="","",IF(OR(((MAXA(E327:I328))&gt;(B327+C327)),((MINA(E327:I328))&lt;(B327-C328))),2,1))</f>
        <v/>
      </c>
      <c r="N327" s="185">
        <f t="shared" ref="N327" si="1064">IF(B327="","",(((B327+C327)+(B327-C328))/2))</f>
        <v>7.7</v>
      </c>
      <c r="O327" s="193" t="str">
        <f t="shared" ref="O327" si="1065">IF(E327="","",((MAXA(E327,F327,G327,H327,I327))-N327)/((C327+C328)/2))</f>
        <v/>
      </c>
      <c r="P327" s="193" t="str">
        <f t="shared" ref="P327" si="1066">IF(E327="","",((MINA(E327,F327,G327,H327,I327))-N327)/((C327+C328)/2))</f>
        <v/>
      </c>
      <c r="Q327" s="185" t="str">
        <f t="shared" ref="Q327" si="1067">IF(E327="","",IF(OR((O327&gt;50%),(P327&lt;-50%)),"Measure More","OK"))</f>
        <v/>
      </c>
      <c r="R327" s="185" t="str">
        <f t="shared" ref="R327" si="1068">IF(E327="","",MAXA(E327:I328))</f>
        <v/>
      </c>
      <c r="S327" s="185" t="str">
        <f t="shared" ref="S327" si="1069">IF(E327="","",MINA(E327:I328))</f>
        <v/>
      </c>
      <c r="T327" s="185" t="str">
        <f t="shared" ref="T327" si="1070">IF(E327="","",(R327-S327))</f>
        <v/>
      </c>
      <c r="U327" s="185" t="str">
        <f t="shared" ref="U327" si="1071">IF(E327="","",ROUND(AVERAGEA(E327:I328),4))</f>
        <v/>
      </c>
      <c r="V327" s="185" t="str">
        <f t="shared" ref="V327" si="1072">IF(E327="","",ROUND(SQRT(COUNTA(E327:I328)/(COUNTA(E327:I328)-1))*STDEVPA(E327:I328),4))</f>
        <v/>
      </c>
      <c r="W327" s="184" t="str">
        <f t="shared" ref="W327" si="1073">IF(E327="","",ROUND((((B327+C327)-(B327-C328))/(6*V327)),4))</f>
        <v/>
      </c>
      <c r="X327" s="184" t="str">
        <f t="shared" ref="X327" si="1074">IF(E327="","",ROUND((1-(ABS((((B327+C327)+(B327-C328))/2)-U327)/((C327+C328)/2)))*W327,4))</f>
        <v/>
      </c>
      <c r="Y327" s="184" t="str">
        <f t="shared" ref="Y327" si="1075">IF(E327="","",IF(OR(((MAXA(E327:I328))&gt;(B327+C327)),((MINA(E327:I328))&lt;(B327-C328))),"NG","OK"))</f>
        <v/>
      </c>
      <c r="Z327" s="184" t="str">
        <f t="shared" ref="Z327" si="1076">IF(X327="","",IF(OR(((MINA(X327))&lt;(1.67))),"NG","OK"))</f>
        <v/>
      </c>
    </row>
    <row r="328" spans="1:26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str">
        <f t="shared" si="884"/>
        <v/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6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/>
      <c r="F329" s="176"/>
      <c r="G329" s="176"/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/>
      </c>
      <c r="M329" s="192" t="str">
        <f t="shared" ref="M329" si="1078">IF(E329="","",IF(OR(((MAXA(E329:I330))&gt;(B329+C329)),((MINA(E329:I330))&lt;(B329-C330))),2,1))</f>
        <v/>
      </c>
      <c r="N329" s="185">
        <f t="shared" ref="N329" si="1079">IF(B329="","",(((B329+C329)+(B329-C330))/2))</f>
        <v>7.7</v>
      </c>
      <c r="O329" s="193" t="str">
        <f t="shared" ref="O329" si="1080">IF(E329="","",((MAXA(E329,F329,G329,H329,I329))-N329)/((C329+C330)/2))</f>
        <v/>
      </c>
      <c r="P329" s="193" t="str">
        <f t="shared" ref="P329" si="1081">IF(E329="","",((MINA(E329,F329,G329,H329,I329))-N329)/((C329+C330)/2))</f>
        <v/>
      </c>
      <c r="Q329" s="185" t="str">
        <f t="shared" ref="Q329" si="1082">IF(E329="","",IF(OR((O329&gt;50%),(P329&lt;-50%)),"Measure More","OK"))</f>
        <v/>
      </c>
      <c r="R329" s="185" t="str">
        <f t="shared" ref="R329" si="1083">IF(E329="","",MAXA(E329:I330))</f>
        <v/>
      </c>
      <c r="S329" s="185" t="str">
        <f t="shared" ref="S329" si="1084">IF(E329="","",MINA(E329:I330))</f>
        <v/>
      </c>
      <c r="T329" s="185" t="str">
        <f t="shared" ref="T329" si="1085">IF(E329="","",(R329-S329))</f>
        <v/>
      </c>
      <c r="U329" s="185" t="str">
        <f t="shared" ref="U329" si="1086">IF(E329="","",ROUND(AVERAGEA(E329:I330),4))</f>
        <v/>
      </c>
      <c r="V329" s="185" t="str">
        <f t="shared" ref="V329" si="1087">IF(E329="","",ROUND(SQRT(COUNTA(E329:I330)/(COUNTA(E329:I330)-1))*STDEVPA(E329:I330),4))</f>
        <v/>
      </c>
      <c r="W329" s="184" t="str">
        <f t="shared" ref="W329" si="1088">IF(E329="","",ROUND((((B329+C329)-(B329-C330))/(6*V329)),4))</f>
        <v/>
      </c>
      <c r="X329" s="184" t="str">
        <f t="shared" ref="X329" si="1089">IF(E329="","",ROUND((1-(ABS((((B329+C329)+(B329-C330))/2)-U329)/((C329+C330)/2)))*W329,4))</f>
        <v/>
      </c>
      <c r="Y329" s="184" t="str">
        <f t="shared" ref="Y329" si="1090">IF(E329="","",IF(OR(((MAXA(E329:I330))&gt;(B329+C329)),((MINA(E329:I330))&lt;(B329-C330))),"NG","OK"))</f>
        <v/>
      </c>
      <c r="Z329" s="184" t="str">
        <f t="shared" ref="Z329" si="1091">IF(X329="","",IF(OR(((MINA(X329))&lt;(1.67))),"NG","OK"))</f>
        <v/>
      </c>
    </row>
    <row r="330" spans="1:26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str">
        <f t="shared" si="884"/>
        <v/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6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/>
      <c r="F331" s="176"/>
      <c r="G331" s="176"/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/>
      </c>
      <c r="M331" s="192" t="str">
        <f t="shared" ref="M331" si="1093">IF(E331="","",IF(OR(((MAXA(E331:I332))&gt;(B331+C331)),((MINA(E331:I332))&lt;(B331-C332))),2,1))</f>
        <v/>
      </c>
      <c r="N331" s="185">
        <f t="shared" ref="N331" si="1094">IF(B331="","",(((B331+C331)+(B331-C332))/2))</f>
        <v>3.1</v>
      </c>
      <c r="O331" s="193" t="str">
        <f t="shared" ref="O331" si="1095">IF(E331="","",((MAXA(E331,F331,G331,H331,I331))-N331)/((C331+C332)/2))</f>
        <v/>
      </c>
      <c r="P331" s="193" t="str">
        <f t="shared" ref="P331" si="1096">IF(E331="","",((MINA(E331,F331,G331,H331,I331))-N331)/((C331+C332)/2))</f>
        <v/>
      </c>
      <c r="Q331" s="185" t="str">
        <f t="shared" ref="Q331" si="1097">IF(E331="","",IF(OR((O331&gt;50%),(P331&lt;-50%)),"Measure More","OK"))</f>
        <v/>
      </c>
      <c r="R331" s="185" t="str">
        <f t="shared" ref="R331" si="1098">IF(E331="","",MAXA(E331:I332))</f>
        <v/>
      </c>
      <c r="S331" s="185" t="str">
        <f t="shared" ref="S331" si="1099">IF(E331="","",MINA(E331:I332))</f>
        <v/>
      </c>
      <c r="T331" s="185" t="str">
        <f t="shared" ref="T331" si="1100">IF(E331="","",(R331-S331))</f>
        <v/>
      </c>
      <c r="U331" s="185" t="str">
        <f t="shared" ref="U331" si="1101">IF(E331="","",ROUND(AVERAGEA(E331:I332),4))</f>
        <v/>
      </c>
      <c r="V331" s="185" t="str">
        <f t="shared" ref="V331" si="1102">IF(E331="","",ROUND(SQRT(COUNTA(E331:I332)/(COUNTA(E331:I332)-1))*STDEVPA(E331:I332),4))</f>
        <v/>
      </c>
      <c r="W331" s="184" t="str">
        <f t="shared" ref="W331" si="1103">IF(E331="","",ROUND((((B331+C331)-(B331-C332))/(6*V331)),4))</f>
        <v/>
      </c>
      <c r="X331" s="184" t="str">
        <f t="shared" ref="X331" si="1104">IF(E331="","",ROUND((1-(ABS((((B331+C331)+(B331-C332))/2)-U331)/((C331+C332)/2)))*W331,4))</f>
        <v/>
      </c>
      <c r="Y331" s="184" t="str">
        <f t="shared" ref="Y331" si="1105">IF(E331="","",IF(OR(((MAXA(E331:I332))&gt;(B331+C331)),((MINA(E331:I332))&lt;(B331-C332))),"NG","OK"))</f>
        <v/>
      </c>
      <c r="Z331" s="184" t="str">
        <f t="shared" ref="Z331" si="1106">IF(X331="","",IF(OR(((MINA(X331))&lt;(1.67))),"NG","OK"))</f>
        <v/>
      </c>
    </row>
    <row r="332" spans="1:26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str">
        <f t="shared" si="884"/>
        <v/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6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/>
      <c r="F333" s="176"/>
      <c r="G333" s="176"/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/>
      </c>
      <c r="M333" s="192" t="str">
        <f t="shared" ref="M333" si="1108">IF(E333="","",IF(OR(((MAXA(E333:I334))&gt;(B333+C333)),((MINA(E333:I334))&lt;(B333-C334))),2,1))</f>
        <v/>
      </c>
      <c r="N333" s="185">
        <f t="shared" ref="N333" si="1109">IF(B333="","",(((B333+C333)+(B333-C334))/2))</f>
        <v>3.1</v>
      </c>
      <c r="O333" s="193" t="str">
        <f t="shared" ref="O333" si="1110">IF(E333="","",((MAXA(E333,F333,G333,H333,I333))-N333)/((C333+C334)/2))</f>
        <v/>
      </c>
      <c r="P333" s="193" t="str">
        <f t="shared" ref="P333" si="1111">IF(E333="","",((MINA(E333,F333,G333,H333,I333))-N333)/((C333+C334)/2))</f>
        <v/>
      </c>
      <c r="Q333" s="185" t="str">
        <f t="shared" ref="Q333" si="1112">IF(E333="","",IF(OR((O333&gt;50%),(P333&lt;-50%)),"Measure More","OK"))</f>
        <v/>
      </c>
      <c r="R333" s="185" t="str">
        <f t="shared" ref="R333" si="1113">IF(E333="","",MAXA(E333:I334))</f>
        <v/>
      </c>
      <c r="S333" s="185" t="str">
        <f t="shared" ref="S333" si="1114">IF(E333="","",MINA(E333:I334))</f>
        <v/>
      </c>
      <c r="T333" s="185" t="str">
        <f t="shared" ref="T333" si="1115">IF(E333="","",(R333-S333))</f>
        <v/>
      </c>
      <c r="U333" s="185" t="str">
        <f t="shared" ref="U333" si="1116">IF(E333="","",ROUND(AVERAGEA(E333:I334),4))</f>
        <v/>
      </c>
      <c r="V333" s="185" t="str">
        <f t="shared" ref="V333" si="1117">IF(E333="","",ROUND(SQRT(COUNTA(E333:I334)/(COUNTA(E333:I334)-1))*STDEVPA(E333:I334),4))</f>
        <v/>
      </c>
      <c r="W333" s="184" t="str">
        <f t="shared" ref="W333" si="1118">IF(E333="","",ROUND((((B333+C333)-(B333-C334))/(6*V333)),4))</f>
        <v/>
      </c>
      <c r="X333" s="184" t="str">
        <f t="shared" ref="X333" si="1119">IF(E333="","",ROUND((1-(ABS((((B333+C333)+(B333-C334))/2)-U333)/((C333+C334)/2)))*W333,4))</f>
        <v/>
      </c>
      <c r="Y333" s="184" t="str">
        <f t="shared" ref="Y333" si="1120">IF(E333="","",IF(OR(((MAXA(E333:I334))&gt;(B333+C333)),((MINA(E333:I334))&lt;(B333-C334))),"NG","OK"))</f>
        <v/>
      </c>
      <c r="Z333" s="184" t="str">
        <f t="shared" ref="Z333" si="1121">IF(X333="","",IF(OR(((MINA(X333))&lt;(1.67))),"NG","OK"))</f>
        <v/>
      </c>
    </row>
    <row r="334" spans="1:26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str">
        <f t="shared" si="884"/>
        <v/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6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/>
      <c r="F335" s="176"/>
      <c r="G335" s="176"/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/>
      </c>
      <c r="M335" s="192" t="str">
        <f t="shared" ref="M335" si="1123">IF(E335="","",IF(OR(((MAXA(E335:I336))&gt;(B335+C335)),((MINA(E335:I336))&lt;(B335-C336))),2,1))</f>
        <v/>
      </c>
      <c r="N335" s="185">
        <f t="shared" ref="N335" si="1124">IF(B335="","",(((B335+C335)+(B335-C336))/2))</f>
        <v>2.5000000000000001E-2</v>
      </c>
      <c r="O335" s="193" t="str">
        <f t="shared" ref="O335" si="1125">IF(E335="","",((MAXA(E335,F335,G335,H335,I335))-N335)/((C335+C336)/2))</f>
        <v/>
      </c>
      <c r="P335" s="193" t="str">
        <f t="shared" ref="P335" si="1126">IF(E335="","",((MINA(E335,F335,G335,H335,I335))-N335)/((C335+C336)/2))</f>
        <v/>
      </c>
      <c r="Q335" s="185" t="str">
        <f t="shared" ref="Q335" si="1127">IF(E335="","",IF(OR((O335&gt;50%),(P335&lt;-50%)),"Measure More","OK"))</f>
        <v/>
      </c>
      <c r="R335" s="185" t="str">
        <f t="shared" ref="R335" si="1128">IF(E335="","",MAXA(E335:I336))</f>
        <v/>
      </c>
      <c r="S335" s="185" t="str">
        <f t="shared" ref="S335" si="1129">IF(E335="","",MINA(E335:I336))</f>
        <v/>
      </c>
      <c r="T335" s="185" t="str">
        <f t="shared" ref="T335" si="1130">IF(E335="","",(R335-S335))</f>
        <v/>
      </c>
      <c r="U335" s="185" t="str">
        <f t="shared" ref="U335" si="1131">IF(E335="","",ROUND(AVERAGEA(E335:I336),4))</f>
        <v/>
      </c>
      <c r="V335" s="185" t="str">
        <f t="shared" ref="V335" si="1132">IF(E335="","",ROUND(SQRT(COUNTA(E335:I336)/(COUNTA(E335:I336)-1))*STDEVPA(E335:I336),4))</f>
        <v/>
      </c>
      <c r="W335" s="184" t="str">
        <f>IF(E335="","",ROUND((((B335+C335)-(U335))/(3*V335)),4))</f>
        <v/>
      </c>
      <c r="X335" s="184" t="str">
        <f>IF(E335="","",ROUND((((B335+C335)-(U335))/(3*V335)),4))</f>
        <v/>
      </c>
      <c r="Y335" s="184" t="str">
        <f t="shared" ref="Y335" si="1133">IF(E335="","",IF(OR(((MAXA(E335:I336))&gt;(B335+C335)),((MINA(E335:I336))&lt;(B335-C336))),"NG","OK"))</f>
        <v/>
      </c>
      <c r="Z335" s="184" t="str">
        <f t="shared" ref="Z335" si="1134">IF(X335="","",IF(OR(((MINA(X335))&lt;(1.67))),"NG","OK"))</f>
        <v/>
      </c>
    </row>
    <row r="336" spans="1:26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str">
        <f t="shared" si="884"/>
        <v/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/>
      <c r="F337" s="176"/>
      <c r="G337" s="176"/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/>
      </c>
      <c r="M337" s="192" t="str">
        <f t="shared" ref="M337" si="1136">IF(E337="","",IF(OR(((MAXA(E337:I338))&gt;(B337+C337)),((MINA(E337:I338))&lt;(B337-C338))),2,1))</f>
        <v/>
      </c>
      <c r="N337" s="185">
        <f t="shared" ref="N337" si="1137">IF(B337="","",(((B337+C337)+(B337-C338))/2))</f>
        <v>2.5000000000000001E-2</v>
      </c>
      <c r="O337" s="193" t="str">
        <f t="shared" ref="O337" si="1138">IF(E337="","",((MAXA(E337,F337,G337,H337,I337))-N337)/((C337+C338)/2))</f>
        <v/>
      </c>
      <c r="P337" s="193" t="str">
        <f t="shared" ref="P337" si="1139">IF(E337="","",((MINA(E337,F337,G337,H337,I337))-N337)/((C337+C338)/2))</f>
        <v/>
      </c>
      <c r="Q337" s="194" t="str">
        <f t="shared" ref="Q337" si="1140">IF(E337="","",IF(OR((O337&gt;50%),(P337&lt;-50%)),"Measure More","OK"))</f>
        <v/>
      </c>
      <c r="R337" s="185" t="str">
        <f t="shared" ref="R337" si="1141">IF(E337="","",MAXA(E337:I338))</f>
        <v/>
      </c>
      <c r="S337" s="185" t="str">
        <f t="shared" ref="S337" si="1142">IF(E337="","",MINA(E337:I338))</f>
        <v/>
      </c>
      <c r="T337" s="185" t="str">
        <f t="shared" ref="T337" si="1143">IF(E337="","",(R337-S337))</f>
        <v/>
      </c>
      <c r="U337" s="185" t="str">
        <f t="shared" ref="U337" si="1144">IF(E337="","",ROUND(AVERAGEA(E337:I338),4))</f>
        <v/>
      </c>
      <c r="V337" s="185" t="str">
        <f t="shared" ref="V337" si="1145">IF(E337="","",ROUND(SQRT(COUNTA(E337:I338)/(COUNTA(E337:I338)-1))*STDEVPA(E337:I338),4))</f>
        <v/>
      </c>
      <c r="W337" s="184" t="str">
        <f>IF(E337="","",ROUND((((B337+C337)-(U337))/(3*V337)),4))</f>
        <v/>
      </c>
      <c r="X337" s="184" t="str">
        <f>IF(E337="","",ROUND((((B337+C337)-(U337))/(3*V337)),4))</f>
        <v/>
      </c>
      <c r="Y337" s="184" t="str">
        <f t="shared" ref="Y337" si="1146">IF(E337="","",IF(OR(((MAXA(E337:I338))&gt;(B337+C337)),((MINA(E337:I338))&lt;(B337-C338))),"NG","OK"))</f>
        <v/>
      </c>
      <c r="Z337" s="184" t="str">
        <f t="shared" ref="Z337" si="1147">IF(X337="","",IF(OR(((MINA(X337))&lt;(1.67))),"NG","OK"))</f>
        <v/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str">
        <f t="shared" si="884"/>
        <v/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B339" s="29"/>
      <c r="AC339" s="29"/>
      <c r="AD339" s="29"/>
      <c r="AE339" s="29"/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24121601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</mergeCells>
  <phoneticPr fontId="2"/>
  <conditionalFormatting sqref="D11:E11">
    <cfRule type="cellIs" dxfId="32" priority="11" stopIfTrue="1" operator="equal">
      <formula>"NG"</formula>
    </cfRule>
  </conditionalFormatting>
  <conditionalFormatting sqref="Y42:Z107 L42:L107">
    <cfRule type="containsText" dxfId="31" priority="10" stopIfTrue="1" operator="containsText" text="NG">
      <formula>NOT(ISERROR(SEARCH("NG",L42)))</formula>
    </cfRule>
  </conditionalFormatting>
  <conditionalFormatting sqref="Q42:Q107">
    <cfRule type="containsText" dxfId="30" priority="9" operator="containsText" text="Measure More">
      <formula>NOT(ISERROR(SEARCH("Measure More",Q42)))</formula>
    </cfRule>
  </conditionalFormatting>
  <conditionalFormatting sqref="E127">
    <cfRule type="cellIs" dxfId="29" priority="8" stopIfTrue="1" operator="equal">
      <formula>"NG"</formula>
    </cfRule>
  </conditionalFormatting>
  <conditionalFormatting sqref="Y158:Z223 L158:L223">
    <cfRule type="containsText" dxfId="28" priority="7" stopIfTrue="1" operator="containsText" text="NG">
      <formula>NOT(ISERROR(SEARCH("NG",L158)))</formula>
    </cfRule>
  </conditionalFormatting>
  <conditionalFormatting sqref="Q158:Q223">
    <cfRule type="containsText" dxfId="27" priority="6" operator="containsText" text="Measure More">
      <formula>NOT(ISERROR(SEARCH("Measure More",Q158)))</formula>
    </cfRule>
  </conditionalFormatting>
  <conditionalFormatting sqref="E242">
    <cfRule type="cellIs" dxfId="26" priority="5" stopIfTrue="1" operator="equal">
      <formula>"NG"</formula>
    </cfRule>
  </conditionalFormatting>
  <conditionalFormatting sqref="Y273:Z338 L273:L338">
    <cfRule type="containsText" dxfId="25" priority="4" stopIfTrue="1" operator="containsText" text="NG">
      <formula>NOT(ISERROR(SEARCH("NG",L273)))</formula>
    </cfRule>
  </conditionalFormatting>
  <conditionalFormatting sqref="Q273:Q338">
    <cfRule type="containsText" dxfId="24" priority="3" operator="containsText" text="Measure More">
      <formula>NOT(ISERROR(SEARCH("Measure More",Q273)))</formula>
    </cfRule>
  </conditionalFormatting>
  <conditionalFormatting sqref="D127">
    <cfRule type="cellIs" dxfId="23" priority="2" stopIfTrue="1" operator="equal">
      <formula>"NG"</formula>
    </cfRule>
  </conditionalFormatting>
  <conditionalFormatting sqref="D242">
    <cfRule type="cellIs" dxfId="22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topLeftCell="B1" zoomScale="70" zoomScaleNormal="70" zoomScaleSheetLayoutView="70" workbookViewId="0">
      <selection activeCell="D4" sqref="D4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132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130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127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125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122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24121702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137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174" t="str">
        <f>IF(SUM(M42:M107)&lt;&gt;33,"NG","OK")</f>
        <v>OK</v>
      </c>
      <c r="F11" s="207"/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104</v>
      </c>
      <c r="I16" s="212"/>
      <c r="J16" s="213"/>
      <c r="K16" s="171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17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82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82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136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82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82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82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93</v>
      </c>
      <c r="I27" s="46"/>
      <c r="J27" s="45"/>
      <c r="K27" s="44" t="s">
        <v>82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82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82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82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84</v>
      </c>
      <c r="I36" s="46"/>
      <c r="J36" s="45"/>
      <c r="K36" s="44" t="s">
        <v>82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173" t="s">
        <v>81</v>
      </c>
      <c r="B38" s="41"/>
      <c r="C38" s="41" t="s">
        <v>80</v>
      </c>
      <c r="D38" s="41"/>
      <c r="E38" s="214" t="s">
        <v>79</v>
      </c>
      <c r="F38" s="214"/>
      <c r="G38" s="214"/>
      <c r="H38" s="175"/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171" t="s">
        <v>77</v>
      </c>
      <c r="B40" s="215" t="s">
        <v>76</v>
      </c>
      <c r="C40" s="35" t="s">
        <v>75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170" t="s">
        <v>53</v>
      </c>
      <c r="P41" s="170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>
        <v>3.3933</v>
      </c>
      <c r="F42" s="176">
        <v>3.3952</v>
      </c>
      <c r="G42" s="176">
        <v>3.3961999999999999</v>
      </c>
      <c r="H42" s="176">
        <v>3.3954</v>
      </c>
      <c r="I42" s="176">
        <v>3.3961000000000001</v>
      </c>
      <c r="J42" s="178"/>
      <c r="K42" s="178"/>
      <c r="L42" s="192" t="str">
        <f>IF(E42="","",IF(OR(((MAXA(E42:I43))&gt;(B42+C42)),((MINA(E42:I43))&lt;(B42-C43))),"NG","OK"))</f>
        <v>OK</v>
      </c>
      <c r="M42" s="192">
        <f>IF(E42="","",IF(OR(((MAXA(E42:I43))&gt;(B42+C42)),((MINA(E42:I43))&lt;(B42-C43))),2,1))</f>
        <v>1</v>
      </c>
      <c r="N42" s="185">
        <f>IF(B42="","",(((B42+C42)+(B42-C43))/2))</f>
        <v>3.4</v>
      </c>
      <c r="O42" s="193">
        <f>IF(E42="","",((MAXA(E42,F42,G42,H42,I42))-N42)/((C42+C43)/2))</f>
        <v>-3.8000000000000256E-2</v>
      </c>
      <c r="P42" s="193">
        <f>IF(E42="","",((MINA(E42,F42,G42,H42,I42))-N42)/((C42+C43)/2))</f>
        <v>-6.6999999999999282E-2</v>
      </c>
      <c r="Q42" s="185" t="str">
        <f>IF(E42="","",IF(OR((O42&gt;50%),(P42&lt;-50%)),"Measure More","OK"))</f>
        <v>OK</v>
      </c>
      <c r="R42" s="185">
        <f>IF(E42="","",MAXA(E42:I43))</f>
        <v>3.3961999999999999</v>
      </c>
      <c r="S42" s="185">
        <f>IF(E42="","",MINA(E42:I43))</f>
        <v>3.3933</v>
      </c>
      <c r="T42" s="185">
        <f>IF(E42="","",(R42-S42))</f>
        <v>2.8999999999999027E-3</v>
      </c>
      <c r="U42" s="185">
        <f>IF(E42="","",ROUND(AVERAGEA(E42:I43),4))</f>
        <v>3.3952</v>
      </c>
      <c r="V42" s="185">
        <f>IF(E42="","",ROUND(SQRT(COUNTA(E42:I43)/(COUNTA(E42:I43)-1))*STDEVPA(E42:I43),4))</f>
        <v>1.1999999999999999E-3</v>
      </c>
      <c r="W42" s="184">
        <f>IF(E42="","",ROUND((((B42+C42)-(B42-C43))/(6*V42)),4))</f>
        <v>27.777799999999999</v>
      </c>
      <c r="X42" s="184">
        <f>IF(E42="","",ROUND((1-(ABS((((B42+C42)+(B42-C43))/2)-U42)/((C42+C43)/2)))*W42,4))</f>
        <v>26.444500000000001</v>
      </c>
      <c r="Y42" s="184" t="str">
        <f>IF(E42="","",IF(OR(((MAXA(E42:I43))&gt;(B42+C42)),((MINA(E42:I43))&lt;(B42-C43))),"NG","OK"))</f>
        <v>OK</v>
      </c>
      <c r="Z42" s="184" t="str">
        <f>IF(X42="","",IF(OR(((MINA(X42))&lt;(1.67))),"NG","OK"))</f>
        <v>OK</v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>
        <v>3.4049999999999998</v>
      </c>
      <c r="F44" s="176">
        <v>3.407</v>
      </c>
      <c r="G44" s="176">
        <v>3.4095</v>
      </c>
      <c r="H44" s="176">
        <v>3.4098999999999999</v>
      </c>
      <c r="I44" s="176">
        <v>3.4095</v>
      </c>
      <c r="J44" s="178"/>
      <c r="K44" s="178"/>
      <c r="L44" s="192" t="str">
        <f>IF(E44="","",IF(OR(((MAXA(E44:I45))&gt;(B44+C44)),((MINA(E44:I45))&lt;(B44-C45))),"NG","OK"))</f>
        <v>OK</v>
      </c>
      <c r="M44" s="192">
        <f>IF(E44="","",IF(OR(((MAXA(E44:I45))&gt;(B44+C44)),((MINA(E44:I45))&lt;(B44-C45))),2,1))</f>
        <v>1</v>
      </c>
      <c r="N44" s="185">
        <f t="shared" ref="N44" si="0">IF(B44="","",(((B44+C44)+(B44-C45))/2))</f>
        <v>3.4</v>
      </c>
      <c r="O44" s="193">
        <f>IF(E44="","",((MAXA(E44,F44,G44,H44,I44))-N44)/((C44+C45)/2))</f>
        <v>9.9000000000000199E-2</v>
      </c>
      <c r="P44" s="193">
        <f>IF(E44="","",((MINA(E44,F44,G44,H44,I44))-N44)/((C44+C45)/2))</f>
        <v>4.9999999999998934E-2</v>
      </c>
      <c r="Q44" s="185" t="str">
        <f t="shared" ref="Q44" si="1">IF(E44="","",IF(OR((O44&gt;50%),(P44&lt;-50%)),"Measure More","OK"))</f>
        <v>OK</v>
      </c>
      <c r="R44" s="185">
        <f>IF(E44="","",MAXA(E44:I45))</f>
        <v>3.4098999999999999</v>
      </c>
      <c r="S44" s="185">
        <f>IF(E44="","",MINA(E44:I45))</f>
        <v>3.4049999999999998</v>
      </c>
      <c r="T44" s="185">
        <f t="shared" ref="T44" si="2">IF(E44="","",(R44-S44))</f>
        <v>4.9000000000001265E-3</v>
      </c>
      <c r="U44" s="185">
        <f>IF(E44="","",ROUND(AVERAGEA(E44:I45),4))</f>
        <v>3.4081999999999999</v>
      </c>
      <c r="V44" s="185">
        <f>IF(E44="","",ROUND(SQRT(COUNTA(E44:I45)/(COUNTA(E44:I45)-1))*STDEVPA(E44:I45),4))</f>
        <v>2.0999999999999999E-3</v>
      </c>
      <c r="W44" s="184">
        <f t="shared" ref="W44" si="3">IF(E44="","",ROUND((((B44+C44)-(B44-C45))/(6*V44)),4))</f>
        <v>15.872999999999999</v>
      </c>
      <c r="X44" s="184">
        <f t="shared" ref="X44" si="4">IF(E44="","",ROUND((1-(ABS((((B44+C44)+(B44-C45))/2)-U44)/((C44+C45)/2)))*W44,4))</f>
        <v>14.571400000000001</v>
      </c>
      <c r="Y44" s="184" t="str">
        <f>IF(E44="","",IF(OR(((MAXA(E44:I45))&gt;(B44+C44)),((MINA(E44:I45))&lt;(B44-C45))),"NG","OK"))</f>
        <v>OK</v>
      </c>
      <c r="Z44" s="184" t="str">
        <f t="shared" ref="Z44" si="5">IF(X44="","",IF(OR(((MINA(X44))&lt;(1.67))),"NG","OK"))</f>
        <v>OK</v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>
        <v>1.5941000000000001</v>
      </c>
      <c r="F46" s="176">
        <v>1.5958000000000001</v>
      </c>
      <c r="G46" s="176">
        <v>1.5960000000000001</v>
      </c>
      <c r="H46" s="176">
        <v>1.5942000000000001</v>
      </c>
      <c r="I46" s="176">
        <v>1.5947</v>
      </c>
      <c r="J46" s="178"/>
      <c r="K46" s="178"/>
      <c r="L46" s="192" t="str">
        <f>IF(E46="","",IF(OR(((MAXA(E46:I47))&gt;(B46+C46)),((MINA(E46:I47))&lt;(B46-C47))),"NG","OK"))</f>
        <v>OK</v>
      </c>
      <c r="M46" s="192">
        <f>IF(E46="","",IF(OR(((MAXA(E46:I47))&gt;(B46+C46)),((MINA(E46:I47))&lt;(B46-C47))),2,1))</f>
        <v>1</v>
      </c>
      <c r="N46" s="185">
        <f t="shared" ref="N46" si="8">IF(B46="","",(((B46+C46)+(B46-C47))/2))</f>
        <v>1.6</v>
      </c>
      <c r="O46" s="193">
        <f>IF(E46="","",((MAXA(E46,F46,G46,H46,I46))-N46)/((C46+C47)/2))</f>
        <v>-4.0000000000000036E-2</v>
      </c>
      <c r="P46" s="193">
        <f>IF(E46="","",((MINA(E46,F46,G46,H46,I46))-N46)/((C46+C47)/2))</f>
        <v>-5.9000000000000163E-2</v>
      </c>
      <c r="Q46" s="185" t="str">
        <f t="shared" ref="Q46" si="9">IF(E46="","",IF(OR((O46&gt;50%),(P46&lt;-50%)),"Measure More","OK"))</f>
        <v>OK</v>
      </c>
      <c r="R46" s="185">
        <f>IF(E46="","",MAXA(E46:I47))</f>
        <v>1.5960000000000001</v>
      </c>
      <c r="S46" s="185">
        <f>IF(E46="","",MINA(E46:I47))</f>
        <v>1.5941000000000001</v>
      </c>
      <c r="T46" s="185">
        <f t="shared" ref="T46" si="10">IF(E46="","",(R46-S46))</f>
        <v>1.9000000000000128E-3</v>
      </c>
      <c r="U46" s="185">
        <f>IF(E46="","",ROUND(AVERAGEA(E46:I47),4))</f>
        <v>1.595</v>
      </c>
      <c r="V46" s="185">
        <f>IF(E46="","",ROUND(SQRT(COUNTA(E46:I47)/(COUNTA(E46:I47)-1))*STDEVPA(E46:I47),4))</f>
        <v>8.9999999999999998E-4</v>
      </c>
      <c r="W46" s="184">
        <f t="shared" ref="W46" si="11">IF(E46="","",ROUND((((B46+C46)-(B46-C47))/(6*V46)),4))</f>
        <v>37.036999999999999</v>
      </c>
      <c r="X46" s="184">
        <f t="shared" ref="X46" si="12">IF(E46="","",ROUND((1-(ABS((((B46+C46)+(B46-C47))/2)-U46)/((C46+C47)/2)))*W46,4))</f>
        <v>35.185200000000002</v>
      </c>
      <c r="Y46" s="184" t="str">
        <f>IF(E46="","",IF(OR(((MAXA(E46:I47))&gt;(B46+C46)),((MINA(E46:I47))&lt;(B46-C47))),"NG","OK"))</f>
        <v>OK</v>
      </c>
      <c r="Z46" s="184" t="str">
        <f t="shared" ref="Z46" si="13">IF(X46="","",IF(OR(((MINA(X46))&lt;(1.67))),"NG","OK"))</f>
        <v>OK</v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>
        <v>1.5941000000000001</v>
      </c>
      <c r="F48" s="176">
        <v>1.5944</v>
      </c>
      <c r="G48" s="176">
        <v>1.5926</v>
      </c>
      <c r="H48" s="176">
        <v>1.5938000000000001</v>
      </c>
      <c r="I48" s="176">
        <v>1.593</v>
      </c>
      <c r="J48" s="178"/>
      <c r="K48" s="178"/>
      <c r="L48" s="192" t="str">
        <f>IF(E48="","",IF(OR(((MAXA(E48:I49))&gt;(B48+C48)),((MINA(E48:I49))&lt;(B48-C49))),"NG","OK"))</f>
        <v>OK</v>
      </c>
      <c r="M48" s="192">
        <f>IF(E48="","",IF(OR(((MAXA(E48:I49))&gt;(B48+C48)),((MINA(E48:I49))&lt;(B48-C49))),2,1))</f>
        <v>1</v>
      </c>
      <c r="N48" s="185">
        <f t="shared" ref="N48" si="16">IF(B48="","",(((B48+C48)+(B48-C49))/2))</f>
        <v>1.6</v>
      </c>
      <c r="O48" s="193">
        <f>IF(E48="","",((MAXA(E48,F48,G48,H48,I48))-N48)/((C48+C49)/2))</f>
        <v>-5.6000000000000494E-2</v>
      </c>
      <c r="P48" s="193">
        <f>IF(E48="","",((MINA(E48,F48,G48,H48,I48))-N48)/((C48+C49)/2))</f>
        <v>-7.4000000000000732E-2</v>
      </c>
      <c r="Q48" s="185" t="str">
        <f t="shared" ref="Q48" si="17">IF(E48="","",IF(OR((O48&gt;50%),(P48&lt;-50%)),"Measure More","OK"))</f>
        <v>OK</v>
      </c>
      <c r="R48" s="185">
        <f>IF(E48="","",MAXA(E48:I49))</f>
        <v>1.5944</v>
      </c>
      <c r="S48" s="185">
        <f>IF(E48="","",MINA(E48:I49))</f>
        <v>1.5926</v>
      </c>
      <c r="T48" s="185">
        <f t="shared" ref="T48" si="18">IF(E48="","",(R48-S48))</f>
        <v>1.8000000000000238E-3</v>
      </c>
      <c r="U48" s="185">
        <f>IF(E48="","",ROUND(AVERAGEA(E48:I49),4))</f>
        <v>1.5935999999999999</v>
      </c>
      <c r="V48" s="185">
        <f>IF(E48="","",ROUND(SQRT(COUNTA(E48:I49)/(COUNTA(E48:I49)-1))*STDEVPA(E48:I49),4))</f>
        <v>8.0000000000000004E-4</v>
      </c>
      <c r="W48" s="184">
        <f t="shared" ref="W48" si="19">IF(E48="","",ROUND((((B48+C48)-(B48-C49))/(6*V48)),4))</f>
        <v>41.666699999999999</v>
      </c>
      <c r="X48" s="184">
        <f t="shared" ref="X48" si="20">IF(E48="","",ROUND((1-(ABS((((B48+C48)+(B48-C49))/2)-U48)/((C48+C49)/2)))*W48,4))</f>
        <v>39</v>
      </c>
      <c r="Y48" s="184" t="str">
        <f>IF(E48="","",IF(OR(((MAXA(E48:I49))&gt;(B48+C48)),((MINA(E48:I49))&lt;(B48-C49))),"NG","OK"))</f>
        <v>OK</v>
      </c>
      <c r="Z48" s="184" t="str">
        <f t="shared" ref="Z48" si="21">IF(X48="","",IF(OR(((MINA(X48))&lt;(1.67))),"NG","OK"))</f>
        <v>OK</v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>
        <v>1.6004</v>
      </c>
      <c r="F50" s="176">
        <v>1.6004</v>
      </c>
      <c r="G50" s="176">
        <v>1.6116999999999999</v>
      </c>
      <c r="H50" s="176">
        <v>1.6108</v>
      </c>
      <c r="I50" s="176">
        <v>1.6112</v>
      </c>
      <c r="J50" s="178"/>
      <c r="K50" s="178"/>
      <c r="L50" s="192" t="str">
        <f>IF(E50="","",IF(OR(((MAXA(E50:I51))&gt;(B50+C50)),((MINA(E50:I51))&lt;(B50-C51))),"NG","OK"))</f>
        <v>OK</v>
      </c>
      <c r="M50" s="192">
        <f>IF(E50="","",IF(OR(((MAXA(E50:I51))&gt;(B50+C50)),((MINA(E50:I51))&lt;(B50-C51))),2,1))</f>
        <v>1</v>
      </c>
      <c r="N50" s="185">
        <f t="shared" ref="N50" si="24">IF(B50="","",(((B50+C50)+(B50-C51))/2))</f>
        <v>1.6</v>
      </c>
      <c r="O50" s="193">
        <f>IF(E50="","",((MAXA(E50,F50,G50,H50,I50))-N50)/((C50+C51)/2))</f>
        <v>0.11699999999999822</v>
      </c>
      <c r="P50" s="193">
        <f>IF(E50="","",((MINA(E50,F50,G50,H50,I50))-N50)/((C50+C51)/2))</f>
        <v>3.9999999999995595E-3</v>
      </c>
      <c r="Q50" s="185" t="str">
        <f t="shared" ref="Q50" si="25">IF(E50="","",IF(OR((O50&gt;50%),(P50&lt;-50%)),"Measure More","OK"))</f>
        <v>OK</v>
      </c>
      <c r="R50" s="185">
        <f>IF(E50="","",MAXA(E50:I51))</f>
        <v>1.6116999999999999</v>
      </c>
      <c r="S50" s="185">
        <f>IF(E50="","",MINA(E50:I51))</f>
        <v>1.6004</v>
      </c>
      <c r="T50" s="185">
        <f t="shared" ref="T50" si="26">IF(E50="","",(R50-S50))</f>
        <v>1.1299999999999866E-2</v>
      </c>
      <c r="U50" s="185">
        <f>IF(E50="","",ROUND(AVERAGEA(E50:I51),4))</f>
        <v>1.6069</v>
      </c>
      <c r="V50" s="185">
        <f>IF(E50="","",ROUND(SQRT(COUNTA(E50:I51)/(COUNTA(E50:I51)-1))*STDEVPA(E50:I51),4))</f>
        <v>5.8999999999999999E-3</v>
      </c>
      <c r="W50" s="184">
        <f t="shared" ref="W50" si="27">IF(E50="","",ROUND((((B50+C50)-(B50-C51))/(6*V50)),4))</f>
        <v>5.6497000000000002</v>
      </c>
      <c r="X50" s="184">
        <f t="shared" ref="X50" si="28">IF(E50="","",ROUND((1-(ABS((((B50+C50)+(B50-C51))/2)-U50)/((C50+C51)/2)))*W50,4))</f>
        <v>5.2599</v>
      </c>
      <c r="Y50" s="184" t="str">
        <f>IF(E50="","",IF(OR(((MAXA(E50:I51))&gt;(B50+C50)),((MINA(E50:I51))&lt;(B50-C51))),"NG","OK"))</f>
        <v>OK</v>
      </c>
      <c r="Z50" s="184" t="str">
        <f t="shared" ref="Z50" si="29">IF(X50="","",IF(OR(((MINA(X50))&lt;(1.67))),"NG","OK"))</f>
        <v>OK</v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>
        <v>1.6027</v>
      </c>
      <c r="F52" s="176">
        <v>1.6036999999999999</v>
      </c>
      <c r="G52" s="176">
        <v>1.6091</v>
      </c>
      <c r="H52" s="176">
        <v>1.6085</v>
      </c>
      <c r="I52" s="176">
        <v>1.6092</v>
      </c>
      <c r="J52" s="178"/>
      <c r="K52" s="178"/>
      <c r="L52" s="192" t="str">
        <f>IF(E52="","",IF(OR(((MAXA(E52:I53))&gt;(B52+C52)),((MINA(E52:I53))&lt;(B52-C53))),"NG","OK"))</f>
        <v>OK</v>
      </c>
      <c r="M52" s="192">
        <f>IF(E52="","",IF(OR(((MAXA(E52:I53))&gt;(B52+C52)),((MINA(E52:I53))&lt;(B52-C53))),2,1))</f>
        <v>1</v>
      </c>
      <c r="N52" s="185">
        <f t="shared" ref="N52" si="32">IF(B52="","",(((B52+C52)+(B52-C53))/2))</f>
        <v>1.6</v>
      </c>
      <c r="O52" s="193">
        <f>IF(E52="","",((MAXA(E52,F52,G52,H52,I52))-N52)/((C52+C53)/2))</f>
        <v>9.1999999999998749E-2</v>
      </c>
      <c r="P52" s="193">
        <f>IF(E52="","",((MINA(E52,F52,G52,H52,I52))-N52)/((C52+C53)/2))</f>
        <v>2.6999999999999247E-2</v>
      </c>
      <c r="Q52" s="185" t="str">
        <f t="shared" ref="Q52" si="33">IF(E52="","",IF(OR((O52&gt;50%),(P52&lt;-50%)),"Measure More","OK"))</f>
        <v>OK</v>
      </c>
      <c r="R52" s="185">
        <f>IF(E52="","",MAXA(E52:I53))</f>
        <v>1.6092</v>
      </c>
      <c r="S52" s="185">
        <f>IF(E52="","",MINA(E52:I53))</f>
        <v>1.6027</v>
      </c>
      <c r="T52" s="185">
        <f t="shared" ref="T52" si="34">IF(E52="","",(R52-S52))</f>
        <v>6.4999999999999503E-3</v>
      </c>
      <c r="U52" s="185">
        <f>IF(E52="","",ROUND(AVERAGEA(E52:I53),4))</f>
        <v>1.6066</v>
      </c>
      <c r="V52" s="185">
        <f>IF(E52="","",ROUND(SQRT(COUNTA(E52:I53)/(COUNTA(E52:I53)-1))*STDEVPA(E52:I53),4))</f>
        <v>3.2000000000000002E-3</v>
      </c>
      <c r="W52" s="184">
        <f t="shared" ref="W52" si="35">IF(E52="","",ROUND((((B52+C52)-(B52-C53))/(6*V52)),4))</f>
        <v>10.416700000000001</v>
      </c>
      <c r="X52" s="184">
        <f t="shared" ref="X52" si="36">IF(E52="","",ROUND((1-(ABS((((B52+C52)+(B52-C53))/2)-U52)/((C52+C53)/2)))*W52,4))</f>
        <v>9.7292000000000005</v>
      </c>
      <c r="Y52" s="184" t="str">
        <f>IF(E52="","",IF(OR(((MAXA(E52:I53))&gt;(B52+C52)),((MINA(E52:I53))&lt;(B52-C53))),"NG","OK"))</f>
        <v>OK</v>
      </c>
      <c r="Z52" s="184" t="str">
        <f t="shared" ref="Z52" si="37">IF(X52="","",IF(OR(((MINA(X52))&lt;(1.67))),"NG","OK"))</f>
        <v>OK</v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>
        <v>24.594999999999999</v>
      </c>
      <c r="F54" s="176">
        <v>24.600100000000001</v>
      </c>
      <c r="G54" s="176">
        <v>24.613399999999999</v>
      </c>
      <c r="H54" s="176">
        <v>24.628499999999999</v>
      </c>
      <c r="I54" s="176">
        <v>24.6065</v>
      </c>
      <c r="J54" s="178"/>
      <c r="K54" s="178"/>
      <c r="L54" s="192" t="str">
        <f>IF(E54="","",IF(OR(((MAXA(E54:I55))&gt;(B54+C54)),((MINA(E54:I55))&lt;(B54-C55))),"NG","OK"))</f>
        <v>OK</v>
      </c>
      <c r="M54" s="192">
        <f>IF(E54="","",IF(OR(((MAXA(E54:I55))&gt;(B54+C54)),((MINA(E54:I55))&lt;(B54-C55))),2,1))</f>
        <v>1</v>
      </c>
      <c r="N54" s="185">
        <f t="shared" ref="N54" si="40">IF(B54="","",(((B54+C54)+(B54-C55))/2))</f>
        <v>24.6</v>
      </c>
      <c r="O54" s="193">
        <f>IF(E54="","",((MAXA(E54,F54,G54,H54,I54))-N54)/((C54+C55)/2))</f>
        <v>0.14249999999998764</v>
      </c>
      <c r="P54" s="193">
        <f>IF(E54="","",((MINA(E54,F54,G54,H54,I54))-N54)/((C54+C55)/2))</f>
        <v>-2.500000000001279E-2</v>
      </c>
      <c r="Q54" s="185" t="str">
        <f t="shared" ref="Q54" si="41">IF(E54="","",IF(OR((O54&gt;50%),(P54&lt;-50%)),"Measure More","OK"))</f>
        <v>OK</v>
      </c>
      <c r="R54" s="185">
        <f>IF(E54="","",MAXA(E54:I55))</f>
        <v>24.628499999999999</v>
      </c>
      <c r="S54" s="185">
        <f>IF(E54="","",MINA(E54:I55))</f>
        <v>24.594999999999999</v>
      </c>
      <c r="T54" s="185">
        <f t="shared" ref="T54" si="42">IF(E54="","",(R54-S54))</f>
        <v>3.3500000000000085E-2</v>
      </c>
      <c r="U54" s="185">
        <f>IF(E54="","",ROUND(AVERAGEA(E54:I55),4))</f>
        <v>24.608699999999999</v>
      </c>
      <c r="V54" s="185">
        <f>IF(E54="","",ROUND(SQRT(COUNTA(E54:I55)/(COUNTA(E54:I55)-1))*STDEVPA(E54:I55),4))</f>
        <v>1.2999999999999999E-2</v>
      </c>
      <c r="W54" s="184">
        <f t="shared" ref="W54" si="43">IF(E54="","",ROUND((((B54+C54)-(B54-C55))/(6*V54)),4))</f>
        <v>5.1281999999999996</v>
      </c>
      <c r="X54" s="184">
        <f t="shared" ref="X54" si="44">IF(E54="","",ROUND((1-(ABS((((B54+C54)+(B54-C55))/2)-U54)/((C54+C55)/2)))*W54,4))</f>
        <v>4.9051</v>
      </c>
      <c r="Y54" s="184" t="str">
        <f>IF(E54="","",IF(OR(((MAXA(E54:I55))&gt;(B54+C54)),((MINA(E54:I55))&lt;(B54-C55))),"NG","OK"))</f>
        <v>OK</v>
      </c>
      <c r="Z54" s="184" t="str">
        <f t="shared" ref="Z54" si="45">IF(X54="","",IF(OR(((MINA(X54))&lt;(1.67))),"NG","OK"))</f>
        <v>OK</v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>
        <v>4.8327999999999998</v>
      </c>
      <c r="F56" s="176">
        <v>4.83</v>
      </c>
      <c r="G56" s="176">
        <v>4.8361999999999998</v>
      </c>
      <c r="H56" s="176">
        <v>4.8338999999999999</v>
      </c>
      <c r="I56" s="176">
        <v>4.8212999999999999</v>
      </c>
      <c r="J56" s="178"/>
      <c r="K56" s="178"/>
      <c r="L56" s="192" t="str">
        <f>IF(E56="","",IF(OR(((MAXA(E56:I57))&gt;(B56+C56)),((MINA(E56:I57))&lt;(B56-C57))),"NG","OK"))</f>
        <v>OK</v>
      </c>
      <c r="M56" s="192">
        <f>IF(E56="","",IF(OR(((MAXA(E56:I57))&gt;(B56+C56)),((MINA(E56:I57))&lt;(B56-C57))),2,1))</f>
        <v>1</v>
      </c>
      <c r="N56" s="185">
        <f t="shared" ref="N56" si="48">IF(B56="","",(((B56+C56)+(B56-C57))/2))</f>
        <v>4.8</v>
      </c>
      <c r="O56" s="193">
        <f>IF(E56="","",((MAXA(E56,F56,G56,H56,I56))-N56)/((C56+C57)/2))</f>
        <v>0.3620000000000001</v>
      </c>
      <c r="P56" s="193">
        <f>IF(E56="","",((MINA(E56,F56,G56,H56,I56))-N56)/((C56+C57)/2))</f>
        <v>0.21300000000000097</v>
      </c>
      <c r="Q56" s="185" t="str">
        <f t="shared" ref="Q56" si="49">IF(E56="","",IF(OR((O56&gt;50%),(P56&lt;-50%)),"Measure More","OK"))</f>
        <v>OK</v>
      </c>
      <c r="R56" s="185">
        <f>IF(E56="","",MAXA(E56:I57))</f>
        <v>4.8361999999999998</v>
      </c>
      <c r="S56" s="185">
        <f>IF(E56="","",MINA(E56:I57))</f>
        <v>4.8212999999999999</v>
      </c>
      <c r="T56" s="185">
        <f t="shared" ref="T56" si="50">IF(E56="","",(R56-S56))</f>
        <v>1.4899999999999913E-2</v>
      </c>
      <c r="U56" s="185">
        <f>IF(E56="","",ROUND(AVERAGEA(E56:I57),4))</f>
        <v>4.8308</v>
      </c>
      <c r="V56" s="185">
        <f>IF(E56="","",ROUND(SQRT(COUNTA(E56:I57)/(COUNTA(E56:I57)-1))*STDEVPA(E56:I57),4))</f>
        <v>5.7999999999999996E-3</v>
      </c>
      <c r="W56" s="184">
        <f t="shared" ref="W56" si="51">IF(E56="","",ROUND((((B56+C56)-(B56-C57))/(6*V56)),4))</f>
        <v>5.7470999999999997</v>
      </c>
      <c r="X56" s="184">
        <f t="shared" ref="X56" si="52">IF(E56="","",ROUND((1-(ABS((((B56+C56)+(B56-C57))/2)-U56)/((C56+C57)/2)))*W56,4))</f>
        <v>3.9769999999999999</v>
      </c>
      <c r="Y56" s="184" t="str">
        <f>IF(E56="","",IF(OR(((MAXA(E56:I57))&gt;(B56+C56)),((MINA(E56:I57))&lt;(B56-C57))),"NG","OK"))</f>
        <v>OK</v>
      </c>
      <c r="Z56" s="184" t="str">
        <f t="shared" ref="Z56" si="53">IF(X56="","",IF(OR(((MINA(X56))&lt;(1.67))),"NG","OK"))</f>
        <v>OK</v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>
        <v>4.8327999999999998</v>
      </c>
      <c r="F58" s="176">
        <v>4.8348000000000004</v>
      </c>
      <c r="G58" s="176">
        <v>4.8274999999999997</v>
      </c>
      <c r="H58" s="176">
        <v>4.83</v>
      </c>
      <c r="I58" s="176">
        <v>4.8312999999999997</v>
      </c>
      <c r="J58" s="178"/>
      <c r="K58" s="178"/>
      <c r="L58" s="192" t="str">
        <f>IF(E58="","",IF(OR(((MAXA(E58:I59))&gt;(B58+C58)),((MINA(E58:I59))&lt;(B58-C59))),"NG","OK"))</f>
        <v>OK</v>
      </c>
      <c r="M58" s="192">
        <f>IF(E58="","",IF(OR(((MAXA(E58:I59))&gt;(B58+C58)),((MINA(E58:I59))&lt;(B58-C59))),2,1))</f>
        <v>1</v>
      </c>
      <c r="N58" s="185">
        <f t="shared" ref="N58" si="56">IF(B58="","",(((B58+C58)+(B58-C59))/2))</f>
        <v>4.8</v>
      </c>
      <c r="O58" s="193">
        <f>IF(E58="","",((MAXA(E58,F58,G58,H58,I58))-N58)/((C58+C59)/2))</f>
        <v>0.34800000000000608</v>
      </c>
      <c r="P58" s="193">
        <f>IF(E58="","",((MINA(E58,F58,G58,H58,I58))-N58)/((C58+C59)/2))</f>
        <v>0.27499999999999858</v>
      </c>
      <c r="Q58" s="185" t="str">
        <f t="shared" ref="Q58" si="57">IF(E58="","",IF(OR((O58&gt;50%),(P58&lt;-50%)),"Measure More","OK"))</f>
        <v>OK</v>
      </c>
      <c r="R58" s="185">
        <f>IF(E58="","",MAXA(E58:I59))</f>
        <v>4.8348000000000004</v>
      </c>
      <c r="S58" s="185">
        <f>IF(E58="","",MINA(E58:I59))</f>
        <v>4.8274999999999997</v>
      </c>
      <c r="T58" s="185">
        <f t="shared" ref="T58" si="58">IF(E58="","",(R58-S58))</f>
        <v>7.3000000000007503E-3</v>
      </c>
      <c r="U58" s="185">
        <f>IF(E58="","",ROUND(AVERAGEA(E58:I59),4))</f>
        <v>4.8312999999999997</v>
      </c>
      <c r="V58" s="185">
        <f>IF(E58="","",ROUND(SQRT(COUNTA(E58:I59)/(COUNTA(E58:I59)-1))*STDEVPA(E58:I59),4))</f>
        <v>2.8E-3</v>
      </c>
      <c r="W58" s="184">
        <f t="shared" ref="W58" si="59">IF(E58="","",ROUND((((B58+C58)-(B58-C59))/(6*V58)),4))</f>
        <v>11.9048</v>
      </c>
      <c r="X58" s="184">
        <f t="shared" ref="X58" si="60">IF(E58="","",ROUND((1-(ABS((((B58+C58)+(B58-C59))/2)-U58)/((C58+C59)/2)))*W58,4))</f>
        <v>8.1785999999999994</v>
      </c>
      <c r="Y58" s="184" t="str">
        <f>IF(E58="","",IF(OR(((MAXA(E58:I59))&gt;(B58+C58)),((MINA(E58:I59))&lt;(B58-C59))),"NG","OK"))</f>
        <v>OK</v>
      </c>
      <c r="Z58" s="184" t="str">
        <f t="shared" ref="Z58" si="61">IF(X58="","",IF(OR(((MINA(X58))&lt;(1.67))),"NG","OK"))</f>
        <v>OK</v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>
        <v>16.111000000000001</v>
      </c>
      <c r="F60" s="176">
        <v>16.113199999999999</v>
      </c>
      <c r="G60" s="176">
        <v>16.095800000000001</v>
      </c>
      <c r="H60" s="176">
        <v>16.078099999999999</v>
      </c>
      <c r="I60" s="176">
        <v>16.094999999999999</v>
      </c>
      <c r="J60" s="178"/>
      <c r="K60" s="178"/>
      <c r="L60" s="192" t="str">
        <f>IF(E60="","",IF(OR(((MAXA(E60:I61))&gt;(B60+C60)),((MINA(E60:I61))&lt;(B60-C61))),"NG","OK"))</f>
        <v>OK</v>
      </c>
      <c r="M60" s="192">
        <f>IF(E60="","",IF(OR(((MAXA(E60:I61))&gt;(B60+C60)),((MINA(E60:I61))&lt;(B60-C61))),2,1))</f>
        <v>1</v>
      </c>
      <c r="N60" s="185">
        <f t="shared" ref="N60" si="64">IF(B60="","",(((B60+C60)+(B60-C61))/2))</f>
        <v>16.100000000000001</v>
      </c>
      <c r="O60" s="193">
        <f>IF(E60="","",((MAXA(E60,F60,G60,H60,I60))-N60)/((C60+C61)/2))</f>
        <v>0.13199999999997658</v>
      </c>
      <c r="P60" s="193">
        <f>IF(E60="","",((MINA(E60,F60,G60,H60,I60))-N60)/((C60+C61)/2))</f>
        <v>-0.21900000000002251</v>
      </c>
      <c r="Q60" s="194" t="str">
        <f t="shared" ref="Q60" si="65">IF(E60="","",IF(OR((O60&gt;50%),(P60&lt;-50%)),"Measure More","OK"))</f>
        <v>OK</v>
      </c>
      <c r="R60" s="185">
        <f>IF(E60="","",MAXA(E60:I61))</f>
        <v>16.113199999999999</v>
      </c>
      <c r="S60" s="185">
        <f>IF(E60="","",MINA(E60:I61))</f>
        <v>16.078099999999999</v>
      </c>
      <c r="T60" s="185">
        <f t="shared" ref="T60" si="66">IF(E60="","",(R60-S60))</f>
        <v>3.5099999999999909E-2</v>
      </c>
      <c r="U60" s="185">
        <f>IF(E60="","",ROUND(AVERAGEA(E60:I61),4))</f>
        <v>16.098600000000001</v>
      </c>
      <c r="V60" s="185">
        <f>IF(E60="","",ROUND(SQRT(COUNTA(E60:I61)/(COUNTA(E60:I61)-1))*STDEVPA(E60:I61),4))</f>
        <v>1.4200000000000001E-2</v>
      </c>
      <c r="W60" s="184">
        <f t="shared" ref="W60" si="67">IF(E60="","",ROUND((((B60+C60)-(B60-C61))/(6*V60)),4))</f>
        <v>2.3473999999999999</v>
      </c>
      <c r="X60" s="184">
        <f t="shared" ref="X60" si="68">IF(E60="","",ROUND((1-(ABS((((B60+C60)+(B60-C61))/2)-U60)/((C60+C61)/2)))*W60,4))</f>
        <v>2.3144999999999998</v>
      </c>
      <c r="Y60" s="184" t="str">
        <f>IF(E60="","",IF(OR(((MAXA(E60:I61))&gt;(B60+C60)),((MINA(E60:I61))&lt;(B60-C61))),"NG","OK"))</f>
        <v>OK</v>
      </c>
      <c r="Z60" s="184" t="str">
        <f t="shared" ref="Z60" si="69">IF(X60="","",IF(OR(((MINA(X60))&lt;(1.67))),"NG","OK"))</f>
        <v>OK</v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e">
        <f t="shared" ref="L61" si="70">IF(L42="","",IF(OR(((MAXA(L42:L49))&gt;(L38+L39)),((MINA(L42:L49))&lt;(L38-L40))),"NG","OK"))</f>
        <v>#VALUE!</v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>
        <v>16.108599999999999</v>
      </c>
      <c r="F62" s="176">
        <v>16.111499999999999</v>
      </c>
      <c r="G62" s="176">
        <v>16.1401</v>
      </c>
      <c r="H62" s="176">
        <v>16.1206</v>
      </c>
      <c r="I62" s="176">
        <v>16.1403</v>
      </c>
      <c r="J62" s="178"/>
      <c r="K62" s="178"/>
      <c r="L62" s="192" t="str">
        <f>IF(E62="","",IF(OR(((MAXA(E62:I63))&gt;(B62+C62)),((MINA(E62:I63))&lt;(B62-C63))),"NG","OK"))</f>
        <v>OK</v>
      </c>
      <c r="M62" s="192">
        <f>IF(E62="","",IF(OR(((MAXA(E62:I63))&gt;(B62+C62)),((MINA(E62:I63))&lt;(B62-C63))),2,1))</f>
        <v>1</v>
      </c>
      <c r="N62" s="185">
        <f t="shared" ref="N62" si="72">IF(B62="","",(((B62+C62)+(B62-C63))/2))</f>
        <v>16.100000000000001</v>
      </c>
      <c r="O62" s="193">
        <f>IF(E62="","",((MAXA(E62,F62,G62,H62,I62))-N62)/((C62+C63)/2))</f>
        <v>0.40299999999998448</v>
      </c>
      <c r="P62" s="193">
        <f>IF(E62="","",((MINA(E62,F62,G62,H62,I62))-N62)/((C62+C63)/2))</f>
        <v>8.5999999999977206E-2</v>
      </c>
      <c r="Q62" s="194" t="str">
        <f t="shared" ref="Q62" si="73">IF(E62="","",IF(OR((O62&gt;50%),(P62&lt;-50%)),"Measure More","OK"))</f>
        <v>OK</v>
      </c>
      <c r="R62" s="185">
        <f>IF(E62="","",MAXA(E62:I63))</f>
        <v>16.1403</v>
      </c>
      <c r="S62" s="185">
        <f>IF(E62="","",MINA(E62:I63))</f>
        <v>16.108599999999999</v>
      </c>
      <c r="T62" s="185">
        <f t="shared" ref="T62" si="74">IF(E62="","",(R62-S62))</f>
        <v>3.1700000000000728E-2</v>
      </c>
      <c r="U62" s="185">
        <f>IF(E62="","",ROUND(AVERAGEA(E62:I63),4))</f>
        <v>16.124199999999998</v>
      </c>
      <c r="V62" s="185">
        <f>IF(E62="","",ROUND(SQRT(COUNTA(E62:I63)/(COUNTA(E62:I63)-1))*STDEVPA(E62:I63),4))</f>
        <v>1.52E-2</v>
      </c>
      <c r="W62" s="184">
        <f t="shared" ref="W62" si="75">IF(E62="","",ROUND((((B62+C62)-(B62-C63))/(6*V62)),4))</f>
        <v>2.1930000000000001</v>
      </c>
      <c r="X62" s="184">
        <f t="shared" ref="X62" si="76">IF(E62="","",ROUND((1-(ABS((((B62+C62)+(B62-C63))/2)-U62)/((C62+C63)/2)))*W62,4))</f>
        <v>1.6623000000000001</v>
      </c>
      <c r="Y62" s="184" t="str">
        <f>IF(E62="","",IF(OR(((MAXA(E62:I63))&gt;(B62+C62)),((MINA(E62:I63))&lt;(B62-C63))),"NG","OK"))</f>
        <v>OK</v>
      </c>
      <c r="Z62" s="184" t="str">
        <f t="shared" ref="Z62" si="77">IF(X62="","",IF(OR(((MINA(X62))&lt;(1.67))),"NG","OK"))</f>
        <v>NG</v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e">
        <f t="shared" ref="L63" si="78">IF(L44="","",IF(OR(((MAXA(L44:L51))&gt;(L40+L41)),((MINA(L44:L51))&lt;(L40-L42))),"NG","OK"))</f>
        <v>#VALUE!</v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>
        <v>6.5170000000000003</v>
      </c>
      <c r="F64" s="176">
        <v>6.5166000000000004</v>
      </c>
      <c r="G64" s="176">
        <v>6.5218999999999996</v>
      </c>
      <c r="H64" s="176">
        <v>6.5217999999999998</v>
      </c>
      <c r="I64" s="176">
        <v>6.5191999999999997</v>
      </c>
      <c r="J64" s="178"/>
      <c r="K64" s="178"/>
      <c r="L64" s="192" t="str">
        <f>IF(E64="","",IF(OR(((MAXA(E64:I65))&gt;(B64+C64)),((MINA(E64:I65))&lt;(B64-C65))),"NG","OK"))</f>
        <v>OK</v>
      </c>
      <c r="M64" s="192">
        <f>IF(E64="","",IF(OR(((MAXA(E64:I65))&gt;(B64+C64)),((MINA(E64:I65))&lt;(B64-C65))),2,1))</f>
        <v>1</v>
      </c>
      <c r="N64" s="185">
        <f t="shared" ref="N64" si="80">IF(B64="","",(((B64+C64)+(B64-C65))/2))</f>
        <v>6.5</v>
      </c>
      <c r="O64" s="193">
        <f>IF(E64="","",((MAXA(E64,F64,G64,H64,I64))-N64)/((C64+C65)/2))</f>
        <v>0.21899999999999586</v>
      </c>
      <c r="P64" s="193">
        <f>IF(E64="","",((MINA(E64,F64,G64,H64,I64))-N64)/((C64+C65)/2))</f>
        <v>0.16600000000000392</v>
      </c>
      <c r="Q64" s="185" t="str">
        <f t="shared" ref="Q64" si="81">IF(E64="","",IF(OR((O64&gt;50%),(P64&lt;-50%)),"Measure More","OK"))</f>
        <v>OK</v>
      </c>
      <c r="R64" s="185">
        <f>IF(E64="","",MAXA(E64:I65))</f>
        <v>6.5218999999999996</v>
      </c>
      <c r="S64" s="185">
        <f>IF(E64="","",MINA(E64:I65))</f>
        <v>6.5166000000000004</v>
      </c>
      <c r="T64" s="185">
        <f t="shared" ref="T64" si="82">IF(E64="","",(R64-S64))</f>
        <v>5.2999999999991942E-3</v>
      </c>
      <c r="U64" s="185">
        <f>IF(E64="","",ROUND(AVERAGEA(E64:I65),4))</f>
        <v>6.5193000000000003</v>
      </c>
      <c r="V64" s="185">
        <f>IF(E64="","",ROUND(SQRT(COUNTA(E64:I65)/(COUNTA(E64:I65)-1))*STDEVPA(E64:I65),4))</f>
        <v>2.5000000000000001E-3</v>
      </c>
      <c r="W64" s="184">
        <f t="shared" ref="W64" si="83">IF(E64="","",ROUND((((B64+C64)-(B64-C65))/(6*V64)),4))</f>
        <v>13.333299999999999</v>
      </c>
      <c r="X64" s="184">
        <f t="shared" ref="X64" si="84">IF(E64="","",ROUND((1-(ABS((((B64+C64)+(B64-C65))/2)-U64)/((C64+C65)/2)))*W64,4))</f>
        <v>10.76</v>
      </c>
      <c r="Y64" s="184" t="str">
        <f>IF(E64="","",IF(OR(((MAXA(E64:I65))&gt;(B64+C64)),((MINA(E64:I65))&lt;(B64-C65))),"NG","OK"))</f>
        <v>OK</v>
      </c>
      <c r="Z64" s="184" t="str">
        <f t="shared" ref="Z64" si="85">IF(X64="","",IF(OR(((MINA(X64))&lt;(1.67))),"NG","OK"))</f>
        <v>OK</v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e">
        <f t="shared" ref="L65" si="86">IF(L46="","",IF(OR(((MAXA(L46:L53))&gt;(L42+L43)),((MINA(L46:L53))&lt;(L42-L44))),"NG","OK"))</f>
        <v>#VALUE!</v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>
        <v>6.5182000000000002</v>
      </c>
      <c r="F66" s="176">
        <v>6.5198</v>
      </c>
      <c r="G66" s="176">
        <v>6.5330000000000004</v>
      </c>
      <c r="H66" s="176">
        <v>6.5331000000000001</v>
      </c>
      <c r="I66" s="176">
        <v>6.5335999999999999</v>
      </c>
      <c r="J66" s="178"/>
      <c r="K66" s="178"/>
      <c r="L66" s="192" t="str">
        <f>IF(E66="","",IF(OR(((MAXA(E66:I67))&gt;(B66+C66)),((MINA(E66:I67))&lt;(B66-C67))),"NG","OK"))</f>
        <v>OK</v>
      </c>
      <c r="M66" s="192">
        <f>IF(E66="","",IF(OR(((MAXA(E66:I67))&gt;(B66+C66)),((MINA(E66:I67))&lt;(B66-C67))),2,1))</f>
        <v>1</v>
      </c>
      <c r="N66" s="185">
        <f t="shared" ref="N66" si="88">IF(B66="","",(((B66+C66)+(B66-C67))/2))</f>
        <v>6.5</v>
      </c>
      <c r="O66" s="193">
        <f>IF(E66="","",((MAXA(E66,F66,G66,H66,I66))-N66)/((C66+C67)/2))</f>
        <v>0.33599999999999852</v>
      </c>
      <c r="P66" s="193">
        <f>IF(E66="","",((MINA(E66,F66,G66,H66,I66))-N66)/((C66+C67)/2))</f>
        <v>0.18200000000000216</v>
      </c>
      <c r="Q66" s="185" t="str">
        <f t="shared" ref="Q66" si="89">IF(E66="","",IF(OR((O66&gt;50%),(P66&lt;-50%)),"Measure More","OK"))</f>
        <v>OK</v>
      </c>
      <c r="R66" s="185">
        <f>IF(E66="","",MAXA(E66:I67))</f>
        <v>6.5335999999999999</v>
      </c>
      <c r="S66" s="185">
        <f>IF(E66="","",MINA(E66:I67))</f>
        <v>6.5182000000000002</v>
      </c>
      <c r="T66" s="185">
        <f t="shared" ref="T66" si="90">IF(E66="","",(R66-S66))</f>
        <v>1.5399999999999636E-2</v>
      </c>
      <c r="U66" s="185">
        <f>IF(E66="","",ROUND(AVERAGEA(E66:I67),4))</f>
        <v>6.5274999999999999</v>
      </c>
      <c r="V66" s="185">
        <f>IF(E66="","",ROUND(SQRT(COUNTA(E66:I67)/(COUNTA(E66:I67)-1))*STDEVPA(E66:I67),4))</f>
        <v>7.7999999999999996E-3</v>
      </c>
      <c r="W66" s="184">
        <f t="shared" ref="W66" si="91">IF(E66="","",ROUND((((B66+C66)-(B66-C67))/(6*V66)),4))</f>
        <v>4.2735000000000003</v>
      </c>
      <c r="X66" s="184">
        <f t="shared" ref="X66" si="92">IF(E66="","",ROUND((1-(ABS((((B66+C66)+(B66-C67))/2)-U66)/((C66+C67)/2)))*W66,4))</f>
        <v>3.0983000000000001</v>
      </c>
      <c r="Y66" s="184" t="str">
        <f>IF(E66="","",IF(OR(((MAXA(E66:I67))&gt;(B66+C66)),((MINA(E66:I67))&lt;(B66-C67))),"NG","OK"))</f>
        <v>OK</v>
      </c>
      <c r="Z66" s="184" t="str">
        <f t="shared" ref="Z66" si="93">IF(X66="","",IF(OR(((MINA(X66))&lt;(1.67))),"NG","OK"))</f>
        <v>OK</v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e">
        <f t="shared" ref="L67" si="94">IF(L48="","",IF(OR(((MAXA(L48:L55))&gt;(L44+L45)),((MINA(L48:L55))&lt;(L44-L46))),"NG","OK"))</f>
        <v>#VALUE!</v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>
        <v>0.80400000000000005</v>
      </c>
      <c r="F68" s="176">
        <v>0.80400000000000005</v>
      </c>
      <c r="G68" s="176">
        <v>0.80500000000000005</v>
      </c>
      <c r="H68" s="176">
        <v>0.80600000000000005</v>
      </c>
      <c r="I68" s="176">
        <v>0.80600000000000005</v>
      </c>
      <c r="J68" s="178"/>
      <c r="K68" s="178"/>
      <c r="L68" s="192" t="str">
        <f>IF(E68="","",IF(OR(((MAXA(E68:I69))&gt;(B68+C68)),((MINA(E68:I69))&lt;(B68-C69))),"NG","OK"))</f>
        <v>OK</v>
      </c>
      <c r="M68" s="192">
        <f>IF(E68="","",IF(OR(((MAXA(E68:I69))&gt;(B68+C68)),((MINA(E68:I69))&lt;(B68-C69))),2,1))</f>
        <v>1</v>
      </c>
      <c r="N68" s="185">
        <f t="shared" ref="N68" si="96">IF(B68="","",(((B68+C68)+(B68-C69))/2))</f>
        <v>0.8</v>
      </c>
      <c r="O68" s="193">
        <f>IF(E68="","",((MAXA(E68,F68,G68,H68,I68))-N68)/((C68+C69)/2))</f>
        <v>0.10000000000000009</v>
      </c>
      <c r="P68" s="193">
        <f>IF(E68="","",((MINA(E68,F68,G68,H68,I68))-N68)/((C68+C69)/2))</f>
        <v>6.6666666666666735E-2</v>
      </c>
      <c r="Q68" s="185" t="str">
        <f t="shared" ref="Q68" si="97">IF(E68="","",IF(OR((O68&gt;50%),(P68&lt;-50%)),"Measure More","OK"))</f>
        <v>OK</v>
      </c>
      <c r="R68" s="185">
        <f>IF(E68="","",MAXA(E68:I69))</f>
        <v>0.80600000000000005</v>
      </c>
      <c r="S68" s="185">
        <f>IF(E68="","",MINA(E68:I69))</f>
        <v>0.80400000000000005</v>
      </c>
      <c r="T68" s="185">
        <f t="shared" ref="T68" si="98">IF(E68="","",(R68-S68))</f>
        <v>2.0000000000000018E-3</v>
      </c>
      <c r="U68" s="185">
        <f>IF(E68="","",ROUND(AVERAGEA(E68:I69),4))</f>
        <v>0.80500000000000005</v>
      </c>
      <c r="V68" s="185">
        <f>IF(E68="","",ROUND(SQRT(COUNTA(E68:I69)/(COUNTA(E68:I69)-1))*STDEVPA(E68:I69),4))</f>
        <v>1E-3</v>
      </c>
      <c r="W68" s="184">
        <f t="shared" ref="W68" si="99">IF(E68="","",ROUND((((B68+C68)-(B68-C69))/(6*V68)),4))</f>
        <v>20</v>
      </c>
      <c r="X68" s="184">
        <f t="shared" ref="X68" si="100">IF(E68="","",ROUND((1-(ABS((((B68+C68)+(B68-C69))/2)-U68)/((C68+C69)/2)))*W68,4))</f>
        <v>18.333300000000001</v>
      </c>
      <c r="Y68" s="184" t="str">
        <f>IF(E68="","",IF(OR(((MAXA(E68:I69))&gt;(B68+C68)),((MINA(E68:I69))&lt;(B68-C69))),"NG","OK"))</f>
        <v>OK</v>
      </c>
      <c r="Z68" s="184" t="str">
        <f t="shared" ref="Z68" si="101">IF(X68="","",IF(OR(((MINA(X68))&lt;(1.67))),"NG","OK"))</f>
        <v>OK</v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e">
        <f t="shared" ref="L69" si="102">IF(L50="","",IF(OR(((MAXA(L50:L57))&gt;(L46+L47)),((MINA(L50:L57))&lt;(L46-L48))),"NG","OK"))</f>
        <v>#VALUE!</v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>
        <v>0.80400000000000005</v>
      </c>
      <c r="F70" s="176">
        <v>0.80400000000000005</v>
      </c>
      <c r="G70" s="176">
        <v>0.80600000000000005</v>
      </c>
      <c r="H70" s="176">
        <v>0.80600000000000005</v>
      </c>
      <c r="I70" s="176">
        <v>0.80600000000000005</v>
      </c>
      <c r="J70" s="178"/>
      <c r="K70" s="178"/>
      <c r="L70" s="192" t="str">
        <f>IF(E70="","",IF(OR(((MAXA(E70:I71))&gt;(B70+C70)),((MINA(E70:I71))&lt;(B70-C71))),"NG","OK"))</f>
        <v>OK</v>
      </c>
      <c r="M70" s="192">
        <f>IF(E70="","",IF(OR(((MAXA(E70:I71))&gt;(B70+C70)),((MINA(E70:I71))&lt;(B70-C71))),2,1))</f>
        <v>1</v>
      </c>
      <c r="N70" s="185">
        <f t="shared" ref="N70" si="104">IF(B70="","",(((B70+C70)+(B70-C71))/2))</f>
        <v>0.8</v>
      </c>
      <c r="O70" s="193">
        <f>IF(E70="","",((MAXA(E70,F70,G70,H70,I70))-N70)/((C70+C71)/2))</f>
        <v>0.10000000000000009</v>
      </c>
      <c r="P70" s="193">
        <f>IF(E70="","",((MINA(E70,F70,G70,H70,I70))-N70)/((C70+C71)/2))</f>
        <v>6.6666666666666735E-2</v>
      </c>
      <c r="Q70" s="185" t="str">
        <f t="shared" ref="Q70" si="105">IF(E70="","",IF(OR((O70&gt;50%),(P70&lt;-50%)),"Measure More","OK"))</f>
        <v>OK</v>
      </c>
      <c r="R70" s="185">
        <f>IF(E70="","",MAXA(E70:I71))</f>
        <v>0.80600000000000005</v>
      </c>
      <c r="S70" s="185">
        <f>IF(E70="","",MINA(E70:I71))</f>
        <v>0.80400000000000005</v>
      </c>
      <c r="T70" s="185">
        <f t="shared" ref="T70" si="106">IF(E70="","",(R70-S70))</f>
        <v>2.0000000000000018E-3</v>
      </c>
      <c r="U70" s="185">
        <f>IF(E70="","",ROUND(AVERAGEA(E70:I71),4))</f>
        <v>0.80520000000000003</v>
      </c>
      <c r="V70" s="185">
        <f>IF(E70="","",ROUND(SQRT(COUNTA(E70:I71)/(COUNTA(E70:I71)-1))*STDEVPA(E70:I71),4))</f>
        <v>1.1000000000000001E-3</v>
      </c>
      <c r="W70" s="184">
        <f t="shared" ref="W70" si="107">IF(E70="","",ROUND((((B70+C70)-(B70-C71))/(6*V70)),4))</f>
        <v>18.181799999999999</v>
      </c>
      <c r="X70" s="184">
        <f t="shared" ref="X70" si="108">IF(E70="","",ROUND((1-(ABS((((B70+C70)+(B70-C71))/2)-U70)/((C70+C71)/2)))*W70,4))</f>
        <v>16.606000000000002</v>
      </c>
      <c r="Y70" s="184" t="str">
        <f>IF(E70="","",IF(OR(((MAXA(E70:I71))&gt;(B70+C70)),((MINA(E70:I71))&lt;(B70-C71))),"NG","OK"))</f>
        <v>OK</v>
      </c>
      <c r="Z70" s="184" t="str">
        <f t="shared" ref="Z70" si="109">IF(X70="","",IF(OR(((MINA(X70))&lt;(1.67))),"NG","OK"))</f>
        <v>OK</v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e">
        <f t="shared" ref="L71:L107" si="110">IF(L52="","",IF(OR(((MAXA(L52:L59))&gt;(L48+L49)),((MINA(L52:L59))&lt;(L48-L50))),"NG","OK"))</f>
        <v>#VALUE!</v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>
        <v>0.59099999999999997</v>
      </c>
      <c r="F72" s="176">
        <v>0.59099999999999997</v>
      </c>
      <c r="G72" s="176">
        <v>0.59199999999999997</v>
      </c>
      <c r="H72" s="176">
        <v>0.59199999999999997</v>
      </c>
      <c r="I72" s="176">
        <v>0.59199999999999997</v>
      </c>
      <c r="J72" s="178"/>
      <c r="K72" s="178"/>
      <c r="L72" s="192" t="str">
        <f>IF(E72="","",IF(OR(((MAXA(E72:I73))&gt;(B72+C72)),((MINA(E72:I73))&lt;(B72-C73))),"NG","OK"))</f>
        <v>OK</v>
      </c>
      <c r="M72" s="192">
        <f>IF(E72="","",IF(OR(((MAXA(E72:I73))&gt;(B72+C72)),((MINA(E72:I73))&lt;(B72-C73))),2,1))</f>
        <v>1</v>
      </c>
      <c r="N72" s="185">
        <f t="shared" ref="N72" si="112">IF(B72="","",(((B72+C72)+(B72-C73))/2))</f>
        <v>0.58499999999999996</v>
      </c>
      <c r="O72" s="193">
        <f>IF(E72="","",((MAXA(E72,F72,G72,H72,I72))-N72)/((C72+C73)/2))</f>
        <v>0.46666666666666712</v>
      </c>
      <c r="P72" s="193">
        <f>IF(E72="","",((MINA(E72,F72,G72,H72,I72))-N72)/((C72+C73)/2))</f>
        <v>0.40000000000000036</v>
      </c>
      <c r="Q72" s="194" t="str">
        <f t="shared" ref="Q72" si="113">IF(E72="","",IF(OR((O72&gt;50%),(P72&lt;-50%)),"Measure More","OK"))</f>
        <v>OK</v>
      </c>
      <c r="R72" s="185">
        <f>IF(E72="","",MAXA(E72:I73))</f>
        <v>0.59199999999999997</v>
      </c>
      <c r="S72" s="185">
        <f>IF(E72="","",MINA(E72:I73))</f>
        <v>0.59099999999999997</v>
      </c>
      <c r="T72" s="185">
        <f t="shared" ref="T72" si="114">IF(E72="","",(R72-S72))</f>
        <v>1.0000000000000009E-3</v>
      </c>
      <c r="U72" s="185">
        <f>IF(E72="","",ROUND(AVERAGEA(E72:I73),4))</f>
        <v>0.59160000000000001</v>
      </c>
      <c r="V72" s="185">
        <f>IF(E72="","",ROUND(SQRT(COUNTA(E72:I73)/(COUNTA(E72:I73)-1))*STDEVPA(E72:I73),4))</f>
        <v>5.0000000000000001E-4</v>
      </c>
      <c r="W72" s="184">
        <f>IF(E72="","",ROUND((((U72)-(B72-C73))/(3*V72)),4))</f>
        <v>14.4</v>
      </c>
      <c r="X72" s="184">
        <f>IF(E72="","",ROUND((((U72)-(B72-C73))/(3*V72)),4))</f>
        <v>14.4</v>
      </c>
      <c r="Y72" s="184" t="str">
        <f>IF(E72="","",IF(OR(((MAXA(E72:I73))&gt;(B72+C72)),((MINA(E72:I73))&lt;(B72-C73))),"NG","OK"))</f>
        <v>OK</v>
      </c>
      <c r="Z72" s="184" t="str">
        <f t="shared" ref="Z72" si="115">IF(X72="","",IF(OR(((MINA(X72))&lt;(1.67))),"NG","OK"))</f>
        <v>OK</v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e">
        <f t="shared" si="110"/>
        <v>#VALUE!</v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>
        <v>0.58499999999999996</v>
      </c>
      <c r="F74" s="176">
        <v>0.58599999999999997</v>
      </c>
      <c r="G74" s="176">
        <v>0.58599999999999997</v>
      </c>
      <c r="H74" s="176">
        <v>0.58699999999999997</v>
      </c>
      <c r="I74" s="176">
        <v>0.58599999999999997</v>
      </c>
      <c r="J74" s="178"/>
      <c r="K74" s="178"/>
      <c r="L74" s="192" t="str">
        <f>IF(E74="","",IF(OR(((MAXA(E74:I75))&gt;(B74+C74)),((MINA(E74:I75))&lt;(B74-C75))),"NG","OK"))</f>
        <v>OK</v>
      </c>
      <c r="M74" s="192">
        <f>IF(E74="","",IF(OR(((MAXA(E74:I75))&gt;(B74+C74)),((MINA(E74:I75))&lt;(B74-C75))),2,1))</f>
        <v>1</v>
      </c>
      <c r="N74" s="185">
        <f t="shared" ref="N74" si="116">IF(B74="","",(((B74+C74)+(B74-C75))/2))</f>
        <v>0.58499999999999996</v>
      </c>
      <c r="O74" s="193">
        <f>IF(E74="","",((MAXA(E74,F74,G74,H74,I74))-N74)/((C74+C75)/2))</f>
        <v>0.13333333333333347</v>
      </c>
      <c r="P74" s="193">
        <f>IF(E74="","",((MINA(E74,F74,G74,H74,I74))-N74)/((C74+C75)/2))</f>
        <v>0</v>
      </c>
      <c r="Q74" s="194" t="str">
        <f t="shared" ref="Q74" si="117">IF(E74="","",IF(OR((O74&gt;50%),(P74&lt;-50%)),"Measure More","OK"))</f>
        <v>OK</v>
      </c>
      <c r="R74" s="185">
        <f>IF(E74="","",MAXA(E74:I75))</f>
        <v>0.58699999999999997</v>
      </c>
      <c r="S74" s="185">
        <f>IF(E74="","",MINA(E74:I75))</f>
        <v>0.58499999999999996</v>
      </c>
      <c r="T74" s="185">
        <f t="shared" ref="T74" si="118">IF(E74="","",(R74-S74))</f>
        <v>2.0000000000000018E-3</v>
      </c>
      <c r="U74" s="185">
        <f>IF(E74="","",ROUND(AVERAGEA(E74:I75),4))</f>
        <v>0.58599999999999997</v>
      </c>
      <c r="V74" s="185">
        <f>IF(E74="","",ROUND(SQRT(COUNTA(E74:I75)/(COUNTA(E74:I75)-1))*STDEVPA(E74:I75),4))</f>
        <v>6.9999999999999999E-4</v>
      </c>
      <c r="W74" s="184">
        <f>IF(E74="","",ROUND((((U74)-(B74-C75))/(3*V74)),4))</f>
        <v>7.6189999999999998</v>
      </c>
      <c r="X74" s="184">
        <f>IF(E74="","",ROUND((((U74)-(B74-C75))/(3*V74)),4))</f>
        <v>7.6189999999999998</v>
      </c>
      <c r="Y74" s="184" t="str">
        <f>IF(E74="","",IF(OR(((MAXA(E74:I75))&gt;(B74+C74)),((MINA(E74:I75))&lt;(B74-C75))),"NG","OK"))</f>
        <v>OK</v>
      </c>
      <c r="Z74" s="184" t="str">
        <f t="shared" ref="Z74" si="119">IF(X74="","",IF(OR(((MINA(X74))&lt;(1.67))),"NG","OK"))</f>
        <v>OK</v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e">
        <f t="shared" si="110"/>
        <v>#VALUE!</v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>
        <v>7.5533000000000001</v>
      </c>
      <c r="F76" s="176">
        <v>7.5556999999999999</v>
      </c>
      <c r="G76" s="176">
        <v>7.5631000000000004</v>
      </c>
      <c r="H76" s="176">
        <v>7.5515999999999996</v>
      </c>
      <c r="I76" s="176">
        <v>7.5472000000000001</v>
      </c>
      <c r="J76" s="178"/>
      <c r="K76" s="178"/>
      <c r="L76" s="192" t="str">
        <f>IF(E76="","",IF(OR(((MAXA(E76:I77))&gt;(B76+C76)),((MINA(E76:I77))&lt;(B76-C77))),"NG","OK"))</f>
        <v>OK</v>
      </c>
      <c r="M76" s="192">
        <f>IF(E76="","",IF(OR(((MAXA(E76:I77))&gt;(B76+C76)),((MINA(E76:I77))&lt;(B76-C77))),2,1))</f>
        <v>1</v>
      </c>
      <c r="N76" s="185">
        <f t="shared" ref="N76" si="120">IF(B76="","",(((B76+C76)+(B76-C77))/2))</f>
        <v>7.5</v>
      </c>
      <c r="O76" s="193">
        <f>IF(E76="","",((MAXA(E76,F76,G76,H76,I76))-N76)/((C76+C77)/2))</f>
        <v>0.31550000000000189</v>
      </c>
      <c r="P76" s="193">
        <f>IF(E76="","",((MINA(E76,F76,G76,H76,I76))-N76)/((C76+C77)/2))</f>
        <v>0.23600000000000065</v>
      </c>
      <c r="Q76" s="185" t="str">
        <f t="shared" ref="Q76" si="121">IF(E76="","",IF(OR((O76&gt;50%),(P76&lt;-50%)),"Measure More","OK"))</f>
        <v>OK</v>
      </c>
      <c r="R76" s="185">
        <f>IF(E76="","",MAXA(E76:I77))</f>
        <v>7.5631000000000004</v>
      </c>
      <c r="S76" s="185">
        <f>IF(E76="","",MINA(E76:I77))</f>
        <v>7.5472000000000001</v>
      </c>
      <c r="T76" s="185">
        <f t="shared" ref="T76" si="122">IF(E76="","",(R76-S76))</f>
        <v>1.5900000000000247E-2</v>
      </c>
      <c r="U76" s="185">
        <f>IF(E76="","",ROUND(AVERAGEA(E76:I77),4))</f>
        <v>7.5541999999999998</v>
      </c>
      <c r="V76" s="185">
        <f>IF(E76="","",ROUND(SQRT(COUNTA(E76:I77)/(COUNTA(E76:I77)-1))*STDEVPA(E76:I77),4))</f>
        <v>5.8999999999999999E-3</v>
      </c>
      <c r="W76" s="184">
        <f t="shared" ref="W76" si="123">IF(E76="","",ROUND((((B76+C76)-(B76-C77))/(6*V76)),4))</f>
        <v>11.2994</v>
      </c>
      <c r="X76" s="184">
        <f t="shared" ref="X76" si="124">IF(E76="","",ROUND((1-(ABS((((B76+C76)+(B76-C77))/2)-U76)/((C76+C77)/2)))*W76,4))</f>
        <v>8.2372999999999994</v>
      </c>
      <c r="Y76" s="184" t="str">
        <f>IF(E76="","",IF(OR(((MAXA(E76:I77))&gt;(B76+C76)),((MINA(E76:I77))&lt;(B76-C77))),"NG","OK"))</f>
        <v>OK</v>
      </c>
      <c r="Z76" s="184" t="str">
        <f t="shared" ref="Z76" si="125">IF(X76="","",IF(OR(((MINA(X76))&lt;(1.67))),"NG","OK"))</f>
        <v>OK</v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e">
        <f t="shared" si="110"/>
        <v>#VALUE!</v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>
        <v>7.5534999999999997</v>
      </c>
      <c r="F78" s="176">
        <v>7.5515999999999996</v>
      </c>
      <c r="G78" s="176">
        <v>7.5594999999999999</v>
      </c>
      <c r="H78" s="176">
        <v>7.5396000000000001</v>
      </c>
      <c r="I78" s="176">
        <v>7.5433000000000003</v>
      </c>
      <c r="J78" s="178"/>
      <c r="K78" s="178"/>
      <c r="L78" s="192" t="str">
        <f>IF(E78="","",IF(OR(((MAXA(E78:I79))&gt;(B78+C78)),((MINA(E78:I79))&lt;(B78-C79))),"NG","OK"))</f>
        <v>OK</v>
      </c>
      <c r="M78" s="192">
        <f>IF(E78="","",IF(OR(((MAXA(E78:I79))&gt;(B78+C78)),((MINA(E78:I79))&lt;(B78-C79))),2,1))</f>
        <v>1</v>
      </c>
      <c r="N78" s="185">
        <f t="shared" ref="N78" si="126">IF(B78="","",(((B78+C78)+(B78-C79))/2))</f>
        <v>7.5</v>
      </c>
      <c r="O78" s="193">
        <f>IF(E78="","",((MAXA(E78,F78,G78,H78,I78))-N78)/((C78+C79)/2))</f>
        <v>0.29749999999999943</v>
      </c>
      <c r="P78" s="193">
        <f>IF(E78="","",((MINA(E78,F78,G78,H78,I78))-N78)/((C78+C79)/2))</f>
        <v>0.1980000000000004</v>
      </c>
      <c r="Q78" s="185" t="str">
        <f t="shared" ref="Q78" si="127">IF(E78="","",IF(OR((O78&gt;50%),(P78&lt;-50%)),"Measure More","OK"))</f>
        <v>OK</v>
      </c>
      <c r="R78" s="185">
        <f>IF(E78="","",MAXA(E78:I79))</f>
        <v>7.5594999999999999</v>
      </c>
      <c r="S78" s="185">
        <f>IF(E78="","",MINA(E78:I79))</f>
        <v>7.5396000000000001</v>
      </c>
      <c r="T78" s="185">
        <f t="shared" ref="T78" si="128">IF(E78="","",(R78-S78))</f>
        <v>1.9899999999999807E-2</v>
      </c>
      <c r="U78" s="185">
        <f>IF(E78="","",ROUND(AVERAGEA(E78:I79),4))</f>
        <v>7.5495000000000001</v>
      </c>
      <c r="V78" s="185">
        <f>IF(E78="","",ROUND(SQRT(COUNTA(E78:I79)/(COUNTA(E78:I79)-1))*STDEVPA(E78:I79),4))</f>
        <v>8.0000000000000002E-3</v>
      </c>
      <c r="W78" s="184">
        <f t="shared" ref="W78" si="129">IF(E78="","",ROUND((((B78+C78)-(B78-C79))/(6*V78)),4))</f>
        <v>8.3332999999999995</v>
      </c>
      <c r="X78" s="184">
        <f t="shared" ref="X78" si="130">IF(E78="","",ROUND((1-(ABS((((B78+C78)+(B78-C79))/2)-U78)/((C78+C79)/2)))*W78,4))</f>
        <v>6.2708000000000004</v>
      </c>
      <c r="Y78" s="184" t="str">
        <f>IF(E78="","",IF(OR(((MAXA(E78:I79))&gt;(B78+C78)),((MINA(E78:I79))&lt;(B78-C79))),"NG","OK"))</f>
        <v>OK</v>
      </c>
      <c r="Z78" s="184" t="str">
        <f t="shared" ref="Z78" si="131">IF(X78="","",IF(OR(((MINA(X78))&lt;(1.67))),"NG","OK"))</f>
        <v>OK</v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e">
        <f t="shared" si="110"/>
        <v>#VALUE!</v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>
        <v>6.2127999999999997</v>
      </c>
      <c r="F80" s="176">
        <v>6.2123999999999997</v>
      </c>
      <c r="G80" s="176">
        <v>6.2081999999999997</v>
      </c>
      <c r="H80" s="176">
        <v>6.2088999999999999</v>
      </c>
      <c r="I80" s="176">
        <v>6.2089999999999996</v>
      </c>
      <c r="J80" s="178"/>
      <c r="K80" s="178"/>
      <c r="L80" s="192" t="str">
        <f>IF(E80="","",IF(OR(((MAXA(E80:I81))&gt;(B80+C80)),((MINA(E80:I81))&lt;(B80-C81))),"NG","OK"))</f>
        <v>OK</v>
      </c>
      <c r="M80" s="192">
        <f>IF(E80="","",IF(OR(((MAXA(E80:I81))&gt;(B80+C80)),((MINA(E80:I81))&lt;(B80-C81))),2,1))</f>
        <v>1</v>
      </c>
      <c r="N80" s="185">
        <f t="shared" ref="N80" si="132">IF(B80="","",(((B80+C80)+(B80-C81))/2))</f>
        <v>6.2</v>
      </c>
      <c r="O80" s="193">
        <f>IF(E80="","",((MAXA(E80,F80,G80,H80,I80))-N80)/((C80+C81)/2))</f>
        <v>0.25599999999998957</v>
      </c>
      <c r="P80" s="193">
        <f>IF(E80="","",((MINA(E80,F80,G80,H80,I80))-N80)/((C80+C81)/2))</f>
        <v>0.16399999999999082</v>
      </c>
      <c r="Q80" s="185" t="str">
        <f t="shared" ref="Q80" si="133">IF(E80="","",IF(OR((O80&gt;50%),(P80&lt;-50%)),"Measure More","OK"))</f>
        <v>OK</v>
      </c>
      <c r="R80" s="185">
        <f>IF(E80="","",MAXA(E80:I81))</f>
        <v>6.2127999999999997</v>
      </c>
      <c r="S80" s="185">
        <f>IF(E80="","",MINA(E80:I81))</f>
        <v>6.2081999999999997</v>
      </c>
      <c r="T80" s="185">
        <f t="shared" ref="T80" si="134">IF(E80="","",(R80-S80))</f>
        <v>4.5999999999999375E-3</v>
      </c>
      <c r="U80" s="185">
        <f>IF(E80="","",ROUND(AVERAGEA(E80:I81),4))</f>
        <v>6.2103000000000002</v>
      </c>
      <c r="V80" s="185">
        <f>IF(E80="","",ROUND(SQRT(COUNTA(E80:I81)/(COUNTA(E80:I81)-1))*STDEVPA(E80:I81),4))</f>
        <v>2.2000000000000001E-3</v>
      </c>
      <c r="W80" s="184">
        <f t="shared" ref="W80" si="135">IF(E80="","",ROUND((((B80+C80)-(B80-C81))/(6*V80)),4))</f>
        <v>7.5758000000000001</v>
      </c>
      <c r="X80" s="184">
        <f t="shared" ref="X80" si="136">IF(E80="","",ROUND((1-(ABS((((B80+C80)+(B80-C81))/2)-U80)/((C80+C81)/2)))*W80,4))</f>
        <v>6.0152000000000001</v>
      </c>
      <c r="Y80" s="184" t="str">
        <f>IF(E80="","",IF(OR(((MAXA(E80:I81))&gt;(B80+C80)),((MINA(E80:I81))&lt;(B80-C81))),"NG","OK"))</f>
        <v>OK</v>
      </c>
      <c r="Z80" s="184" t="str">
        <f t="shared" ref="Z80" si="137">IF(X80="","",IF(OR(((MINA(X80))&lt;(1.67))),"NG","OK"))</f>
        <v>OK</v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e">
        <f t="shared" si="110"/>
        <v>#VALUE!</v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>
        <v>6.2257999999999996</v>
      </c>
      <c r="F82" s="176">
        <v>6.2266000000000004</v>
      </c>
      <c r="G82" s="176">
        <v>6.2183000000000002</v>
      </c>
      <c r="H82" s="176">
        <v>6.2207999999999997</v>
      </c>
      <c r="I82" s="176">
        <v>6.2192999999999996</v>
      </c>
      <c r="J82" s="178"/>
      <c r="K82" s="178"/>
      <c r="L82" s="192" t="str">
        <f>IF(E82="","",IF(OR(((MAXA(E82:I83))&gt;(B82+C82)),((MINA(E82:I83))&lt;(B82-C83))),"NG","OK"))</f>
        <v>OK</v>
      </c>
      <c r="M82" s="192">
        <f>IF(E82="","",IF(OR(((MAXA(E82:I83))&gt;(B82+C82)),((MINA(E82:I83))&lt;(B82-C83))),2,1))</f>
        <v>1</v>
      </c>
      <c r="N82" s="185">
        <f t="shared" ref="N82" si="138">IF(B82="","",(((B82+C82)+(B82-C83))/2))</f>
        <v>6.2</v>
      </c>
      <c r="O82" s="193">
        <f>IF(E82="","",((MAXA(E82,F82,G82,H82,I82))-N82)/((C82+C83)/2))</f>
        <v>0.53200000000000358</v>
      </c>
      <c r="P82" s="193">
        <f>IF(E82="","",((MINA(E82,F82,G82,H82,I82))-N82)/((C82+C83)/2))</f>
        <v>0.36599999999999966</v>
      </c>
      <c r="Q82" s="185" t="str">
        <f t="shared" ref="Q82" si="139">IF(E82="","",IF(OR((O82&gt;50%),(P82&lt;-50%)),"Measure More","OK"))</f>
        <v>Measure More</v>
      </c>
      <c r="R82" s="185">
        <f>IF(E82="","",MAXA(E82:I83))</f>
        <v>6.2266000000000004</v>
      </c>
      <c r="S82" s="185">
        <f>IF(E82="","",MINA(E82:I83))</f>
        <v>6.2183000000000002</v>
      </c>
      <c r="T82" s="185">
        <f t="shared" ref="T82" si="140">IF(E82="","",(R82-S82))</f>
        <v>8.3000000000001961E-3</v>
      </c>
      <c r="U82" s="185">
        <f>IF(E82="","",ROUND(AVERAGEA(E82:I83),4))</f>
        <v>6.2222</v>
      </c>
      <c r="V82" s="185">
        <f>IF(E82="","",ROUND(SQRT(COUNTA(E82:I83)/(COUNTA(E82:I83)-1))*STDEVPA(E82:I83),4))</f>
        <v>3.8E-3</v>
      </c>
      <c r="W82" s="184">
        <f t="shared" ref="W82" si="141">IF(E82="","",ROUND((((B82+C82)-(B82-C83))/(6*V82)),4))</f>
        <v>4.3860000000000001</v>
      </c>
      <c r="X82" s="184">
        <f t="shared" ref="X82" si="142">IF(E82="","",ROUND((1-(ABS((((B82+C82)+(B82-C83))/2)-U82)/((C82+C83)/2)))*W82,4))</f>
        <v>2.4386000000000001</v>
      </c>
      <c r="Y82" s="184" t="str">
        <f>IF(E82="","",IF(OR(((MAXA(E82:I83))&gt;(B82+C82)),((MINA(E82:I83))&lt;(B82-C83))),"NG","OK"))</f>
        <v>OK</v>
      </c>
      <c r="Z82" s="184" t="str">
        <f t="shared" ref="Z82" si="143">IF(X82="","",IF(OR(((MINA(X82))&lt;(1.67))),"NG","OK"))</f>
        <v>OK</v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e">
        <f t="shared" si="110"/>
        <v>#VALUE!</v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>
        <v>5.7314999999999996</v>
      </c>
      <c r="F84" s="176">
        <v>5.7285000000000004</v>
      </c>
      <c r="G84" s="176">
        <v>5.7340999999999998</v>
      </c>
      <c r="H84" s="176">
        <v>5.7375999999999996</v>
      </c>
      <c r="I84" s="176">
        <v>5.7393999999999998</v>
      </c>
      <c r="J84" s="178"/>
      <c r="K84" s="178"/>
      <c r="L84" s="192" t="str">
        <f>IF(E84="","",IF(OR(((MAXA(E84:I85))&gt;(B84+C84)),((MINA(E84:I85))&lt;(B84-C85))),"NG","OK"))</f>
        <v>OK</v>
      </c>
      <c r="M84" s="192">
        <f>IF(E84="","",IF(OR(((MAXA(E84:I85))&gt;(B84+C84)),((MINA(E84:I85))&lt;(B84-C85))),2,1))</f>
        <v>1</v>
      </c>
      <c r="N84" s="185">
        <f t="shared" ref="N84" si="144">IF(B84="","",(((B84+C84)+(B84-C85))/2))</f>
        <v>5.7</v>
      </c>
      <c r="O84" s="193">
        <f>IF(E84="","",((MAXA(E84,F84,G84,H84,I84))-N84)/((C84+C85)/2))</f>
        <v>0.39399999999999658</v>
      </c>
      <c r="P84" s="193">
        <f>IF(E84="","",((MINA(E84,F84,G84,H84,I84))-N84)/((C84+C85)/2))</f>
        <v>0.28500000000000192</v>
      </c>
      <c r="Q84" s="185" t="str">
        <f t="shared" ref="Q84" si="145">IF(E84="","",IF(OR((O84&gt;50%),(P84&lt;-50%)),"Measure More","OK"))</f>
        <v>OK</v>
      </c>
      <c r="R84" s="185">
        <f>IF(E84="","",MAXA(E84:I85))</f>
        <v>5.7393999999999998</v>
      </c>
      <c r="S84" s="185">
        <f>IF(E84="","",MINA(E84:I85))</f>
        <v>5.7285000000000004</v>
      </c>
      <c r="T84" s="185">
        <f t="shared" ref="T84" si="146">IF(E84="","",(R84-S84))</f>
        <v>1.0899999999999466E-2</v>
      </c>
      <c r="U84" s="185">
        <f>IF(E84="","",ROUND(AVERAGEA(E84:I85),4))</f>
        <v>5.7342000000000004</v>
      </c>
      <c r="V84" s="185">
        <f>IF(E84="","",ROUND(SQRT(COUNTA(E84:I85)/(COUNTA(E84:I85)-1))*STDEVPA(E84:I85),4))</f>
        <v>4.4000000000000003E-3</v>
      </c>
      <c r="W84" s="184">
        <f t="shared" ref="W84" si="147">IF(E84="","",ROUND((((B84+C84)-(B84-C85))/(6*V84)),4))</f>
        <v>7.5758000000000001</v>
      </c>
      <c r="X84" s="184">
        <f t="shared" ref="X84" si="148">IF(E84="","",ROUND((1-(ABS((((B84+C84)+(B84-C85))/2)-U84)/((C84+C85)/2)))*W84,4))</f>
        <v>4.9848999999999997</v>
      </c>
      <c r="Y84" s="184" t="str">
        <f>IF(E84="","",IF(OR(((MAXA(E84:I85))&gt;(B84+C84)),((MINA(E84:I85))&lt;(B84-C85))),"NG","OK"))</f>
        <v>OK</v>
      </c>
      <c r="Z84" s="184" t="str">
        <f t="shared" ref="Z84" si="149">IF(X84="","",IF(OR(((MINA(X84))&lt;(1.67))),"NG","OK"))</f>
        <v>OK</v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e">
        <f t="shared" si="110"/>
        <v>#VALUE!</v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>
        <v>5.7039</v>
      </c>
      <c r="F86" s="176">
        <v>5.7023999999999999</v>
      </c>
      <c r="G86" s="176">
        <v>5.7030000000000003</v>
      </c>
      <c r="H86" s="176">
        <v>5.7046999999999999</v>
      </c>
      <c r="I86" s="176">
        <v>5.7039</v>
      </c>
      <c r="J86" s="178"/>
      <c r="K86" s="178"/>
      <c r="L86" s="192" t="str">
        <f>IF(E86="","",IF(OR(((MAXA(E86:I87))&gt;(B86+C86)),((MINA(E86:I87))&lt;(B86-C87))),"NG","OK"))</f>
        <v>OK</v>
      </c>
      <c r="M86" s="192">
        <f>IF(E86="","",IF(OR(((MAXA(E86:I87))&gt;(B86+C86)),((MINA(E86:I87))&lt;(B86-C87))),2,1))</f>
        <v>1</v>
      </c>
      <c r="N86" s="185">
        <f t="shared" ref="N86" si="150">IF(B86="","",(((B86+C86)+(B86-C87))/2))</f>
        <v>5.7</v>
      </c>
      <c r="O86" s="193">
        <f>IF(E86="","",((MAXA(E86,F86,G86,H86,I86))-N86)/((C86+C87)/2))</f>
        <v>4.6999999999997044E-2</v>
      </c>
      <c r="P86" s="193">
        <f>IF(E86="","",((MINA(E86,F86,G86,H86,I86))-N86)/((C86+C87)/2))</f>
        <v>2.3999999999997357E-2</v>
      </c>
      <c r="Q86" s="185" t="str">
        <f t="shared" ref="Q86" si="151">IF(E86="","",IF(OR((O86&gt;50%),(P86&lt;-50%)),"Measure More","OK"))</f>
        <v>OK</v>
      </c>
      <c r="R86" s="185">
        <f>IF(E86="","",MAXA(E86:I87))</f>
        <v>5.7046999999999999</v>
      </c>
      <c r="S86" s="185">
        <f>IF(E86="","",MINA(E86:I87))</f>
        <v>5.7023999999999999</v>
      </c>
      <c r="T86" s="185">
        <f t="shared" ref="T86" si="152">IF(E86="","",(R86-S86))</f>
        <v>2.2999999999999687E-3</v>
      </c>
      <c r="U86" s="185">
        <f>IF(E86="","",ROUND(AVERAGEA(E86:I87),4))</f>
        <v>5.7035999999999998</v>
      </c>
      <c r="V86" s="185">
        <f>IF(E86="","",ROUND(SQRT(COUNTA(E86:I87)/(COUNTA(E86:I87)-1))*STDEVPA(E86:I87),4))</f>
        <v>8.9999999999999998E-4</v>
      </c>
      <c r="W86" s="184">
        <f t="shared" ref="W86" si="153">IF(E86="","",ROUND((((B86+C86)-(B86-C87))/(6*V86)),4))</f>
        <v>37.036999999999999</v>
      </c>
      <c r="X86" s="184">
        <f t="shared" ref="X86" si="154">IF(E86="","",ROUND((1-(ABS((((B86+C86)+(B86-C87))/2)-U86)/((C86+C87)/2)))*W86,4))</f>
        <v>35.703699999999998</v>
      </c>
      <c r="Y86" s="184" t="str">
        <f>IF(E86="","",IF(OR(((MAXA(E86:I87))&gt;(B86+C86)),((MINA(E86:I87))&lt;(B86-C87))),"NG","OK"))</f>
        <v>OK</v>
      </c>
      <c r="Z86" s="184" t="str">
        <f t="shared" ref="Z86" si="155">IF(X86="","",IF(OR(((MINA(X86))&lt;(1.67))),"NG","OK"))</f>
        <v>OK</v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e">
        <f t="shared" si="110"/>
        <v>#VALUE!</v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>
        <v>7.9051</v>
      </c>
      <c r="F88" s="176">
        <v>7.9067999999999996</v>
      </c>
      <c r="G88" s="176">
        <v>7.9021999999999997</v>
      </c>
      <c r="H88" s="176">
        <v>7.8963000000000001</v>
      </c>
      <c r="I88" s="176">
        <v>7.9051</v>
      </c>
      <c r="J88" s="178"/>
      <c r="K88" s="178"/>
      <c r="L88" s="192" t="str">
        <f>IF(E88="","",IF(OR(((MAXA(E88:I89))&gt;(B88+C88)),((MINA(E88:I89))&lt;(B88-C89))),"NG","OK"))</f>
        <v>OK</v>
      </c>
      <c r="M88" s="192">
        <f>IF(E88="","",IF(OR(((MAXA(E88:I89))&gt;(B88+C88)),((MINA(E88:I89))&lt;(B88-C89))),2,1))</f>
        <v>1</v>
      </c>
      <c r="N88" s="185">
        <f t="shared" ref="N88" si="156">IF(B88="","",(((B88+C88)+(B88-C89))/2))</f>
        <v>7.9</v>
      </c>
      <c r="O88" s="193">
        <f>IF(E88="","",((MAXA(E88,F88,G88,H88,I88))-N88)/((C88+C89)/2))</f>
        <v>6.7999999999992511E-2</v>
      </c>
      <c r="P88" s="193">
        <f>IF(E88="","",((MINA(E88,F88,G88,H88,I88))-N88)/((C88+C89)/2))</f>
        <v>-3.7000000000002586E-2</v>
      </c>
      <c r="Q88" s="194" t="str">
        <f t="shared" ref="Q88" si="157">IF(E88="","",IF(OR((O88&gt;50%),(P88&lt;-50%)),"Measure More","OK"))</f>
        <v>OK</v>
      </c>
      <c r="R88" s="185">
        <f>IF(E88="","",MAXA(E88:I89))</f>
        <v>7.9067999999999996</v>
      </c>
      <c r="S88" s="185">
        <f>IF(E88="","",MINA(E88:I89))</f>
        <v>7.8963000000000001</v>
      </c>
      <c r="T88" s="185">
        <f t="shared" ref="T88" si="158">IF(E88="","",(R88-S88))</f>
        <v>1.049999999999951E-2</v>
      </c>
      <c r="U88" s="185">
        <f>IF(E88="","",ROUND(AVERAGEA(E88:I89),4))</f>
        <v>7.9031000000000002</v>
      </c>
      <c r="V88" s="185">
        <f>IF(E88="","",ROUND(SQRT(COUNTA(E88:I89)/(COUNTA(E88:I89)-1))*STDEVPA(E88:I89),4))</f>
        <v>4.1000000000000003E-3</v>
      </c>
      <c r="W88" s="184">
        <f t="shared" ref="W88" si="159">IF(E88="","",ROUND((((B88+C88)-(B88-C89))/(6*V88)),4))</f>
        <v>8.1301000000000005</v>
      </c>
      <c r="X88" s="184">
        <f t="shared" ref="X88" si="160">IF(E88="","",ROUND((1-(ABS((((B88+C88)+(B88-C89))/2)-U88)/((C88+C89)/2)))*W88,4))</f>
        <v>7.8780999999999999</v>
      </c>
      <c r="Y88" s="184" t="str">
        <f>IF(E88="","",IF(OR(((MAXA(E88:I89))&gt;(B88+C88)),((MINA(E88:I89))&lt;(B88-C89))),"NG","OK"))</f>
        <v>OK</v>
      </c>
      <c r="Z88" s="184" t="str">
        <f t="shared" ref="Z88" si="161">IF(X88="","",IF(OR(((MINA(X88))&lt;(1.67))),"NG","OK"))</f>
        <v>OK</v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e">
        <f t="shared" si="110"/>
        <v>#VALUE!</v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>
        <v>7.9013999999999998</v>
      </c>
      <c r="F90" s="176">
        <v>7.9024999999999999</v>
      </c>
      <c r="G90" s="176">
        <v>7.9169999999999998</v>
      </c>
      <c r="H90" s="176">
        <v>7.9061000000000003</v>
      </c>
      <c r="I90" s="176">
        <v>7.9176000000000002</v>
      </c>
      <c r="J90" s="178"/>
      <c r="K90" s="178"/>
      <c r="L90" s="192" t="str">
        <f>IF(E90="","",IF(OR(((MAXA(E90:I91))&gt;(B90+C90)),((MINA(E90:I91))&lt;(B90-C91))),"NG","OK"))</f>
        <v>OK</v>
      </c>
      <c r="M90" s="192">
        <f>IF(E90="","",IF(OR(((MAXA(E90:I91))&gt;(B90+C90)),((MINA(E90:I91))&lt;(B90-C91))),2,1))</f>
        <v>1</v>
      </c>
      <c r="N90" s="185">
        <f t="shared" ref="N90" si="162">IF(B90="","",(((B90+C90)+(B90-C91))/2))</f>
        <v>7.9</v>
      </c>
      <c r="O90" s="193">
        <f>IF(E90="","",((MAXA(E90,F90,G90,H90,I90))-N90)/((C90+C91)/2))</f>
        <v>0.17599999999999838</v>
      </c>
      <c r="P90" s="193">
        <f>IF(E90="","",((MINA(E90,F90,G90,H90,I90))-N90)/((C90+C91)/2))</f>
        <v>1.3999999999994017E-2</v>
      </c>
      <c r="Q90" s="194" t="str">
        <f t="shared" ref="Q90" si="163">IF(E90="","",IF(OR((O90&gt;50%),(P90&lt;-50%)),"Measure More","OK"))</f>
        <v>OK</v>
      </c>
      <c r="R90" s="185">
        <f>IF(E90="","",MAXA(E90:I91))</f>
        <v>7.9176000000000002</v>
      </c>
      <c r="S90" s="185">
        <f>IF(E90="","",MINA(E90:I91))</f>
        <v>7.9013999999999998</v>
      </c>
      <c r="T90" s="185">
        <f t="shared" ref="T90" si="164">IF(E90="","",(R90-S90))</f>
        <v>1.6200000000000436E-2</v>
      </c>
      <c r="U90" s="185">
        <f>IF(E90="","",ROUND(AVERAGEA(E90:I91),4))</f>
        <v>7.9089</v>
      </c>
      <c r="V90" s="185">
        <f>IF(E90="","",ROUND(SQRT(COUNTA(E90:I91)/(COUNTA(E90:I91)-1))*STDEVPA(E90:I91),4))</f>
        <v>7.7999999999999996E-3</v>
      </c>
      <c r="W90" s="184">
        <f t="shared" ref="W90" si="165">IF(E90="","",ROUND((((B90+C90)-(B90-C91))/(6*V90)),4))</f>
        <v>4.2735000000000003</v>
      </c>
      <c r="X90" s="184">
        <f t="shared" ref="X90" si="166">IF(E90="","",ROUND((1-(ABS((((B90+C90)+(B90-C91))/2)-U90)/((C90+C91)/2)))*W90,4))</f>
        <v>3.8932000000000002</v>
      </c>
      <c r="Y90" s="184" t="str">
        <f>IF(E90="","",IF(OR(((MAXA(E90:I91))&gt;(B90+C90)),((MINA(E90:I91))&lt;(B90-C91))),"NG","OK"))</f>
        <v>OK</v>
      </c>
      <c r="Z90" s="184" t="str">
        <f t="shared" ref="Z90" si="167">IF(X90="","",IF(OR(((MINA(X90))&lt;(1.67))),"NG","OK"))</f>
        <v>OK</v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e">
        <f t="shared" si="110"/>
        <v>#VALUE!</v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>
        <v>3.0958000000000001</v>
      </c>
      <c r="F92" s="176">
        <v>3.0969000000000002</v>
      </c>
      <c r="G92" s="176">
        <v>3.0922999999999998</v>
      </c>
      <c r="H92" s="176">
        <v>3.0869</v>
      </c>
      <c r="I92" s="176">
        <v>3.0804999999999998</v>
      </c>
      <c r="J92" s="178"/>
      <c r="K92" s="178"/>
      <c r="L92" s="192" t="str">
        <f>IF(E92="","",IF(OR(((MAXA(E92:I93))&gt;(B92+C92)),((MINA(E92:I93))&lt;(B92-C93))),"NG","OK"))</f>
        <v>OK</v>
      </c>
      <c r="M92" s="192">
        <f>IF(E92="","",IF(OR(((MAXA(E92:I93))&gt;(B92+C92)),((MINA(E92:I93))&lt;(B92-C93))),2,1))</f>
        <v>1</v>
      </c>
      <c r="N92" s="185">
        <f t="shared" ref="N92" si="168">IF(B92="","",(((B92+C92)+(B92-C93))/2))</f>
        <v>3.1</v>
      </c>
      <c r="O92" s="193">
        <f>IF(E92="","",((MAXA(E92,F92,G92,H92,I92))-N92)/((C92+C93)/2))</f>
        <v>-3.0999999999998806E-2</v>
      </c>
      <c r="P92" s="193">
        <f>IF(E92="","",((MINA(E92,F92,G92,H92,I92))-N92)/((C92+C93)/2))</f>
        <v>-0.19500000000000295</v>
      </c>
      <c r="Q92" s="185" t="str">
        <f t="shared" ref="Q92" si="169">IF(E92="","",IF(OR((O92&gt;50%),(P92&lt;-50%)),"Measure More","OK"))</f>
        <v>OK</v>
      </c>
      <c r="R92" s="185">
        <f>IF(E92="","",MAXA(E92:I93))</f>
        <v>3.0969000000000002</v>
      </c>
      <c r="S92" s="185">
        <f>IF(E92="","",MINA(E92:I93))</f>
        <v>3.0804999999999998</v>
      </c>
      <c r="T92" s="185">
        <f t="shared" ref="T92" si="170">IF(E92="","",(R92-S92))</f>
        <v>1.6400000000000414E-2</v>
      </c>
      <c r="U92" s="185">
        <f>IF(E92="","",ROUND(AVERAGEA(E92:I93),4))</f>
        <v>3.0905</v>
      </c>
      <c r="V92" s="185">
        <f>IF(E92="","",ROUND(SQRT(COUNTA(E92:I93)/(COUNTA(E92:I93)-1))*STDEVPA(E92:I93),4))</f>
        <v>6.7999999999999996E-3</v>
      </c>
      <c r="W92" s="184">
        <f t="shared" ref="W92" si="171">IF(E92="","",ROUND((((B92+C92)-(B92-C93))/(6*V92)),4))</f>
        <v>4.9020000000000001</v>
      </c>
      <c r="X92" s="184">
        <f t="shared" ref="X92" si="172">IF(E92="","",ROUND((1-(ABS((((B92+C92)+(B92-C93))/2)-U92)/((C92+C93)/2)))*W92,4))</f>
        <v>4.4363000000000001</v>
      </c>
      <c r="Y92" s="184" t="str">
        <f>IF(E92="","",IF(OR(((MAXA(E92:I93))&gt;(B92+C92)),((MINA(E92:I93))&lt;(B92-C93))),"NG","OK"))</f>
        <v>OK</v>
      </c>
      <c r="Z92" s="184" t="str">
        <f t="shared" ref="Z92" si="173">IF(X92="","",IF(OR(((MINA(X92))&lt;(1.67))),"NG","OK"))</f>
        <v>OK</v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e">
        <f t="shared" si="110"/>
        <v>#VALUE!</v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>
        <v>3.0958000000000001</v>
      </c>
      <c r="F94" s="176">
        <v>3.0996000000000001</v>
      </c>
      <c r="G94" s="176">
        <v>3.0941000000000001</v>
      </c>
      <c r="H94" s="176">
        <v>3.0945</v>
      </c>
      <c r="I94" s="176">
        <v>3.0958999999999999</v>
      </c>
      <c r="J94" s="178"/>
      <c r="K94" s="178"/>
      <c r="L94" s="192" t="str">
        <f>IF(E94="","",IF(OR(((MAXA(E94:I95))&gt;(B94+C94)),((MINA(E94:I95))&lt;(B94-C95))),"NG","OK"))</f>
        <v>OK</v>
      </c>
      <c r="M94" s="192">
        <f>IF(E94="","",IF(OR(((MAXA(E94:I95))&gt;(B94+C94)),((MINA(E94:I95))&lt;(B94-C95))),2,1))</f>
        <v>1</v>
      </c>
      <c r="N94" s="185">
        <f t="shared" ref="N94" si="174">IF(B94="","",(((B94+C94)+(B94-C95))/2))</f>
        <v>3.1</v>
      </c>
      <c r="O94" s="193">
        <f>IF(E94="","",((MAXA(E94,F94,G94,H94,I94))-N94)/((C94+C95)/2))</f>
        <v>-3.9999999999995595E-3</v>
      </c>
      <c r="P94" s="193">
        <f>IF(E94="","",((MINA(E94,F94,G94,H94,I94))-N94)/((C94+C95)/2))</f>
        <v>-5.9000000000000163E-2</v>
      </c>
      <c r="Q94" s="185" t="str">
        <f t="shared" ref="Q94" si="175">IF(E94="","",IF(OR((O94&gt;50%),(P94&lt;-50%)),"Measure More","OK"))</f>
        <v>OK</v>
      </c>
      <c r="R94" s="185">
        <f>IF(E94="","",MAXA(E94:I95))</f>
        <v>3.0996000000000001</v>
      </c>
      <c r="S94" s="185">
        <f>IF(E94="","",MINA(E94:I95))</f>
        <v>3.0941000000000001</v>
      </c>
      <c r="T94" s="185">
        <f t="shared" ref="T94" si="176">IF(E94="","",(R94-S94))</f>
        <v>5.5000000000000604E-3</v>
      </c>
      <c r="U94" s="185">
        <f>IF(E94="","",ROUND(AVERAGEA(E94:I95),4))</f>
        <v>3.0960000000000001</v>
      </c>
      <c r="V94" s="185">
        <f>IF(E94="","",ROUND(SQRT(COUNTA(E94:I95)/(COUNTA(E94:I95)-1))*STDEVPA(E94:I95),4))</f>
        <v>2.2000000000000001E-3</v>
      </c>
      <c r="W94" s="184">
        <f t="shared" ref="W94" si="177">IF(E94="","",ROUND((((B94+C94)-(B94-C95))/(6*V94)),4))</f>
        <v>15.1515</v>
      </c>
      <c r="X94" s="184">
        <f t="shared" ref="X94" si="178">IF(E94="","",ROUND((1-(ABS((((B94+C94)+(B94-C95))/2)-U94)/((C94+C95)/2)))*W94,4))</f>
        <v>14.545400000000001</v>
      </c>
      <c r="Y94" s="184" t="str">
        <f>IF(E94="","",IF(OR(((MAXA(E94:I95))&gt;(B94+C94)),((MINA(E94:I95))&lt;(B94-C95))),"NG","OK"))</f>
        <v>OK</v>
      </c>
      <c r="Z94" s="184" t="str">
        <f t="shared" ref="Z94" si="179">IF(X94="","",IF(OR(((MINA(X94))&lt;(1.67))),"NG","OK"))</f>
        <v>OK</v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e">
        <f t="shared" si="110"/>
        <v>#VALUE!</v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>
        <v>7.7178000000000004</v>
      </c>
      <c r="F96" s="176">
        <v>7.7161</v>
      </c>
      <c r="G96" s="176">
        <v>7.7115999999999998</v>
      </c>
      <c r="H96" s="176">
        <v>7.7117000000000004</v>
      </c>
      <c r="I96" s="176">
        <v>7.7106000000000003</v>
      </c>
      <c r="J96" s="178"/>
      <c r="K96" s="178"/>
      <c r="L96" s="192" t="str">
        <f>IF(E96="","",IF(OR(((MAXA(E96:I97))&gt;(B96+C96)),((MINA(E96:I97))&lt;(B96-C97))),"NG","OK"))</f>
        <v>OK</v>
      </c>
      <c r="M96" s="192">
        <f>IF(E96="","",IF(OR(((MAXA(E96:I97))&gt;(B96+C96)),((MINA(E96:I97))&lt;(B96-C97))),2,1))</f>
        <v>1</v>
      </c>
      <c r="N96" s="185">
        <f t="shared" ref="N96" si="180">IF(B96="","",(((B96+C96)+(B96-C97))/2))</f>
        <v>7.7</v>
      </c>
      <c r="O96" s="193">
        <f>IF(E96="","",((MAXA(E96,F96,G96,H96,I96))-N96)/((C96+C97)/2))</f>
        <v>0.1780000000000026</v>
      </c>
      <c r="P96" s="193">
        <f>IF(E96="","",((MINA(E96,F96,G96,H96,I96))-N96)/((C96+C97)/2))</f>
        <v>0.10600000000000165</v>
      </c>
      <c r="Q96" s="185" t="str">
        <f t="shared" ref="Q96" si="181">IF(E96="","",IF(OR((O96&gt;50%),(P96&lt;-50%)),"Measure More","OK"))</f>
        <v>OK</v>
      </c>
      <c r="R96" s="185">
        <f>IF(E96="","",MAXA(E96:I97))</f>
        <v>7.7178000000000004</v>
      </c>
      <c r="S96" s="185">
        <f>IF(E96="","",MINA(E96:I97))</f>
        <v>7.7106000000000003</v>
      </c>
      <c r="T96" s="185">
        <f t="shared" ref="T96" si="182">IF(E96="","",(R96-S96))</f>
        <v>7.2000000000000952E-3</v>
      </c>
      <c r="U96" s="185">
        <f>IF(E96="","",ROUND(AVERAGEA(E96:I97),4))</f>
        <v>7.7135999999999996</v>
      </c>
      <c r="V96" s="185">
        <f>IF(E96="","",ROUND(SQRT(COUNTA(E96:I97)/(COUNTA(E96:I97)-1))*STDEVPA(E96:I97),4))</f>
        <v>3.2000000000000002E-3</v>
      </c>
      <c r="W96" s="184">
        <f t="shared" ref="W96" si="183">IF(E96="","",ROUND((((B96+C96)-(B96-C97))/(6*V96)),4))</f>
        <v>10.416700000000001</v>
      </c>
      <c r="X96" s="184">
        <f t="shared" ref="X96" si="184">IF(E96="","",ROUND((1-(ABS((((B96+C96)+(B96-C97))/2)-U96)/((C96+C97)/2)))*W96,4))</f>
        <v>9</v>
      </c>
      <c r="Y96" s="184" t="str">
        <f>IF(E96="","",IF(OR(((MAXA(E96:I97))&gt;(B96+C96)),((MINA(E96:I97))&lt;(B96-C97))),"NG","OK"))</f>
        <v>OK</v>
      </c>
      <c r="Z96" s="184" t="str">
        <f t="shared" ref="Z96" si="185">IF(X96="","",IF(OR(((MINA(X96))&lt;(1.67))),"NG","OK"))</f>
        <v>OK</v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e">
        <f t="shared" si="110"/>
        <v>#VALUE!</v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>
        <v>7.7153999999999998</v>
      </c>
      <c r="F98" s="176">
        <v>7.7135999999999996</v>
      </c>
      <c r="G98" s="176">
        <v>7.7091000000000003</v>
      </c>
      <c r="H98" s="176">
        <v>7.7096999999999998</v>
      </c>
      <c r="I98" s="176">
        <v>7.7088999999999999</v>
      </c>
      <c r="J98" s="178"/>
      <c r="K98" s="178"/>
      <c r="L98" s="192" t="str">
        <f>IF(E98="","",IF(OR(((MAXA(E98:I99))&gt;(B98+C98)),((MINA(E98:I99))&lt;(B98-C99))),"NG","OK"))</f>
        <v>OK</v>
      </c>
      <c r="M98" s="192">
        <f>IF(E98="","",IF(OR(((MAXA(E98:I99))&gt;(B98+C98)),((MINA(E98:I99))&lt;(B98-C99))),2,1))</f>
        <v>1</v>
      </c>
      <c r="N98" s="185">
        <f t="shared" ref="N98" si="186">IF(B98="","",(((B98+C98)+(B98-C99))/2))</f>
        <v>7.7</v>
      </c>
      <c r="O98" s="193">
        <f>IF(E98="","",((MAXA(E98,F98,G98,H98,I98))-N98)/((C98+C99)/2))</f>
        <v>0.15399999999999636</v>
      </c>
      <c r="P98" s="193">
        <f>IF(E98="","",((MINA(E98,F98,G98,H98,I98))-N98)/((C98+C99)/2))</f>
        <v>8.8999999999996859E-2</v>
      </c>
      <c r="Q98" s="185" t="str">
        <f t="shared" ref="Q98" si="187">IF(E98="","",IF(OR((O98&gt;50%),(P98&lt;-50%)),"Measure More","OK"))</f>
        <v>OK</v>
      </c>
      <c r="R98" s="185">
        <f>IF(E98="","",MAXA(E98:I99))</f>
        <v>7.7153999999999998</v>
      </c>
      <c r="S98" s="185">
        <f>IF(E98="","",MINA(E98:I99))</f>
        <v>7.7088999999999999</v>
      </c>
      <c r="T98" s="185">
        <f t="shared" ref="T98" si="188">IF(E98="","",(R98-S98))</f>
        <v>6.4999999999999503E-3</v>
      </c>
      <c r="U98" s="185">
        <f>IF(E98="","",ROUND(AVERAGEA(E98:I99),4))</f>
        <v>7.7112999999999996</v>
      </c>
      <c r="V98" s="185">
        <f>IF(E98="","",ROUND(SQRT(COUNTA(E98:I99)/(COUNTA(E98:I99)-1))*STDEVPA(E98:I99),4))</f>
        <v>3.0000000000000001E-3</v>
      </c>
      <c r="W98" s="184">
        <f t="shared" ref="W98" si="189">IF(E98="","",ROUND((((B98+C98)-(B98-C99))/(6*V98)),4))</f>
        <v>11.1111</v>
      </c>
      <c r="X98" s="184">
        <f t="shared" ref="X98" si="190">IF(E98="","",ROUND((1-(ABS((((B98+C98)+(B98-C99))/2)-U98)/((C98+C99)/2)))*W98,4))</f>
        <v>9.8554999999999993</v>
      </c>
      <c r="Y98" s="184" t="str">
        <f>IF(E98="","",IF(OR(((MAXA(E98:I99))&gt;(B98+C98)),((MINA(E98:I99))&lt;(B98-C99))),"NG","OK"))</f>
        <v>OK</v>
      </c>
      <c r="Z98" s="184" t="str">
        <f t="shared" ref="Z98" si="191">IF(X98="","",IF(OR(((MINA(X98))&lt;(1.67))),"NG","OK"))</f>
        <v>OK</v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e">
        <f t="shared" si="110"/>
        <v>#VALUE!</v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>
        <v>3.1158000000000001</v>
      </c>
      <c r="F100" s="176">
        <v>3.1145999999999998</v>
      </c>
      <c r="G100" s="176">
        <v>3.1255999999999999</v>
      </c>
      <c r="H100" s="176">
        <v>3.1259999999999999</v>
      </c>
      <c r="I100" s="176">
        <v>3.1211000000000002</v>
      </c>
      <c r="J100" s="178"/>
      <c r="K100" s="178"/>
      <c r="L100" s="192" t="str">
        <f>IF(E100="","",IF(OR(((MAXA(E100:I101))&gt;(B100+C100)),((MINA(E100:I101))&lt;(B100-C101))),"NG","OK"))</f>
        <v>OK</v>
      </c>
      <c r="M100" s="192">
        <f>IF(E100="","",IF(OR(((MAXA(E100:I101))&gt;(B100+C100)),((MINA(E100:I101))&lt;(B100-C101))),2,1))</f>
        <v>1</v>
      </c>
      <c r="N100" s="185">
        <f t="shared" ref="N100" si="192">IF(B100="","",(((B100+C100)+(B100-C101))/2))</f>
        <v>3.1</v>
      </c>
      <c r="O100" s="193">
        <f>IF(E100="","",((MAXA(E100,F100,G100,H100,I100))-N100)/((C100+C101)/2))</f>
        <v>0.25999999999999801</v>
      </c>
      <c r="P100" s="193">
        <f>IF(E100="","",((MINA(E100,F100,G100,H100,I100))-N100)/((C100+C101)/2))</f>
        <v>0.14599999999999724</v>
      </c>
      <c r="Q100" s="185" t="str">
        <f t="shared" ref="Q100" si="193">IF(E100="","",IF(OR((O100&gt;50%),(P100&lt;-50%)),"Measure More","OK"))</f>
        <v>OK</v>
      </c>
      <c r="R100" s="185">
        <f>IF(E100="","",MAXA(E100:I101))</f>
        <v>3.1259999999999999</v>
      </c>
      <c r="S100" s="185">
        <f>IF(E100="","",MINA(E100:I101))</f>
        <v>3.1145999999999998</v>
      </c>
      <c r="T100" s="185">
        <f t="shared" ref="T100" si="194">IF(E100="","",(R100-S100))</f>
        <v>1.1400000000000077E-2</v>
      </c>
      <c r="U100" s="185">
        <f>IF(E100="","",ROUND(AVERAGEA(E100:I101),4))</f>
        <v>3.1206</v>
      </c>
      <c r="V100" s="185">
        <f>IF(E100="","",ROUND(SQRT(COUNTA(E100:I101)/(COUNTA(E100:I101)-1))*STDEVPA(E100:I101),4))</f>
        <v>5.3E-3</v>
      </c>
      <c r="W100" s="184">
        <f t="shared" ref="W100" si="195">IF(E100="","",ROUND((((B100+C100)-(B100-C101))/(6*V100)),4))</f>
        <v>6.2892999999999999</v>
      </c>
      <c r="X100" s="184">
        <f t="shared" ref="X100" si="196">IF(E100="","",ROUND((1-(ABS((((B100+C100)+(B100-C101))/2)-U100)/((C100+C101)/2)))*W100,4))</f>
        <v>4.9936999999999996</v>
      </c>
      <c r="Y100" s="184" t="str">
        <f>IF(E100="","",IF(OR(((MAXA(E100:I101))&gt;(B100+C100)),((MINA(E100:I101))&lt;(B100-C101))),"NG","OK"))</f>
        <v>OK</v>
      </c>
      <c r="Z100" s="184" t="str">
        <f t="shared" ref="Z100" si="197">IF(X100="","",IF(OR(((MINA(X100))&lt;(1.67))),"NG","OK"))</f>
        <v>OK</v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e">
        <f t="shared" si="110"/>
        <v>#VALUE!</v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>
        <v>3.1177999999999999</v>
      </c>
      <c r="F102" s="176">
        <v>3.1179999999999999</v>
      </c>
      <c r="G102" s="176">
        <v>3.1173000000000002</v>
      </c>
      <c r="H102" s="176">
        <v>3.1259999999999999</v>
      </c>
      <c r="I102" s="176">
        <v>3.1225000000000001</v>
      </c>
      <c r="J102" s="178"/>
      <c r="K102" s="178"/>
      <c r="L102" s="192" t="str">
        <f>IF(E102="","",IF(OR(((MAXA(E102:I103))&gt;(B102+C102)),((MINA(E102:I103))&lt;(B102-C103))),"NG","OK"))</f>
        <v>OK</v>
      </c>
      <c r="M102" s="192">
        <f>IF(E102="","",IF(OR(((MAXA(E102:I103))&gt;(B102+C102)),((MINA(E102:I103))&lt;(B102-C103))),2,1))</f>
        <v>1</v>
      </c>
      <c r="N102" s="185">
        <f t="shared" ref="N102" si="198">IF(B102="","",(((B102+C102)+(B102-C103))/2))</f>
        <v>3.1</v>
      </c>
      <c r="O102" s="193">
        <f>IF(E102="","",((MAXA(E102,F102,G102,H102,I102))-N102)/((C102+C103)/2))</f>
        <v>0.25999999999999801</v>
      </c>
      <c r="P102" s="193">
        <f>IF(E102="","",((MINA(E102,F102,G102,H102,I102))-N102)/((C102+C103)/2))</f>
        <v>0.17300000000000093</v>
      </c>
      <c r="Q102" s="185" t="str">
        <f t="shared" ref="Q102" si="199">IF(E102="","",IF(OR((O102&gt;50%),(P102&lt;-50%)),"Measure More","OK"))</f>
        <v>OK</v>
      </c>
      <c r="R102" s="185">
        <f>IF(E102="","",MAXA(E102:I103))</f>
        <v>3.1259999999999999</v>
      </c>
      <c r="S102" s="185">
        <f>IF(E102="","",MINA(E102:I103))</f>
        <v>3.1173000000000002</v>
      </c>
      <c r="T102" s="185">
        <f t="shared" ref="T102" si="200">IF(E102="","",(R102-S102))</f>
        <v>8.699999999999708E-3</v>
      </c>
      <c r="U102" s="185">
        <f>IF(E102="","",ROUND(AVERAGEA(E102:I103),4))</f>
        <v>3.1202999999999999</v>
      </c>
      <c r="V102" s="185">
        <f>IF(E102="","",ROUND(SQRT(COUNTA(E102:I103)/(COUNTA(E102:I103)-1))*STDEVPA(E102:I103),4))</f>
        <v>3.8E-3</v>
      </c>
      <c r="W102" s="184">
        <f t="shared" ref="W102" si="201">IF(E102="","",ROUND((((B102+C102)-(B102-C103))/(6*V102)),4))</f>
        <v>8.7719000000000005</v>
      </c>
      <c r="X102" s="184">
        <f t="shared" ref="X102" si="202">IF(E102="","",ROUND((1-(ABS((((B102+C102)+(B102-C103))/2)-U102)/((C102+C103)/2)))*W102,4))</f>
        <v>6.9912000000000001</v>
      </c>
      <c r="Y102" s="184" t="str">
        <f>IF(E102="","",IF(OR(((MAXA(E102:I103))&gt;(B102+C102)),((MINA(E102:I103))&lt;(B102-C103))),"NG","OK"))</f>
        <v>OK</v>
      </c>
      <c r="Z102" s="184" t="str">
        <f t="shared" ref="Z102" si="203">IF(X102="","",IF(OR(((MINA(X102))&lt;(1.67))),"NG","OK"))</f>
        <v>OK</v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e">
        <f t="shared" si="110"/>
        <v>#VALUE!</v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>
        <v>2.3599999999999999E-2</v>
      </c>
      <c r="F104" s="176">
        <v>2.2200000000000001E-2</v>
      </c>
      <c r="G104" s="176">
        <v>2.5000000000000001E-2</v>
      </c>
      <c r="H104" s="176">
        <v>2.41E-2</v>
      </c>
      <c r="I104" s="176">
        <v>2.4799999999999999E-2</v>
      </c>
      <c r="J104" s="178"/>
      <c r="K104" s="178"/>
      <c r="L104" s="192" t="str">
        <f>IF(E104="","",IF(OR(((MAXA(E104:I105))&gt;(B104+C104)),((MINA(E104:I105))&lt;(B104-C105))),"NG","OK"))</f>
        <v>OK</v>
      </c>
      <c r="M104" s="192">
        <f>IF(E104="","",IF(OR(((MAXA(E104:I105))&gt;(B104+C104)),((MINA(E104:I105))&lt;(B104-C105))),2,1))</f>
        <v>1</v>
      </c>
      <c r="N104" s="185">
        <f t="shared" ref="N104" si="204">IF(B104="","",(((B104+C104)+(B104-C105))/2))</f>
        <v>2.5000000000000001E-2</v>
      </c>
      <c r="O104" s="193">
        <f>IF(E104="","",((MAXA(E104,F104,G104,H104,I104))-N104)/((C104+C105)/2))</f>
        <v>0</v>
      </c>
      <c r="P104" s="193">
        <f>IF(E104="","",((MINA(E104,F104,G104,H104,I104))-N104)/((C104+C105)/2))</f>
        <v>-0.11200000000000002</v>
      </c>
      <c r="Q104" s="185" t="str">
        <f t="shared" ref="Q104" si="205">IF(E104="","",IF(OR((O104&gt;50%),(P104&lt;-50%)),"Measure More","OK"))</f>
        <v>OK</v>
      </c>
      <c r="R104" s="185">
        <f>IF(E104="","",MAXA(E104:I105))</f>
        <v>2.5000000000000001E-2</v>
      </c>
      <c r="S104" s="185">
        <f>IF(E104="","",MINA(E104:I105))</f>
        <v>2.2200000000000001E-2</v>
      </c>
      <c r="T104" s="185">
        <f t="shared" ref="T104" si="206">IF(E104="","",(R104-S104))</f>
        <v>2.8000000000000004E-3</v>
      </c>
      <c r="U104" s="185">
        <f>IF(E104="","",ROUND(AVERAGEA(E104:I105),4))</f>
        <v>2.3900000000000001E-2</v>
      </c>
      <c r="V104" s="185">
        <f>IF(E104="","",ROUND(SQRT(COUNTA(E104:I105)/(COUNTA(E104:I105)-1))*STDEVPA(E104:I105),4))</f>
        <v>1.1000000000000001E-3</v>
      </c>
      <c r="W104" s="184">
        <f>IF(E104="","",ROUND((((B104+C104)-(U104))/(3*V104)),4))</f>
        <v>7.9090999999999996</v>
      </c>
      <c r="X104" s="184">
        <f>IF(E104="","",ROUND((((B104+C104)-(U104))/(3*V104)),4))</f>
        <v>7.9090999999999996</v>
      </c>
      <c r="Y104" s="184" t="str">
        <f>IF(E104="","",IF(OR(((MAXA(E104:I105))&gt;(B104+C104)),((MINA(E104:I105))&lt;(B104-C105))),"NG","OK"))</f>
        <v>OK</v>
      </c>
      <c r="Z104" s="184" t="str">
        <f t="shared" ref="Z104" si="207">IF(X104="","",IF(OR(((MINA(X104))&lt;(1.67))),"NG","OK"))</f>
        <v>OK</v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e">
        <f t="shared" si="110"/>
        <v>#VALUE!</v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>
        <v>2.2100000000000002E-2</v>
      </c>
      <c r="F106" s="176">
        <v>2.5600000000000001E-2</v>
      </c>
      <c r="G106" s="176">
        <v>0.03</v>
      </c>
      <c r="H106" s="176">
        <v>2.3199999999999998E-2</v>
      </c>
      <c r="I106" s="176">
        <v>2.52E-2</v>
      </c>
      <c r="J106" s="178"/>
      <c r="K106" s="178"/>
      <c r="L106" s="192" t="str">
        <f>IF(E106="","",IF(OR(((MAXA(E106:I107))&gt;(B106+C106)),((MINA(E106:I107))&lt;(B106-C107))),"NG","OK"))</f>
        <v>OK</v>
      </c>
      <c r="M106" s="192">
        <f>IF(E106="","",IF(OR(((MAXA(E106:I107))&gt;(B106+C106)),((MINA(E106:I107))&lt;(B106-C107))),2,1))</f>
        <v>1</v>
      </c>
      <c r="N106" s="185">
        <f t="shared" ref="N106" si="208">IF(B106="","",(((B106+C106)+(B106-C107))/2))</f>
        <v>2.5000000000000001E-2</v>
      </c>
      <c r="O106" s="193">
        <f>IF(E106="","",((MAXA(E106,F106,G106,H106,I106))-N106)/((C106+C107)/2))</f>
        <v>0.1999999999999999</v>
      </c>
      <c r="P106" s="193">
        <f>IF(E106="","",((MINA(E106,F106,G106,H106,I106))-N106)/((C106+C107)/2))</f>
        <v>-0.11599999999999999</v>
      </c>
      <c r="Q106" s="194" t="str">
        <f t="shared" ref="Q106" si="209">IF(E106="","",IF(OR((O106&gt;50%),(P106&lt;-50%)),"Measure More","OK"))</f>
        <v>OK</v>
      </c>
      <c r="R106" s="185">
        <f>IF(E106="","",MAXA(E106:I107))</f>
        <v>0.03</v>
      </c>
      <c r="S106" s="185">
        <f>IF(E106="","",MINA(E106:I107))</f>
        <v>2.2100000000000002E-2</v>
      </c>
      <c r="T106" s="185">
        <f t="shared" ref="T106" si="210">IF(E106="","",(R106-S106))</f>
        <v>7.8999999999999973E-3</v>
      </c>
      <c r="U106" s="185">
        <f>IF(E106="","",ROUND(AVERAGEA(E106:I107),4))</f>
        <v>2.52E-2</v>
      </c>
      <c r="V106" s="185">
        <f>IF(E106="","",ROUND(SQRT(COUNTA(E106:I107)/(COUNTA(E106:I107)-1))*STDEVPA(E106:I107),4))</f>
        <v>3.0000000000000001E-3</v>
      </c>
      <c r="W106" s="184">
        <f>IF(E106="","",ROUND((((B106+C106)-(U106))/(3*V106)),4))</f>
        <v>2.7555999999999998</v>
      </c>
      <c r="X106" s="184">
        <f>IF(E106="","",ROUND((((B106+C106)-(U106))/(3*V106)),4))</f>
        <v>2.7555999999999998</v>
      </c>
      <c r="Y106" s="184" t="str">
        <f>IF(E106="","",IF(OR(((MAXA(E106:I107))&gt;(B106+C106)),((MINA(E106:I107))&lt;(B106-C107))),"NG","OK"))</f>
        <v>OK</v>
      </c>
      <c r="Z106" s="184" t="str">
        <f t="shared" ref="Z106" si="211">IF(X106="","",IF(OR(((MINA(X106))&lt;(1.67))),"NG","OK"))</f>
        <v>OK</v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e">
        <f t="shared" si="110"/>
        <v>#VALUE!</v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24121702</v>
      </c>
      <c r="D113" s="183"/>
      <c r="E113" s="15"/>
      <c r="F113" s="16">
        <f>H8</f>
        <v>0</v>
      </c>
      <c r="G113" s="15"/>
      <c r="H113" s="14"/>
      <c r="I113" s="13" t="s">
        <v>2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0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132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141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128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122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24121702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138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137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147</v>
      </c>
      <c r="D127" s="67"/>
      <c r="E127" s="174" t="str">
        <f>IF(SUM(M158:M223)&lt;&gt;33,"NG","OK")</f>
        <v>OK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148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149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171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151</v>
      </c>
      <c r="I133" s="54"/>
      <c r="J133" s="53"/>
      <c r="K133" s="17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82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82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136</v>
      </c>
      <c r="I139" s="46"/>
      <c r="J139" s="45"/>
      <c r="K139" s="44" t="s">
        <v>82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82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82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93</v>
      </c>
      <c r="I143" s="46"/>
      <c r="J143" s="45"/>
      <c r="K143" s="44" t="s">
        <v>82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31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31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31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82</v>
      </c>
    </row>
    <row r="148" spans="1:31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82</v>
      </c>
    </row>
    <row r="149" spans="1:31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31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82</v>
      </c>
    </row>
    <row r="151" spans="1:31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82</v>
      </c>
    </row>
    <row r="152" spans="1:31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84</v>
      </c>
      <c r="I152" s="46"/>
      <c r="J152" s="45"/>
      <c r="K152" s="44" t="s">
        <v>82</v>
      </c>
    </row>
    <row r="153" spans="1:31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82</v>
      </c>
    </row>
    <row r="154" spans="1:31" ht="13.5" customHeight="1" x14ac:dyDescent="0.15">
      <c r="A154" s="17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31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31" ht="15" customHeight="1" x14ac:dyDescent="0.15">
      <c r="A156" s="171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31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170" t="s">
        <v>53</v>
      </c>
      <c r="P157" s="170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31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>
        <v>3.3933</v>
      </c>
      <c r="F158" s="176">
        <v>3.3952</v>
      </c>
      <c r="G158" s="176">
        <v>3.3948999999999998</v>
      </c>
      <c r="H158" s="176">
        <v>3.3952</v>
      </c>
      <c r="I158" s="176">
        <v>3.3938000000000001</v>
      </c>
      <c r="J158" s="178"/>
      <c r="K158" s="178"/>
      <c r="L158" s="192" t="str">
        <f>IF(E158="","",IF(OR(((MAXA(E158:I159))&gt;(B158+C158)),((MINA(E158:I159))&lt;(B158-C159))),"NG","OK"))</f>
        <v>OK</v>
      </c>
      <c r="M158" s="192">
        <f>IF(E158="","",IF(OR(((MAXA(E158:I159))&gt;(B158+C158)),((MINA(E158:I159))&lt;(B158-C159))),2,1))</f>
        <v>1</v>
      </c>
      <c r="N158" s="185">
        <f>IF(B158="","",(((B158+C158)+(B158-C159))/2))</f>
        <v>3.4</v>
      </c>
      <c r="O158" s="193">
        <f>IF(E158="","",((MAXA(E158,F158,G158,H158,I158))-N158)/((C158+C159)/2))</f>
        <v>-4.7999999999999154E-2</v>
      </c>
      <c r="P158" s="193">
        <f>IF(E158="","",((MINA(E158,F158,G158,H158,I158))-N158)/((C158+C159)/2))</f>
        <v>-6.6999999999999282E-2</v>
      </c>
      <c r="Q158" s="185" t="str">
        <f>IF(E158="","",IF(OR((O158&gt;50%),(P158&lt;-50%)),"Measure More","OK"))</f>
        <v>OK</v>
      </c>
      <c r="R158" s="185">
        <f>IF(E158="","",MAXA(E158:I159))</f>
        <v>3.3952</v>
      </c>
      <c r="S158" s="185">
        <f>IF(E158="","",MINA(E158:I159))</f>
        <v>3.3933</v>
      </c>
      <c r="T158" s="185">
        <f>IF(E158="","",(R158-S158))</f>
        <v>1.9000000000000128E-3</v>
      </c>
      <c r="U158" s="185">
        <f>IF(E158="","",ROUND(AVERAGEA(E158:I159),4))</f>
        <v>3.3944999999999999</v>
      </c>
      <c r="V158" s="185">
        <f>IF(E158="","",ROUND(SQRT(COUNTA(E158:I159)/(COUNTA(E158:I159)-1))*STDEVPA(E158:I159),4))</f>
        <v>8.9999999999999998E-4</v>
      </c>
      <c r="W158" s="184">
        <f>IF(E158="","",ROUND((((B158+C158)-(B158-C159))/(6*V158)),4))</f>
        <v>37.036999999999999</v>
      </c>
      <c r="X158" s="184">
        <f>IF(E158="","",ROUND((1-(ABS((((B158+C158)+(B158-C159))/2)-U158)/((C158+C159)/2)))*W158,4))</f>
        <v>35</v>
      </c>
      <c r="Y158" s="184" t="str">
        <f>IF(E158="","",IF(OR(((MAXA(E158:I159))&gt;(B158+C158)),((MINA(E158:I159))&lt;(B158-C159))),"NG","OK"))</f>
        <v>OK</v>
      </c>
      <c r="Z158" s="184" t="str">
        <f>IF(X158="","",IF(OR(((MINA(X158))&lt;(1.67))),"NG","OK"))</f>
        <v>OK</v>
      </c>
      <c r="AA158" s="92">
        <v>3.3933</v>
      </c>
      <c r="AB158" s="92">
        <v>3.3952</v>
      </c>
      <c r="AC158">
        <v>3.3948999999999998</v>
      </c>
      <c r="AD158">
        <v>3.3952</v>
      </c>
      <c r="AE158">
        <v>3.3938000000000001</v>
      </c>
    </row>
    <row r="159" spans="1:31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31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>
        <v>3.4049999999999998</v>
      </c>
      <c r="F160" s="176">
        <v>3.407</v>
      </c>
      <c r="G160" s="176">
        <v>3.4053</v>
      </c>
      <c r="H160" s="176">
        <v>3.4060000000000001</v>
      </c>
      <c r="I160" s="176">
        <v>3.4051999999999998</v>
      </c>
      <c r="J160" s="178"/>
      <c r="K160" s="178"/>
      <c r="L160" s="192" t="str">
        <f t="shared" ref="L160" si="212">IF(E160="","",IF(OR(((MAXA(E160:I161))&gt;(B160+C160)),((MINA(E160:I161))&lt;(B160-C161))),"NG","OK"))</f>
        <v>OK</v>
      </c>
      <c r="M160" s="192">
        <f t="shared" ref="M160" si="213">IF(E160="","",IF(OR(((MAXA(E160:I161))&gt;(B160+C160)),((MINA(E160:I161))&lt;(B160-C161))),2,1))</f>
        <v>1</v>
      </c>
      <c r="N160" s="185">
        <f t="shared" ref="N160" si="214">IF(B160="","",(((B160+C160)+(B160-C161))/2))</f>
        <v>3.4</v>
      </c>
      <c r="O160" s="193">
        <f>IF(E160="","",((MAXA(E160,F160,G160,H160,I160))-N160)/((C160+C161)/2))</f>
        <v>7.0000000000001172E-2</v>
      </c>
      <c r="P160" s="193">
        <f>IF(E160="","",((MINA(E160,F160,G160,H160,I160))-N160)/((C160+C161)/2))</f>
        <v>4.9999999999998934E-2</v>
      </c>
      <c r="Q160" s="185" t="str">
        <f t="shared" ref="Q160" si="215">IF(E160="","",IF(OR((O160&gt;50%),(P160&lt;-50%)),"Measure More","OK"))</f>
        <v>OK</v>
      </c>
      <c r="R160" s="185">
        <f t="shared" ref="R160" si="216">IF(E160="","",MAXA(E160:I161))</f>
        <v>3.407</v>
      </c>
      <c r="S160" s="185">
        <f t="shared" ref="S160" si="217">IF(E160="","",MINA(E160:I161))</f>
        <v>3.4049999999999998</v>
      </c>
      <c r="T160" s="185">
        <f t="shared" ref="T160" si="218">IF(E160="","",(R160-S160))</f>
        <v>2.0000000000002238E-3</v>
      </c>
      <c r="U160" s="185">
        <f t="shared" ref="U160" si="219">IF(E160="","",ROUND(AVERAGEA(E160:I161),4))</f>
        <v>3.4056999999999999</v>
      </c>
      <c r="V160" s="185">
        <f t="shared" ref="V160" si="220">IF(E160="","",ROUND(SQRT(COUNTA(E160:I161)/(COUNTA(E160:I161)-1))*STDEVPA(E160:I161),4))</f>
        <v>8.0000000000000004E-4</v>
      </c>
      <c r="W160" s="184">
        <f t="shared" ref="W160" si="221">IF(E160="","",ROUND((((B160+C160)-(B160-C161))/(6*V160)),4))</f>
        <v>41.666699999999999</v>
      </c>
      <c r="X160" s="184">
        <f t="shared" ref="X160" si="222">IF(E160="","",ROUND((1-(ABS((((B160+C160)+(B160-C161))/2)-U160)/((C160+C161)/2)))*W160,4))</f>
        <v>39.291699999999999</v>
      </c>
      <c r="Y160" s="184" t="str">
        <f t="shared" ref="Y160" si="223">IF(E160="","",IF(OR(((MAXA(E160:I161))&gt;(B160+C160)),((MINA(E160:I161))&lt;(B160-C161))),"NG","OK"))</f>
        <v>OK</v>
      </c>
      <c r="Z160" s="184" t="str">
        <f t="shared" ref="Z160" si="224">IF(X160="","",IF(OR(((MINA(X160))&lt;(1.67))),"NG","OK"))</f>
        <v>OK</v>
      </c>
      <c r="AA160" s="92">
        <v>3.4049999999999998</v>
      </c>
      <c r="AB160" s="92">
        <v>3.407</v>
      </c>
      <c r="AC160">
        <v>3.4053</v>
      </c>
      <c r="AD160">
        <v>3.4060000000000001</v>
      </c>
      <c r="AE160">
        <v>3.4051999999999998</v>
      </c>
    </row>
    <row r="161" spans="1:31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31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>
        <v>1.5941000000000001</v>
      </c>
      <c r="F162" s="176">
        <v>1.5958000000000001</v>
      </c>
      <c r="G162" s="176">
        <v>1.5948</v>
      </c>
      <c r="H162" s="176">
        <v>1.5960000000000001</v>
      </c>
      <c r="I162" s="176">
        <v>1.5959000000000001</v>
      </c>
      <c r="J162" s="178"/>
      <c r="K162" s="178"/>
      <c r="L162" s="192" t="str">
        <f t="shared" ref="L162" si="227">IF(E162="","",IF(OR(((MAXA(E162:I163))&gt;(B162+C162)),((MINA(E162:I163))&lt;(B162-C163))),"NG","OK"))</f>
        <v>OK</v>
      </c>
      <c r="M162" s="192">
        <f t="shared" ref="M162" si="228">IF(E162="","",IF(OR(((MAXA(E162:I163))&gt;(B162+C162)),((MINA(E162:I163))&lt;(B162-C163))),2,1))</f>
        <v>1</v>
      </c>
      <c r="N162" s="185">
        <f t="shared" ref="N162" si="229">IF(B162="","",(((B162+C162)+(B162-C163))/2))</f>
        <v>1.6</v>
      </c>
      <c r="O162" s="193">
        <f>IF(E162="","",((MAXA(E162,F162,G162,H162,I162))-N162)/((C162+C163)/2))</f>
        <v>-4.0000000000000036E-2</v>
      </c>
      <c r="P162" s="193">
        <f>IF(E162="","",((MINA(E162,F162,G162,H162,I162))-N162)/((C162+C163)/2))</f>
        <v>-5.9000000000000163E-2</v>
      </c>
      <c r="Q162" s="185" t="str">
        <f t="shared" ref="Q162" si="230">IF(E162="","",IF(OR((O162&gt;50%),(P162&lt;-50%)),"Measure More","OK"))</f>
        <v>OK</v>
      </c>
      <c r="R162" s="185">
        <f t="shared" ref="R162" si="231">IF(E162="","",MAXA(E162:I163))</f>
        <v>1.5960000000000001</v>
      </c>
      <c r="S162" s="185">
        <f t="shared" ref="S162" si="232">IF(E162="","",MINA(E162:I163))</f>
        <v>1.5941000000000001</v>
      </c>
      <c r="T162" s="185">
        <f t="shared" ref="T162" si="233">IF(E162="","",(R162-S162))</f>
        <v>1.9000000000000128E-3</v>
      </c>
      <c r="U162" s="185">
        <f t="shared" ref="U162" si="234">IF(E162="","",ROUND(AVERAGEA(E162:I163),4))</f>
        <v>1.5952999999999999</v>
      </c>
      <c r="V162" s="185">
        <f t="shared" ref="V162" si="235">IF(E162="","",ROUND(SQRT(COUNTA(E162:I163)/(COUNTA(E162:I163)-1))*STDEVPA(E162:I163),4))</f>
        <v>8.0000000000000004E-4</v>
      </c>
      <c r="W162" s="184">
        <f t="shared" ref="W162" si="236">IF(E162="","",ROUND((((B162+C162)-(B162-C163))/(6*V162)),4))</f>
        <v>41.666699999999999</v>
      </c>
      <c r="X162" s="184">
        <f t="shared" ref="X162" si="237">IF(E162="","",ROUND((1-(ABS((((B162+C162)+(B162-C163))/2)-U162)/((C162+C163)/2)))*W162,4))</f>
        <v>39.708399999999997</v>
      </c>
      <c r="Y162" s="184" t="str">
        <f t="shared" ref="Y162" si="238">IF(E162="","",IF(OR(((MAXA(E162:I163))&gt;(B162+C162)),((MINA(E162:I163))&lt;(B162-C163))),"NG","OK"))</f>
        <v>OK</v>
      </c>
      <c r="Z162" s="184" t="str">
        <f t="shared" ref="Z162" si="239">IF(X162="","",IF(OR(((MINA(X162))&lt;(1.67))),"NG","OK"))</f>
        <v>OK</v>
      </c>
      <c r="AA162" s="92">
        <v>1.5941000000000001</v>
      </c>
      <c r="AB162" s="92">
        <v>1.5958000000000001</v>
      </c>
      <c r="AC162">
        <v>1.5948</v>
      </c>
      <c r="AD162">
        <v>1.5960000000000001</v>
      </c>
      <c r="AE162">
        <v>1.5959000000000001</v>
      </c>
    </row>
    <row r="163" spans="1:31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31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>
        <v>1.5941000000000001</v>
      </c>
      <c r="F164" s="176">
        <v>1.5944</v>
      </c>
      <c r="G164" s="176">
        <v>1.5952</v>
      </c>
      <c r="H164" s="176">
        <v>1.5951</v>
      </c>
      <c r="I164" s="176">
        <v>1.5944</v>
      </c>
      <c r="J164" s="178"/>
      <c r="K164" s="178"/>
      <c r="L164" s="192" t="str">
        <f t="shared" ref="L164" si="242">IF(E164="","",IF(OR(((MAXA(E164:I165))&gt;(B164+C164)),((MINA(E164:I165))&lt;(B164-C165))),"NG","OK"))</f>
        <v>OK</v>
      </c>
      <c r="M164" s="192">
        <f t="shared" ref="M164" si="243">IF(E164="","",IF(OR(((MAXA(E164:I165))&gt;(B164+C164)),((MINA(E164:I165))&lt;(B164-C165))),2,1))</f>
        <v>1</v>
      </c>
      <c r="N164" s="185">
        <f t="shared" ref="N164" si="244">IF(B164="","",(((B164+C164)+(B164-C165))/2))</f>
        <v>1.6</v>
      </c>
      <c r="O164" s="193">
        <f>IF(E164="","",((MAXA(E164,F164,G164,H164,I164))-N164)/((C164+C165)/2))</f>
        <v>-4.8000000000001375E-2</v>
      </c>
      <c r="P164" s="193">
        <f>IF(E164="","",((MINA(E164,F164,G164,H164,I164))-N164)/((C164+C165)/2))</f>
        <v>-5.9000000000000163E-2</v>
      </c>
      <c r="Q164" s="185" t="str">
        <f t="shared" ref="Q164" si="245">IF(E164="","",IF(OR((O164&gt;50%),(P164&lt;-50%)),"Measure More","OK"))</f>
        <v>OK</v>
      </c>
      <c r="R164" s="185">
        <f t="shared" ref="R164" si="246">IF(E164="","",MAXA(E164:I165))</f>
        <v>1.5952</v>
      </c>
      <c r="S164" s="185">
        <f t="shared" ref="S164" si="247">IF(E164="","",MINA(E164:I165))</f>
        <v>1.5941000000000001</v>
      </c>
      <c r="T164" s="185">
        <f t="shared" ref="T164" si="248">IF(E164="","",(R164-S164))</f>
        <v>1.0999999999998789E-3</v>
      </c>
      <c r="U164" s="185">
        <f t="shared" ref="U164" si="249">IF(E164="","",ROUND(AVERAGEA(E164:I165),4))</f>
        <v>1.5946</v>
      </c>
      <c r="V164" s="185">
        <f t="shared" ref="V164" si="250">IF(E164="","",ROUND(SQRT(COUNTA(E164:I165)/(COUNTA(E164:I165)-1))*STDEVPA(E164:I165),4))</f>
        <v>5.0000000000000001E-4</v>
      </c>
      <c r="W164" s="184">
        <f t="shared" ref="W164" si="251">IF(E164="","",ROUND((((B164+C164)-(B164-C165))/(6*V164)),4))</f>
        <v>66.666700000000006</v>
      </c>
      <c r="X164" s="184">
        <f t="shared" ref="X164" si="252">IF(E164="","",ROUND((1-(ABS((((B164+C164)+(B164-C165))/2)-U164)/((C164+C165)/2)))*W164,4))</f>
        <v>63.066699999999997</v>
      </c>
      <c r="Y164" s="184" t="str">
        <f t="shared" ref="Y164" si="253">IF(E164="","",IF(OR(((MAXA(E164:I165))&gt;(B164+C164)),((MINA(E164:I165))&lt;(B164-C165))),"NG","OK"))</f>
        <v>OK</v>
      </c>
      <c r="Z164" s="184" t="str">
        <f t="shared" ref="Z164" si="254">IF(X164="","",IF(OR(((MINA(X164))&lt;(1.67))),"NG","OK"))</f>
        <v>OK</v>
      </c>
      <c r="AA164" s="92">
        <v>1.5941000000000001</v>
      </c>
      <c r="AB164" s="92">
        <v>1.5944</v>
      </c>
      <c r="AC164">
        <v>1.5952</v>
      </c>
      <c r="AD164">
        <v>1.5951</v>
      </c>
      <c r="AE164">
        <v>1.5944</v>
      </c>
    </row>
    <row r="165" spans="1:31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31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>
        <v>1.6004</v>
      </c>
      <c r="F166" s="176">
        <v>1.6004</v>
      </c>
      <c r="G166" s="176">
        <v>1.6016999999999999</v>
      </c>
      <c r="H166" s="176">
        <v>1.6014999999999999</v>
      </c>
      <c r="I166" s="176">
        <v>1.6021000000000001</v>
      </c>
      <c r="J166" s="178"/>
      <c r="K166" s="178"/>
      <c r="L166" s="192" t="str">
        <f t="shared" ref="L166" si="257">IF(E166="","",IF(OR(((MAXA(E166:I167))&gt;(B166+C166)),((MINA(E166:I167))&lt;(B166-C167))),"NG","OK"))</f>
        <v>OK</v>
      </c>
      <c r="M166" s="192">
        <f t="shared" ref="M166" si="258">IF(E166="","",IF(OR(((MAXA(E166:I167))&gt;(B166+C166)),((MINA(E166:I167))&lt;(B166-C167))),2,1))</f>
        <v>1</v>
      </c>
      <c r="N166" s="185">
        <f t="shared" ref="N166" si="259">IF(B166="","",(((B166+C166)+(B166-C167))/2))</f>
        <v>1.6</v>
      </c>
      <c r="O166" s="193">
        <f>IF(E166="","",((MAXA(E166,F166,G166,H166,I166))-N166)/((C166+C167)/2))</f>
        <v>2.0999999999999908E-2</v>
      </c>
      <c r="P166" s="193">
        <f>IF(E166="","",((MINA(E166,F166,G166,H166,I166))-N166)/((C166+C167)/2))</f>
        <v>3.9999999999995595E-3</v>
      </c>
      <c r="Q166" s="185" t="str">
        <f t="shared" ref="Q166" si="260">IF(E166="","",IF(OR((O166&gt;50%),(P166&lt;-50%)),"Measure More","OK"))</f>
        <v>OK</v>
      </c>
      <c r="R166" s="185">
        <f t="shared" ref="R166" si="261">IF(E166="","",MAXA(E166:I167))</f>
        <v>1.6021000000000001</v>
      </c>
      <c r="S166" s="185">
        <f t="shared" ref="S166" si="262">IF(E166="","",MINA(E166:I167))</f>
        <v>1.6004</v>
      </c>
      <c r="T166" s="185">
        <f t="shared" ref="T166" si="263">IF(E166="","",(R166-S166))</f>
        <v>1.7000000000000348E-3</v>
      </c>
      <c r="U166" s="185">
        <f t="shared" ref="U166" si="264">IF(E166="","",ROUND(AVERAGEA(E166:I167),4))</f>
        <v>1.6012</v>
      </c>
      <c r="V166" s="185">
        <f t="shared" ref="V166" si="265">IF(E166="","",ROUND(SQRT(COUNTA(E166:I167)/(COUNTA(E166:I167)-1))*STDEVPA(E166:I167),4))</f>
        <v>8.0000000000000004E-4</v>
      </c>
      <c r="W166" s="184">
        <f t="shared" ref="W166" si="266">IF(E166="","",ROUND((((B166+C166)-(B166-C167))/(6*V166)),4))</f>
        <v>41.666699999999999</v>
      </c>
      <c r="X166" s="184">
        <f t="shared" ref="X166" si="267">IF(E166="","",ROUND((1-(ABS((((B166+C166)+(B166-C167))/2)-U166)/((C166+C167)/2)))*W166,4))</f>
        <v>41.166699999999999</v>
      </c>
      <c r="Y166" s="184" t="str">
        <f t="shared" ref="Y166" si="268">IF(E166="","",IF(OR(((MAXA(E166:I167))&gt;(B166+C166)),((MINA(E166:I167))&lt;(B166-C167))),"NG","OK"))</f>
        <v>OK</v>
      </c>
      <c r="Z166" s="184" t="str">
        <f t="shared" ref="Z166" si="269">IF(X166="","",IF(OR(((MINA(X166))&lt;(1.67))),"NG","OK"))</f>
        <v>OK</v>
      </c>
      <c r="AA166" s="92">
        <v>1.6004</v>
      </c>
      <c r="AB166" s="92">
        <v>1.6004</v>
      </c>
      <c r="AC166">
        <v>1.6016999999999999</v>
      </c>
      <c r="AD166">
        <v>1.6014999999999999</v>
      </c>
      <c r="AE166">
        <v>1.6021000000000001</v>
      </c>
    </row>
    <row r="167" spans="1:31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31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>
        <v>1.6027</v>
      </c>
      <c r="F168" s="176">
        <v>1.6036999999999999</v>
      </c>
      <c r="G168" s="176">
        <v>1.6042000000000001</v>
      </c>
      <c r="H168" s="176">
        <v>1.6037999999999999</v>
      </c>
      <c r="I168" s="176">
        <v>1.6043000000000001</v>
      </c>
      <c r="J168" s="178"/>
      <c r="K168" s="178"/>
      <c r="L168" s="192" t="str">
        <f t="shared" ref="L168" si="272">IF(E168="","",IF(OR(((MAXA(E168:I169))&gt;(B168+C168)),((MINA(E168:I169))&lt;(B168-C169))),"NG","OK"))</f>
        <v>OK</v>
      </c>
      <c r="M168" s="192">
        <f t="shared" ref="M168" si="273">IF(E168="","",IF(OR(((MAXA(E168:I169))&gt;(B168+C168)),((MINA(E168:I169))&lt;(B168-C169))),2,1))</f>
        <v>1</v>
      </c>
      <c r="N168" s="185">
        <f t="shared" ref="N168" si="274">IF(B168="","",(((B168+C168)+(B168-C169))/2))</f>
        <v>1.6</v>
      </c>
      <c r="O168" s="193">
        <f>IF(E168="","",((MAXA(E168,F168,G168,H168,I168))-N168)/((C168+C169)/2))</f>
        <v>4.2999999999999705E-2</v>
      </c>
      <c r="P168" s="193">
        <f>IF(E168="","",((MINA(E168,F168,G168,H168,I168))-N168)/((C168+C169)/2))</f>
        <v>2.6999999999999247E-2</v>
      </c>
      <c r="Q168" s="185" t="str">
        <f t="shared" ref="Q168" si="275">IF(E168="","",IF(OR((O168&gt;50%),(P168&lt;-50%)),"Measure More","OK"))</f>
        <v>OK</v>
      </c>
      <c r="R168" s="185">
        <f t="shared" ref="R168" si="276">IF(E168="","",MAXA(E168:I169))</f>
        <v>1.6043000000000001</v>
      </c>
      <c r="S168" s="185">
        <f t="shared" ref="S168" si="277">IF(E168="","",MINA(E168:I169))</f>
        <v>1.6027</v>
      </c>
      <c r="T168" s="185">
        <f t="shared" ref="T168" si="278">IF(E168="","",(R168-S168))</f>
        <v>1.6000000000000458E-3</v>
      </c>
      <c r="U168" s="185">
        <f t="shared" ref="U168" si="279">IF(E168="","",ROUND(AVERAGEA(E168:I169),4))</f>
        <v>1.6036999999999999</v>
      </c>
      <c r="V168" s="185">
        <f t="shared" ref="V168" si="280">IF(E168="","",ROUND(SQRT(COUNTA(E168:I169)/(COUNTA(E168:I169)-1))*STDEVPA(E168:I169),4))</f>
        <v>5.9999999999999995E-4</v>
      </c>
      <c r="W168" s="184">
        <f t="shared" ref="W168" si="281">IF(E168="","",ROUND((((B168+C168)-(B168-C169))/(6*V168)),4))</f>
        <v>55.555599999999998</v>
      </c>
      <c r="X168" s="184">
        <f t="shared" ref="X168" si="282">IF(E168="","",ROUND((1-(ABS((((B168+C168)+(B168-C169))/2)-U168)/((C168+C169)/2)))*W168,4))</f>
        <v>53.5</v>
      </c>
      <c r="Y168" s="184" t="str">
        <f t="shared" ref="Y168" si="283">IF(E168="","",IF(OR(((MAXA(E168:I169))&gt;(B168+C168)),((MINA(E168:I169))&lt;(B168-C169))),"NG","OK"))</f>
        <v>OK</v>
      </c>
      <c r="Z168" s="184" t="str">
        <f t="shared" ref="Z168" si="284">IF(X168="","",IF(OR(((MINA(X168))&lt;(1.67))),"NG","OK"))</f>
        <v>OK</v>
      </c>
      <c r="AA168" s="92">
        <v>1.6027</v>
      </c>
      <c r="AB168" s="92">
        <v>1.6036999999999999</v>
      </c>
      <c r="AC168">
        <v>1.6042000000000001</v>
      </c>
      <c r="AD168">
        <v>1.6037999999999999</v>
      </c>
      <c r="AE168">
        <v>1.6043000000000001</v>
      </c>
    </row>
    <row r="169" spans="1:31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31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>
        <v>24.594999999999999</v>
      </c>
      <c r="F170" s="176">
        <v>24.600100000000001</v>
      </c>
      <c r="G170" s="176">
        <v>24.578800000000001</v>
      </c>
      <c r="H170" s="176">
        <v>24.591000000000001</v>
      </c>
      <c r="I170" s="176">
        <v>24.5776</v>
      </c>
      <c r="J170" s="178"/>
      <c r="K170" s="178"/>
      <c r="L170" s="192" t="str">
        <f t="shared" ref="L170" si="287">IF(E170="","",IF(OR(((MAXA(E170:I171))&gt;(B170+C170)),((MINA(E170:I171))&lt;(B170-C171))),"NG","OK"))</f>
        <v>OK</v>
      </c>
      <c r="M170" s="192">
        <f t="shared" ref="M170" si="288">IF(E170="","",IF(OR(((MAXA(E170:I171))&gt;(B170+C170)),((MINA(E170:I171))&lt;(B170-C171))),2,1))</f>
        <v>1</v>
      </c>
      <c r="N170" s="185">
        <f t="shared" ref="N170" si="289">IF(B170="","",(((B170+C170)+(B170-C171))/2))</f>
        <v>24.6</v>
      </c>
      <c r="O170" s="193">
        <f>IF(E170="","",((MAXA(E170,F170,G170,H170,I170))-N170)/((C170+C171)/2))</f>
        <v>4.9999999999883471E-4</v>
      </c>
      <c r="P170" s="193">
        <f>IF(E170="","",((MINA(E170,F170,G170,H170,I170))-N170)/((C170+C171)/2))</f>
        <v>-0.11200000000000543</v>
      </c>
      <c r="Q170" s="185" t="str">
        <f t="shared" ref="Q170" si="290">IF(E170="","",IF(OR((O170&gt;50%),(P170&lt;-50%)),"Measure More","OK"))</f>
        <v>OK</v>
      </c>
      <c r="R170" s="185">
        <f t="shared" ref="R170" si="291">IF(E170="","",MAXA(E170:I171))</f>
        <v>24.600100000000001</v>
      </c>
      <c r="S170" s="185">
        <f t="shared" ref="S170" si="292">IF(E170="","",MINA(E170:I171))</f>
        <v>24.5776</v>
      </c>
      <c r="T170" s="185">
        <f t="shared" ref="T170" si="293">IF(E170="","",(R170-S170))</f>
        <v>2.2500000000000853E-2</v>
      </c>
      <c r="U170" s="185">
        <f t="shared" ref="U170" si="294">IF(E170="","",ROUND(AVERAGEA(E170:I171),4))</f>
        <v>24.5885</v>
      </c>
      <c r="V170" s="185">
        <f t="shared" ref="V170" si="295">IF(E170="","",ROUND(SQRT(COUNTA(E170:I171)/(COUNTA(E170:I171)-1))*STDEVPA(E170:I171),4))</f>
        <v>9.9000000000000008E-3</v>
      </c>
      <c r="W170" s="184">
        <f t="shared" ref="W170" si="296">IF(E170="","",ROUND((((B170+C170)-(B170-C171))/(6*V170)),4))</f>
        <v>6.734</v>
      </c>
      <c r="X170" s="184">
        <f t="shared" ref="X170" si="297">IF(E170="","",ROUND((1-(ABS((((B170+C170)+(B170-C171))/2)-U170)/((C170+C171)/2)))*W170,4))</f>
        <v>6.3468</v>
      </c>
      <c r="Y170" s="184" t="str">
        <f t="shared" ref="Y170" si="298">IF(E170="","",IF(OR(((MAXA(E170:I171))&gt;(B170+C170)),((MINA(E170:I171))&lt;(B170-C171))),"NG","OK"))</f>
        <v>OK</v>
      </c>
      <c r="Z170" s="184" t="str">
        <f t="shared" ref="Z170" si="299">IF(X170="","",IF(OR(((MINA(X170))&lt;(1.67))),"NG","OK"))</f>
        <v>OK</v>
      </c>
      <c r="AA170" s="92">
        <v>24.594999999999999</v>
      </c>
      <c r="AB170" s="92">
        <v>24.600100000000001</v>
      </c>
      <c r="AC170">
        <v>24.578800000000001</v>
      </c>
      <c r="AD170">
        <v>24.591000000000001</v>
      </c>
      <c r="AE170">
        <v>24.5776</v>
      </c>
    </row>
    <row r="171" spans="1:31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31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>
        <v>4.8327999999999998</v>
      </c>
      <c r="F172" s="176">
        <v>4.83</v>
      </c>
      <c r="G172" s="176">
        <v>4.8334000000000001</v>
      </c>
      <c r="H172" s="176">
        <v>4.8299000000000003</v>
      </c>
      <c r="I172" s="176">
        <v>4.8335999999999997</v>
      </c>
      <c r="J172" s="178"/>
      <c r="K172" s="178"/>
      <c r="L172" s="192" t="str">
        <f t="shared" ref="L172" si="302">IF(E172="","",IF(OR(((MAXA(E172:I173))&gt;(B172+C172)),((MINA(E172:I173))&lt;(B172-C173))),"NG","OK"))</f>
        <v>OK</v>
      </c>
      <c r="M172" s="192">
        <f t="shared" ref="M172" si="303">IF(E172="","",IF(OR(((MAXA(E172:I173))&gt;(B172+C172)),((MINA(E172:I173))&lt;(B172-C173))),2,1))</f>
        <v>1</v>
      </c>
      <c r="N172" s="185">
        <f t="shared" ref="N172" si="304">IF(B172="","",(((B172+C172)+(B172-C173))/2))</f>
        <v>4.8</v>
      </c>
      <c r="O172" s="193">
        <f>IF(E172="","",((MAXA(E172,F172,G172,H172,I172))-N172)/((C172+C173)/2))</f>
        <v>0.33599999999999852</v>
      </c>
      <c r="P172" s="193">
        <f>IF(E172="","",((MINA(E172,F172,G172,H172,I172))-N172)/((C172+C173)/2))</f>
        <v>0.29900000000000482</v>
      </c>
      <c r="Q172" s="185" t="str">
        <f t="shared" ref="Q172" si="305">IF(E172="","",IF(OR((O172&gt;50%),(P172&lt;-50%)),"Measure More","OK"))</f>
        <v>OK</v>
      </c>
      <c r="R172" s="185">
        <f t="shared" ref="R172" si="306">IF(E172="","",MAXA(E172:I173))</f>
        <v>4.8335999999999997</v>
      </c>
      <c r="S172" s="185">
        <f t="shared" ref="S172" si="307">IF(E172="","",MINA(E172:I173))</f>
        <v>4.8299000000000003</v>
      </c>
      <c r="T172" s="185">
        <f t="shared" ref="T172" si="308">IF(E172="","",(R172-S172))</f>
        <v>3.6999999999993705E-3</v>
      </c>
      <c r="U172" s="185">
        <f t="shared" ref="U172" si="309">IF(E172="","",ROUND(AVERAGEA(E172:I173),4))</f>
        <v>4.8319000000000001</v>
      </c>
      <c r="V172" s="185">
        <f t="shared" ref="V172" si="310">IF(E172="","",ROUND(SQRT(COUNTA(E172:I173)/(COUNTA(E172:I173)-1))*STDEVPA(E172:I173),4))</f>
        <v>1.8E-3</v>
      </c>
      <c r="W172" s="184">
        <f t="shared" ref="W172" si="311">IF(E172="","",ROUND((((B172+C172)-(B172-C173))/(6*V172)),4))</f>
        <v>18.5185</v>
      </c>
      <c r="X172" s="184">
        <f t="shared" ref="X172" si="312">IF(E172="","",ROUND((1-(ABS((((B172+C172)+(B172-C173))/2)-U172)/((C172+C173)/2)))*W172,4))</f>
        <v>12.6111</v>
      </c>
      <c r="Y172" s="184" t="str">
        <f t="shared" ref="Y172" si="313">IF(E172="","",IF(OR(((MAXA(E172:I173))&gt;(B172+C172)),((MINA(E172:I173))&lt;(B172-C173))),"NG","OK"))</f>
        <v>OK</v>
      </c>
      <c r="Z172" s="184" t="str">
        <f t="shared" ref="Z172" si="314">IF(X172="","",IF(OR(((MINA(X172))&lt;(1.67))),"NG","OK"))</f>
        <v>OK</v>
      </c>
      <c r="AA172" s="92">
        <v>4.8327999999999998</v>
      </c>
      <c r="AB172" s="92">
        <v>4.83</v>
      </c>
      <c r="AC172">
        <v>4.8334000000000001</v>
      </c>
      <c r="AD172">
        <v>4.8299000000000003</v>
      </c>
      <c r="AE172">
        <v>4.8335999999999997</v>
      </c>
    </row>
    <row r="173" spans="1:31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31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>
        <v>4.8327999999999998</v>
      </c>
      <c r="F174" s="176">
        <v>4.8348000000000004</v>
      </c>
      <c r="G174" s="176">
        <v>4.8259999999999996</v>
      </c>
      <c r="H174" s="176">
        <v>4.8371000000000004</v>
      </c>
      <c r="I174" s="176">
        <v>4.8254999999999999</v>
      </c>
      <c r="J174" s="178"/>
      <c r="K174" s="178"/>
      <c r="L174" s="192" t="str">
        <f t="shared" ref="L174" si="317">IF(E174="","",IF(OR(((MAXA(E174:I175))&gt;(B174+C174)),((MINA(E174:I175))&lt;(B174-C175))),"NG","OK"))</f>
        <v>OK</v>
      </c>
      <c r="M174" s="192">
        <f t="shared" ref="M174" si="318">IF(E174="","",IF(OR(((MAXA(E174:I175))&gt;(B174+C174)),((MINA(E174:I175))&lt;(B174-C175))),2,1))</f>
        <v>1</v>
      </c>
      <c r="N174" s="185">
        <f t="shared" ref="N174" si="319">IF(B174="","",(((B174+C174)+(B174-C175))/2))</f>
        <v>4.8</v>
      </c>
      <c r="O174" s="193">
        <f>IF(E174="","",((MAXA(E174,F174,G174,H174,I174))-N174)/((C174+C175)/2))</f>
        <v>0.37100000000000577</v>
      </c>
      <c r="P174" s="193">
        <f>IF(E174="","",((MINA(E174,F174,G174,H174,I174))-N174)/((C174+C175)/2))</f>
        <v>0.25500000000000078</v>
      </c>
      <c r="Q174" s="185" t="str">
        <f t="shared" ref="Q174" si="320">IF(E174="","",IF(OR((O174&gt;50%),(P174&lt;-50%)),"Measure More","OK"))</f>
        <v>OK</v>
      </c>
      <c r="R174" s="185">
        <f t="shared" ref="R174" si="321">IF(E174="","",MAXA(E174:I175))</f>
        <v>4.8371000000000004</v>
      </c>
      <c r="S174" s="185">
        <f t="shared" ref="S174" si="322">IF(E174="","",MINA(E174:I175))</f>
        <v>4.8254999999999999</v>
      </c>
      <c r="T174" s="185">
        <f t="shared" ref="T174" si="323">IF(E174="","",(R174-S174))</f>
        <v>1.1600000000000499E-2</v>
      </c>
      <c r="U174" s="185">
        <f t="shared" ref="U174" si="324">IF(E174="","",ROUND(AVERAGEA(E174:I175),4))</f>
        <v>4.8311999999999999</v>
      </c>
      <c r="V174" s="185">
        <f t="shared" ref="V174" si="325">IF(E174="","",ROUND(SQRT(COUNTA(E174:I175)/(COUNTA(E174:I175)-1))*STDEVPA(E174:I175),4))</f>
        <v>5.1999999999999998E-3</v>
      </c>
      <c r="W174" s="184">
        <f t="shared" ref="W174" si="326">IF(E174="","",ROUND((((B174+C174)-(B174-C175))/(6*V174)),4))</f>
        <v>6.4103000000000003</v>
      </c>
      <c r="X174" s="184">
        <f t="shared" ref="X174" si="327">IF(E174="","",ROUND((1-(ABS((((B174+C174)+(B174-C175))/2)-U174)/((C174+C175)/2)))*W174,4))</f>
        <v>4.4103000000000003</v>
      </c>
      <c r="Y174" s="184" t="str">
        <f t="shared" ref="Y174" si="328">IF(E174="","",IF(OR(((MAXA(E174:I175))&gt;(B174+C174)),((MINA(E174:I175))&lt;(B174-C175))),"NG","OK"))</f>
        <v>OK</v>
      </c>
      <c r="Z174" s="184" t="str">
        <f t="shared" ref="Z174" si="329">IF(X174="","",IF(OR(((MINA(X174))&lt;(1.67))),"NG","OK"))</f>
        <v>OK</v>
      </c>
      <c r="AA174" s="92">
        <v>4.8327999999999998</v>
      </c>
      <c r="AB174" s="92">
        <v>4.8348000000000004</v>
      </c>
      <c r="AC174">
        <v>4.8259999999999996</v>
      </c>
      <c r="AD174">
        <v>4.8371000000000004</v>
      </c>
      <c r="AE174">
        <v>4.8254999999999999</v>
      </c>
    </row>
    <row r="175" spans="1:31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31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>
        <v>16.111000000000001</v>
      </c>
      <c r="F176" s="176">
        <v>16.113199999999999</v>
      </c>
      <c r="G176" s="176">
        <v>16.1173</v>
      </c>
      <c r="H176" s="176">
        <v>16.116199999999999</v>
      </c>
      <c r="I176" s="176">
        <v>16.113700000000001</v>
      </c>
      <c r="J176" s="178"/>
      <c r="K176" s="178"/>
      <c r="L176" s="192" t="str">
        <f t="shared" ref="L176" si="332">IF(E176="","",IF(OR(((MAXA(E176:I177))&gt;(B176+C176)),((MINA(E176:I177))&lt;(B176-C177))),"NG","OK"))</f>
        <v>OK</v>
      </c>
      <c r="M176" s="192">
        <f t="shared" ref="M176" si="333">IF(E176="","",IF(OR(((MAXA(E176:I177))&gt;(B176+C176)),((MINA(E176:I177))&lt;(B176-C177))),2,1))</f>
        <v>1</v>
      </c>
      <c r="N176" s="185">
        <f t="shared" ref="N176" si="334">IF(B176="","",(((B176+C176)+(B176-C177))/2))</f>
        <v>16.100000000000001</v>
      </c>
      <c r="O176" s="193">
        <f>IF(E176="","",((MAXA(E176,F176,G176,H176,I176))-N176)/((C176+C177)/2))</f>
        <v>0.17299999999998761</v>
      </c>
      <c r="P176" s="193">
        <f>IF(E176="","",((MINA(E176,F176,G176,H176,I176))-N176)/((C176+C177)/2))</f>
        <v>0.10999999999999233</v>
      </c>
      <c r="Q176" s="194" t="str">
        <f t="shared" ref="Q176" si="335">IF(E176="","",IF(OR((O176&gt;50%),(P176&lt;-50%)),"Measure More","OK"))</f>
        <v>OK</v>
      </c>
      <c r="R176" s="185">
        <f t="shared" ref="R176" si="336">IF(E176="","",MAXA(E176:I177))</f>
        <v>16.1173</v>
      </c>
      <c r="S176" s="185">
        <f t="shared" ref="S176" si="337">IF(E176="","",MINA(E176:I177))</f>
        <v>16.111000000000001</v>
      </c>
      <c r="T176" s="185">
        <f t="shared" ref="T176" si="338">IF(E176="","",(R176-S176))</f>
        <v>6.2999999999995282E-3</v>
      </c>
      <c r="U176" s="185">
        <f t="shared" ref="U176" si="339">IF(E176="","",ROUND(AVERAGEA(E176:I177),4))</f>
        <v>16.1143</v>
      </c>
      <c r="V176" s="185">
        <f t="shared" ref="V176" si="340">IF(E176="","",ROUND(SQRT(COUNTA(E176:I177)/(COUNTA(E176:I177)-1))*STDEVPA(E176:I177),4))</f>
        <v>2.5000000000000001E-3</v>
      </c>
      <c r="W176" s="184">
        <f t="shared" ref="W176" si="341">IF(E176="","",ROUND((((B176+C176)-(B176-C177))/(6*V176)),4))</f>
        <v>13.333299999999999</v>
      </c>
      <c r="X176" s="184">
        <f t="shared" ref="X176" si="342">IF(E176="","",ROUND((1-(ABS((((B176+C176)+(B176-C177))/2)-U176)/((C176+C177)/2)))*W176,4))</f>
        <v>11.426600000000001</v>
      </c>
      <c r="Y176" s="184" t="str">
        <f t="shared" ref="Y176" si="343">IF(E176="","",IF(OR(((MAXA(E176:I177))&gt;(B176+C176)),((MINA(E176:I177))&lt;(B176-C177))),"NG","OK"))</f>
        <v>OK</v>
      </c>
      <c r="Z176" s="184" t="str">
        <f t="shared" ref="Z176" si="344">IF(X176="","",IF(OR(((MINA(X176))&lt;(1.67))),"NG","OK"))</f>
        <v>OK</v>
      </c>
      <c r="AA176" s="92">
        <v>16.111000000000001</v>
      </c>
      <c r="AB176" s="92">
        <v>16.113199999999999</v>
      </c>
      <c r="AC176">
        <v>16.1173</v>
      </c>
      <c r="AD176">
        <v>16.116199999999999</v>
      </c>
      <c r="AE176">
        <v>16.113700000000001</v>
      </c>
    </row>
    <row r="177" spans="1:31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e">
        <f t="shared" ref="L177" si="345">IF(L158="","",IF(OR(((MAXA(L158:L165))&gt;(L154+L155)),((MINA(L158:L165))&lt;(L154-L156))),"NG","OK"))</f>
        <v>#VALUE!</v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31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>
        <v>16.108599999999999</v>
      </c>
      <c r="F178" s="176">
        <v>16.111499999999999</v>
      </c>
      <c r="G178" s="176">
        <v>16.1159</v>
      </c>
      <c r="H178" s="176">
        <v>16.115200000000002</v>
      </c>
      <c r="I178" s="176">
        <v>16.116700000000002</v>
      </c>
      <c r="J178" s="178"/>
      <c r="K178" s="178"/>
      <c r="L178" s="192" t="str">
        <f t="shared" ref="L178" si="347">IF(E178="","",IF(OR(((MAXA(E178:I179))&gt;(B178+C178)),((MINA(E178:I179))&lt;(B178-C179))),"NG","OK"))</f>
        <v>OK</v>
      </c>
      <c r="M178" s="192">
        <f t="shared" ref="M178" si="348">IF(E178="","",IF(OR(((MAXA(E178:I179))&gt;(B178+C178)),((MINA(E178:I179))&lt;(B178-C179))),2,1))</f>
        <v>1</v>
      </c>
      <c r="N178" s="185">
        <f t="shared" ref="N178" si="349">IF(B178="","",(((B178+C178)+(B178-C179))/2))</f>
        <v>16.100000000000001</v>
      </c>
      <c r="O178" s="193">
        <f>IF(E178="","",((MAXA(E178,F178,G178,H178,I178))-N178)/((C178+C179)/2))</f>
        <v>0.16700000000000159</v>
      </c>
      <c r="P178" s="193">
        <f>IF(E178="","",((MINA(E178,F178,G178,H178,I178))-N178)/((C178+C179)/2))</f>
        <v>8.5999999999977206E-2</v>
      </c>
      <c r="Q178" s="194" t="str">
        <f t="shared" ref="Q178" si="350">IF(E178="","",IF(OR((O178&gt;50%),(P178&lt;-50%)),"Measure More","OK"))</f>
        <v>OK</v>
      </c>
      <c r="R178" s="185">
        <f t="shared" ref="R178" si="351">IF(E178="","",MAXA(E178:I179))</f>
        <v>16.116700000000002</v>
      </c>
      <c r="S178" s="185">
        <f t="shared" ref="S178" si="352">IF(E178="","",MINA(E178:I179))</f>
        <v>16.108599999999999</v>
      </c>
      <c r="T178" s="185">
        <f t="shared" ref="T178" si="353">IF(E178="","",(R178-S178))</f>
        <v>8.1000000000024386E-3</v>
      </c>
      <c r="U178" s="185">
        <f t="shared" ref="U178" si="354">IF(E178="","",ROUND(AVERAGEA(E178:I179),4))</f>
        <v>16.113600000000002</v>
      </c>
      <c r="V178" s="185">
        <f t="shared" ref="V178" si="355">IF(E178="","",ROUND(SQRT(COUNTA(E178:I179)/(COUNTA(E178:I179)-1))*STDEVPA(E178:I179),4))</f>
        <v>3.3999999999999998E-3</v>
      </c>
      <c r="W178" s="184">
        <f t="shared" ref="W178" si="356">IF(E178="","",ROUND((((B178+C178)-(B178-C179))/(6*V178)),4))</f>
        <v>9.8039000000000005</v>
      </c>
      <c r="X178" s="184">
        <f t="shared" ref="X178" si="357">IF(E178="","",ROUND((1-(ABS((((B178+C178)+(B178-C179))/2)-U178)/((C178+C179)/2)))*W178,4))</f>
        <v>8.4705999999999992</v>
      </c>
      <c r="Y178" s="184" t="str">
        <f t="shared" ref="Y178" si="358">IF(E178="","",IF(OR(((MAXA(E178:I179))&gt;(B178+C178)),((MINA(E178:I179))&lt;(B178-C179))),"NG","OK"))</f>
        <v>OK</v>
      </c>
      <c r="Z178" s="184" t="str">
        <f t="shared" ref="Z178" si="359">IF(X178="","",IF(OR(((MINA(X178))&lt;(1.67))),"NG","OK"))</f>
        <v>OK</v>
      </c>
      <c r="AA178" s="92">
        <v>16.108599999999999</v>
      </c>
      <c r="AB178" s="92">
        <v>16.111499999999999</v>
      </c>
      <c r="AC178">
        <v>16.1159</v>
      </c>
      <c r="AD178">
        <v>16.115200000000002</v>
      </c>
      <c r="AE178">
        <v>16.116700000000002</v>
      </c>
    </row>
    <row r="179" spans="1:31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e">
        <f t="shared" ref="L179" si="360">IF(L160="","",IF(OR(((MAXA(L160:L167))&gt;(L156+L157)),((MINA(L160:L167))&lt;(L156-L158))),"NG","OK"))</f>
        <v>#VALUE!</v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31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>
        <v>6.5170000000000003</v>
      </c>
      <c r="F180" s="176">
        <v>6.5166000000000004</v>
      </c>
      <c r="G180" s="176">
        <v>6.5167999999999999</v>
      </c>
      <c r="H180" s="176">
        <v>6.5141999999999998</v>
      </c>
      <c r="I180" s="176">
        <v>6.5126999999999997</v>
      </c>
      <c r="J180" s="178"/>
      <c r="K180" s="178"/>
      <c r="L180" s="192" t="str">
        <f t="shared" ref="L180" si="362">IF(E180="","",IF(OR(((MAXA(E180:I181))&gt;(B180+C180)),((MINA(E180:I181))&lt;(B180-C181))),"NG","OK"))</f>
        <v>OK</v>
      </c>
      <c r="M180" s="192">
        <f t="shared" ref="M180" si="363">IF(E180="","",IF(OR(((MAXA(E180:I181))&gt;(B180+C180)),((MINA(E180:I181))&lt;(B180-C181))),2,1))</f>
        <v>1</v>
      </c>
      <c r="N180" s="185">
        <f t="shared" ref="N180" si="364">IF(B180="","",(((B180+C180)+(B180-C181))/2))</f>
        <v>6.5</v>
      </c>
      <c r="O180" s="193">
        <f>IF(E180="","",((MAXA(E180,F180,G180,H180,I180))-N180)/((C180+C181)/2))</f>
        <v>0.17000000000000348</v>
      </c>
      <c r="P180" s="193">
        <f>IF(E180="","",((MINA(E180,F180,G180,H180,I180))-N180)/((C180+C181)/2))</f>
        <v>0.12699999999999712</v>
      </c>
      <c r="Q180" s="185" t="str">
        <f t="shared" ref="Q180" si="365">IF(E180="","",IF(OR((O180&gt;50%),(P180&lt;-50%)),"Measure More","OK"))</f>
        <v>OK</v>
      </c>
      <c r="R180" s="185">
        <f t="shared" ref="R180" si="366">IF(E180="","",MAXA(E180:I181))</f>
        <v>6.5170000000000003</v>
      </c>
      <c r="S180" s="185">
        <f t="shared" ref="S180" si="367">IF(E180="","",MINA(E180:I181))</f>
        <v>6.5126999999999997</v>
      </c>
      <c r="T180" s="185">
        <f t="shared" ref="T180" si="368">IF(E180="","",(R180-S180))</f>
        <v>4.3000000000006366E-3</v>
      </c>
      <c r="U180" s="185">
        <f t="shared" ref="U180" si="369">IF(E180="","",ROUND(AVERAGEA(E180:I181),4))</f>
        <v>6.5155000000000003</v>
      </c>
      <c r="V180" s="185">
        <f t="shared" ref="V180" si="370">IF(E180="","",ROUND(SQRT(COUNTA(E180:I181)/(COUNTA(E180:I181)-1))*STDEVPA(E180:I181),4))</f>
        <v>1.9E-3</v>
      </c>
      <c r="W180" s="184">
        <f t="shared" ref="W180" si="371">IF(E180="","",ROUND((((B180+C180)-(B180-C181))/(6*V180)),4))</f>
        <v>17.543900000000001</v>
      </c>
      <c r="X180" s="184">
        <f t="shared" ref="X180" si="372">IF(E180="","",ROUND((1-(ABS((((B180+C180)+(B180-C181))/2)-U180)/((C180+C181)/2)))*W180,4))</f>
        <v>14.8246</v>
      </c>
      <c r="Y180" s="184" t="str">
        <f t="shared" ref="Y180" si="373">IF(E180="","",IF(OR(((MAXA(E180:I181))&gt;(B180+C180)),((MINA(E180:I181))&lt;(B180-C181))),"NG","OK"))</f>
        <v>OK</v>
      </c>
      <c r="Z180" s="184" t="str">
        <f t="shared" ref="Z180" si="374">IF(X180="","",IF(OR(((MINA(X180))&lt;(1.67))),"NG","OK"))</f>
        <v>OK</v>
      </c>
      <c r="AA180" s="92">
        <v>6.5170000000000003</v>
      </c>
      <c r="AB180" s="92">
        <v>6.5166000000000004</v>
      </c>
      <c r="AC180">
        <v>6.5167999999999999</v>
      </c>
      <c r="AD180">
        <v>6.5141999999999998</v>
      </c>
      <c r="AE180">
        <v>6.5126999999999997</v>
      </c>
    </row>
    <row r="181" spans="1:31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e">
        <f t="shared" ref="L181" si="375">IF(L162="","",IF(OR(((MAXA(L162:L169))&gt;(L158+L159)),((MINA(L162:L169))&lt;(L158-L160))),"NG","OK"))</f>
        <v>#VALUE!</v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31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>
        <v>6.5182000000000002</v>
      </c>
      <c r="F182" s="176">
        <v>6.5198</v>
      </c>
      <c r="G182" s="176">
        <v>6.5175999999999998</v>
      </c>
      <c r="H182" s="176">
        <v>6.5164999999999997</v>
      </c>
      <c r="I182" s="176">
        <v>6.5175000000000001</v>
      </c>
      <c r="J182" s="178"/>
      <c r="K182" s="178"/>
      <c r="L182" s="192" t="str">
        <f t="shared" ref="L182" si="377">IF(E182="","",IF(OR(((MAXA(E182:I183))&gt;(B182+C182)),((MINA(E182:I183))&lt;(B182-C183))),"NG","OK"))</f>
        <v>OK</v>
      </c>
      <c r="M182" s="192">
        <f t="shared" ref="M182" si="378">IF(E182="","",IF(OR(((MAXA(E182:I183))&gt;(B182+C182)),((MINA(E182:I183))&lt;(B182-C183))),2,1))</f>
        <v>1</v>
      </c>
      <c r="N182" s="185">
        <f t="shared" ref="N182" si="379">IF(B182="","",(((B182+C182)+(B182-C183))/2))</f>
        <v>6.5</v>
      </c>
      <c r="O182" s="193">
        <f>IF(E182="","",((MAXA(E182,F182,G182,H182,I182))-N182)/((C182+C183)/2))</f>
        <v>0.1980000000000004</v>
      </c>
      <c r="P182" s="193">
        <f>IF(E182="","",((MINA(E182,F182,G182,H182,I182))-N182)/((C182+C183)/2))</f>
        <v>0.16499999999999737</v>
      </c>
      <c r="Q182" s="185" t="str">
        <f t="shared" ref="Q182" si="380">IF(E182="","",IF(OR((O182&gt;50%),(P182&lt;-50%)),"Measure More","OK"))</f>
        <v>OK</v>
      </c>
      <c r="R182" s="185">
        <f t="shared" ref="R182" si="381">IF(E182="","",MAXA(E182:I183))</f>
        <v>6.5198</v>
      </c>
      <c r="S182" s="185">
        <f t="shared" ref="S182" si="382">IF(E182="","",MINA(E182:I183))</f>
        <v>6.5164999999999997</v>
      </c>
      <c r="T182" s="185">
        <f t="shared" ref="T182" si="383">IF(E182="","",(R182-S182))</f>
        <v>3.3000000000003027E-3</v>
      </c>
      <c r="U182" s="185">
        <f t="shared" ref="U182" si="384">IF(E182="","",ROUND(AVERAGEA(E182:I183),4))</f>
        <v>6.5179</v>
      </c>
      <c r="V182" s="185">
        <f t="shared" ref="V182" si="385">IF(E182="","",ROUND(SQRT(COUNTA(E182:I183)/(COUNTA(E182:I183)-1))*STDEVPA(E182:I183),4))</f>
        <v>1.1999999999999999E-3</v>
      </c>
      <c r="W182" s="184">
        <f t="shared" ref="W182" si="386">IF(E182="","",ROUND((((B182+C182)-(B182-C183))/(6*V182)),4))</f>
        <v>27.777799999999999</v>
      </c>
      <c r="X182" s="184">
        <f t="shared" ref="X182" si="387">IF(E182="","",ROUND((1-(ABS((((B182+C182)+(B182-C183))/2)-U182)/((C182+C183)/2)))*W182,4))</f>
        <v>22.805599999999998</v>
      </c>
      <c r="Y182" s="184" t="str">
        <f t="shared" ref="Y182" si="388">IF(E182="","",IF(OR(((MAXA(E182:I183))&gt;(B182+C182)),((MINA(E182:I183))&lt;(B182-C183))),"NG","OK"))</f>
        <v>OK</v>
      </c>
      <c r="Z182" s="184" t="str">
        <f t="shared" ref="Z182" si="389">IF(X182="","",IF(OR(((MINA(X182))&lt;(1.67))),"NG","OK"))</f>
        <v>OK</v>
      </c>
      <c r="AA182" s="92">
        <v>6.5182000000000002</v>
      </c>
      <c r="AB182" s="92">
        <v>6.5198</v>
      </c>
      <c r="AC182">
        <v>6.5175999999999998</v>
      </c>
      <c r="AD182">
        <v>6.5164999999999997</v>
      </c>
      <c r="AE182">
        <v>6.5175000000000001</v>
      </c>
    </row>
    <row r="183" spans="1:31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e">
        <f t="shared" ref="L183" si="390">IF(L164="","",IF(OR(((MAXA(L164:L171))&gt;(L160+L161)),((MINA(L164:L171))&lt;(L160-L162))),"NG","OK"))</f>
        <v>#VALUE!</v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31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>
        <v>0.80400000000000005</v>
      </c>
      <c r="F184" s="176">
        <v>0.80400000000000005</v>
      </c>
      <c r="G184" s="176">
        <v>0.80500000000000005</v>
      </c>
      <c r="H184" s="176">
        <v>0.80400000000000005</v>
      </c>
      <c r="I184" s="176">
        <v>0.80500000000000005</v>
      </c>
      <c r="J184" s="178"/>
      <c r="K184" s="178"/>
      <c r="L184" s="192" t="str">
        <f t="shared" ref="L184" si="392">IF(E184="","",IF(OR(((MAXA(E184:I185))&gt;(B184+C184)),((MINA(E184:I185))&lt;(B184-C185))),"NG","OK"))</f>
        <v>OK</v>
      </c>
      <c r="M184" s="192">
        <f t="shared" ref="M184" si="393">IF(E184="","",IF(OR(((MAXA(E184:I185))&gt;(B184+C184)),((MINA(E184:I185))&lt;(B184-C185))),2,1))</f>
        <v>1</v>
      </c>
      <c r="N184" s="185">
        <f t="shared" ref="N184" si="394">IF(B184="","",(((B184+C184)+(B184-C185))/2))</f>
        <v>0.8</v>
      </c>
      <c r="O184" s="193">
        <f>IF(E184="","",((MAXA(E184,F184,G184,H184,I184))-N184)/((C184+C185)/2))</f>
        <v>8.3333333333333412E-2</v>
      </c>
      <c r="P184" s="193">
        <f>IF(E184="","",((MINA(E184,F184,G184,H184,I184))-N184)/((C184+C185)/2))</f>
        <v>6.6666666666666735E-2</v>
      </c>
      <c r="Q184" s="185" t="str">
        <f t="shared" ref="Q184" si="395">IF(E184="","",IF(OR((O184&gt;50%),(P184&lt;-50%)),"Measure More","OK"))</f>
        <v>OK</v>
      </c>
      <c r="R184" s="185">
        <f t="shared" ref="R184" si="396">IF(E184="","",MAXA(E184:I185))</f>
        <v>0.80500000000000005</v>
      </c>
      <c r="S184" s="185">
        <f t="shared" ref="S184" si="397">IF(E184="","",MINA(E184:I185))</f>
        <v>0.80400000000000005</v>
      </c>
      <c r="T184" s="185">
        <f t="shared" ref="T184" si="398">IF(E184="","",(R184-S184))</f>
        <v>1.0000000000000009E-3</v>
      </c>
      <c r="U184" s="185">
        <f t="shared" ref="U184" si="399">IF(E184="","",ROUND(AVERAGEA(E184:I185),4))</f>
        <v>0.8044</v>
      </c>
      <c r="V184" s="185">
        <f t="shared" ref="V184" si="400">IF(E184="","",ROUND(SQRT(COUNTA(E184:I185)/(COUNTA(E184:I185)-1))*STDEVPA(E184:I185),4))</f>
        <v>5.0000000000000001E-4</v>
      </c>
      <c r="W184" s="184">
        <f t="shared" ref="W184" si="401">IF(E184="","",ROUND((((B184+C184)-(B184-C185))/(6*V184)),4))</f>
        <v>40</v>
      </c>
      <c r="X184" s="184">
        <f t="shared" ref="X184" si="402">IF(E184="","",ROUND((1-(ABS((((B184+C184)+(B184-C185))/2)-U184)/((C184+C185)/2)))*W184,4))</f>
        <v>37.066699999999997</v>
      </c>
      <c r="Y184" s="184" t="str">
        <f t="shared" ref="Y184" si="403">IF(E184="","",IF(OR(((MAXA(E184:I185))&gt;(B184+C184)),((MINA(E184:I185))&lt;(B184-C185))),"NG","OK"))</f>
        <v>OK</v>
      </c>
      <c r="Z184" s="184" t="str">
        <f t="shared" ref="Z184" si="404">IF(X184="","",IF(OR(((MINA(X184))&lt;(1.67))),"NG","OK"))</f>
        <v>OK</v>
      </c>
      <c r="AA184" s="92">
        <v>0.80400000000000005</v>
      </c>
      <c r="AB184" s="92">
        <v>0.80400000000000005</v>
      </c>
      <c r="AC184">
        <v>0.80500000000000005</v>
      </c>
      <c r="AD184">
        <v>0.80400000000000005</v>
      </c>
      <c r="AE184">
        <v>0.80500000000000005</v>
      </c>
    </row>
    <row r="185" spans="1:31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e">
        <f t="shared" ref="L185" si="405">IF(L166="","",IF(OR(((MAXA(L166:L173))&gt;(L162+L163)),((MINA(L166:L173))&lt;(L162-L164))),"NG","OK"))</f>
        <v>#VALUE!</v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31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>
        <v>0.80400000000000005</v>
      </c>
      <c r="F186" s="176">
        <v>0.80400000000000005</v>
      </c>
      <c r="G186" s="176">
        <v>0.80400000000000005</v>
      </c>
      <c r="H186" s="176">
        <v>0.80400000000000005</v>
      </c>
      <c r="I186" s="176">
        <v>0.80400000000000005</v>
      </c>
      <c r="J186" s="178"/>
      <c r="K186" s="178"/>
      <c r="L186" s="192" t="str">
        <f t="shared" ref="L186" si="407">IF(E186="","",IF(OR(((MAXA(E186:I187))&gt;(B186+C186)),((MINA(E186:I187))&lt;(B186-C187))),"NG","OK"))</f>
        <v>OK</v>
      </c>
      <c r="M186" s="192">
        <f t="shared" ref="M186" si="408">IF(E186="","",IF(OR(((MAXA(E186:I187))&gt;(B186+C186)),((MINA(E186:I187))&lt;(B186-C187))),2,1))</f>
        <v>1</v>
      </c>
      <c r="N186" s="185">
        <f t="shared" ref="N186" si="409">IF(B186="","",(((B186+C186)+(B186-C187))/2))</f>
        <v>0.8</v>
      </c>
      <c r="O186" s="193">
        <f>IF(E186="","",((MAXA(E186,F186,G186,H186,I186))-N186)/((C186+C187)/2))</f>
        <v>6.6666666666666735E-2</v>
      </c>
      <c r="P186" s="193">
        <f>IF(E186="","",((MINA(E186,F186,G186,H186,I186))-N186)/((C186+C187)/2))</f>
        <v>6.6666666666666735E-2</v>
      </c>
      <c r="Q186" s="185" t="str">
        <f t="shared" ref="Q186" si="410">IF(E186="","",IF(OR((O186&gt;50%),(P186&lt;-50%)),"Measure More","OK"))</f>
        <v>OK</v>
      </c>
      <c r="R186" s="185">
        <f t="shared" ref="R186" si="411">IF(E186="","",MAXA(E186:I187))</f>
        <v>0.80400000000000005</v>
      </c>
      <c r="S186" s="185">
        <f t="shared" ref="S186" si="412">IF(E186="","",MINA(E186:I187))</f>
        <v>0.80400000000000005</v>
      </c>
      <c r="T186" s="185">
        <f t="shared" ref="T186" si="413">IF(E186="","",(R186-S186))</f>
        <v>0</v>
      </c>
      <c r="U186" s="185">
        <f t="shared" ref="U186" si="414">IF(E186="","",ROUND(AVERAGEA(E186:I187),4))</f>
        <v>0.80400000000000005</v>
      </c>
      <c r="V186" s="185">
        <f t="shared" ref="V186" si="415">IF(E186="","",ROUND(SQRT(COUNTA(E186:I187)/(COUNTA(E186:I187)-1))*STDEVPA(E186:I187),4))</f>
        <v>0</v>
      </c>
      <c r="W186" s="184" t="e">
        <f t="shared" ref="W186" si="416">IF(E186="","",ROUND((((B186+C186)-(B186-C187))/(6*V186)),4))</f>
        <v>#DIV/0!</v>
      </c>
      <c r="X186" s="184" t="e">
        <f t="shared" ref="X186" si="417">IF(E186="","",ROUND((1-(ABS((((B186+C186)+(B186-C187))/2)-U186)/((C186+C187)/2)))*W186,4))</f>
        <v>#DIV/0!</v>
      </c>
      <c r="Y186" s="184" t="str">
        <f t="shared" ref="Y186" si="418">IF(E186="","",IF(OR(((MAXA(E186:I187))&gt;(B186+C186)),((MINA(E186:I187))&lt;(B186-C187))),"NG","OK"))</f>
        <v>OK</v>
      </c>
      <c r="Z186" s="184" t="e">
        <f t="shared" ref="Z186" si="419">IF(X186="","",IF(OR(((MINA(X186))&lt;(1.67))),"NG","OK"))</f>
        <v>#DIV/0!</v>
      </c>
      <c r="AA186" s="92">
        <v>0.80400000000000005</v>
      </c>
      <c r="AB186" s="92">
        <v>0.80400000000000005</v>
      </c>
      <c r="AC186">
        <v>0.80400000000000005</v>
      </c>
      <c r="AD186">
        <v>0.80400000000000005</v>
      </c>
      <c r="AE186">
        <v>0.80400000000000005</v>
      </c>
    </row>
    <row r="187" spans="1:31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e">
        <f t="shared" ref="L187:L223" si="420">IF(L168="","",IF(OR(((MAXA(L168:L175))&gt;(L164+L165)),((MINA(L168:L175))&lt;(L164-L166))),"NG","OK"))</f>
        <v>#VALUE!</v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31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>
        <v>0.59099999999999997</v>
      </c>
      <c r="F188" s="176">
        <v>0.59099999999999997</v>
      </c>
      <c r="G188" s="176">
        <v>0.59</v>
      </c>
      <c r="H188" s="176">
        <v>0.59099999999999997</v>
      </c>
      <c r="I188" s="176">
        <v>0.59099999999999997</v>
      </c>
      <c r="J188" s="178"/>
      <c r="K188" s="178"/>
      <c r="L188" s="192" t="str">
        <f t="shared" ref="L188" si="422">IF(E188="","",IF(OR(((MAXA(E188:I189))&gt;(B188+C188)),((MINA(E188:I189))&lt;(B188-C189))),"NG","OK"))</f>
        <v>OK</v>
      </c>
      <c r="M188" s="192">
        <f t="shared" ref="M188" si="423">IF(E188="","",IF(OR(((MAXA(E188:I189))&gt;(B188+C188)),((MINA(E188:I189))&lt;(B188-C189))),2,1))</f>
        <v>1</v>
      </c>
      <c r="N188" s="185">
        <f t="shared" ref="N188" si="424">IF(B188="","",(((B188+C188)+(B188-C189))/2))</f>
        <v>0.58499999999999996</v>
      </c>
      <c r="O188" s="193">
        <f>IF(E188="","",((MAXA(E188,F188,G188,H188,I188))-N188)/((C188+C189)/2))</f>
        <v>0.40000000000000036</v>
      </c>
      <c r="P188" s="193">
        <f>IF(E188="","",((MINA(E188,F188,G188,H188,I188))-N188)/((C188+C189)/2))</f>
        <v>0.33333333333333365</v>
      </c>
      <c r="Q188" s="194" t="str">
        <f t="shared" ref="Q188" si="425">IF(E188="","",IF(OR((O188&gt;50%),(P188&lt;-50%)),"Measure More","OK"))</f>
        <v>OK</v>
      </c>
      <c r="R188" s="185">
        <f t="shared" ref="R188" si="426">IF(E188="","",MAXA(E188:I189))</f>
        <v>0.59099999999999997</v>
      </c>
      <c r="S188" s="185">
        <f t="shared" ref="S188" si="427">IF(E188="","",MINA(E188:I189))</f>
        <v>0.59</v>
      </c>
      <c r="T188" s="185">
        <f t="shared" ref="T188" si="428">IF(E188="","",(R188-S188))</f>
        <v>1.0000000000000009E-3</v>
      </c>
      <c r="U188" s="185">
        <f t="shared" ref="U188" si="429">IF(E188="","",ROUND(AVERAGEA(E188:I189),4))</f>
        <v>0.59079999999999999</v>
      </c>
      <c r="V188" s="185">
        <f t="shared" ref="V188" si="430">IF(E188="","",ROUND(SQRT(COUNTA(E188:I189)/(COUNTA(E188:I189)-1))*STDEVPA(E188:I189),4))</f>
        <v>4.0000000000000002E-4</v>
      </c>
      <c r="W188" s="184">
        <f>IF(E188="","",ROUND((((U188)-(B188-C189))/(3*V188)),4))</f>
        <v>17.333300000000001</v>
      </c>
      <c r="X188" s="184">
        <f>IF(E188="","",ROUND((((U188)-(B188-C189))/(3*V188)),4))</f>
        <v>17.333300000000001</v>
      </c>
      <c r="Y188" s="184" t="str">
        <f t="shared" ref="Y188" si="431">IF(E188="","",IF(OR(((MAXA(E188:I189))&gt;(B188+C188)),((MINA(E188:I189))&lt;(B188-C189))),"NG","OK"))</f>
        <v>OK</v>
      </c>
      <c r="Z188" s="184" t="str">
        <f t="shared" ref="Z188" si="432">IF(X188="","",IF(OR(((MINA(X188))&lt;(1.67))),"NG","OK"))</f>
        <v>OK</v>
      </c>
      <c r="AA188" s="92">
        <v>0.59099999999999997</v>
      </c>
      <c r="AB188" s="92">
        <v>0.59099999999999997</v>
      </c>
      <c r="AC188">
        <v>0.59</v>
      </c>
      <c r="AD188">
        <v>0.59099999999999997</v>
      </c>
      <c r="AE188">
        <v>0.59099999999999997</v>
      </c>
    </row>
    <row r="189" spans="1:31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e">
        <f t="shared" si="420"/>
        <v>#VALUE!</v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31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>
        <v>0.58499999999999996</v>
      </c>
      <c r="F190" s="176">
        <v>0.58599999999999997</v>
      </c>
      <c r="G190" s="176">
        <v>0.58499999999999996</v>
      </c>
      <c r="H190" s="176">
        <v>0.58399999999999996</v>
      </c>
      <c r="I190" s="176">
        <v>0.58499999999999996</v>
      </c>
      <c r="J190" s="178"/>
      <c r="K190" s="178"/>
      <c r="L190" s="192" t="str">
        <f t="shared" ref="L190" si="433">IF(E190="","",IF(OR(((MAXA(E190:I191))&gt;(B190+C190)),((MINA(E190:I191))&lt;(B190-C191))),"NG","OK"))</f>
        <v>OK</v>
      </c>
      <c r="M190" s="192">
        <f t="shared" ref="M190" si="434">IF(E190="","",IF(OR(((MAXA(E190:I191))&gt;(B190+C190)),((MINA(E190:I191))&lt;(B190-C191))),2,1))</f>
        <v>1</v>
      </c>
      <c r="N190" s="185">
        <f t="shared" ref="N190" si="435">IF(B190="","",(((B190+C190)+(B190-C191))/2))</f>
        <v>0.58499999999999996</v>
      </c>
      <c r="O190" s="193">
        <f>IF(E190="","",((MAXA(E190,F190,G190,H190,I190))-N190)/((C190+C191)/2))</f>
        <v>6.6666666666666735E-2</v>
      </c>
      <c r="P190" s="193">
        <f>IF(E190="","",((MINA(E190,F190,G190,H190,I190))-N190)/((C190+C191)/2))</f>
        <v>-6.6666666666666735E-2</v>
      </c>
      <c r="Q190" s="194" t="str">
        <f t="shared" ref="Q190" si="436">IF(E190="","",IF(OR((O190&gt;50%),(P190&lt;-50%)),"Measure More","OK"))</f>
        <v>OK</v>
      </c>
      <c r="R190" s="185">
        <f t="shared" ref="R190" si="437">IF(E190="","",MAXA(E190:I191))</f>
        <v>0.58599999999999997</v>
      </c>
      <c r="S190" s="185">
        <f t="shared" ref="S190" si="438">IF(E190="","",MINA(E190:I191))</f>
        <v>0.58399999999999996</v>
      </c>
      <c r="T190" s="185">
        <f t="shared" ref="T190" si="439">IF(E190="","",(R190-S190))</f>
        <v>2.0000000000000018E-3</v>
      </c>
      <c r="U190" s="185">
        <f t="shared" ref="U190" si="440">IF(E190="","",ROUND(AVERAGEA(E190:I191),4))</f>
        <v>0.58499999999999996</v>
      </c>
      <c r="V190" s="185">
        <f t="shared" ref="V190" si="441">IF(E190="","",ROUND(SQRT(COUNTA(E190:I191)/(COUNTA(E190:I191)-1))*STDEVPA(E190:I191),4))</f>
        <v>6.9999999999999999E-4</v>
      </c>
      <c r="W190" s="184">
        <f>IF(E190="","",ROUND((((U190)-(B190-C191))/(3*V190)),4))</f>
        <v>7.1429</v>
      </c>
      <c r="X190" s="184">
        <f>IF(E190="","",ROUND((((U190)-(B190-C191))/(3*V190)),4))</f>
        <v>7.1429</v>
      </c>
      <c r="Y190" s="184" t="str">
        <f t="shared" ref="Y190" si="442">IF(E190="","",IF(OR(((MAXA(E190:I191))&gt;(B190+C190)),((MINA(E190:I191))&lt;(B190-C191))),"NG","OK"))</f>
        <v>OK</v>
      </c>
      <c r="Z190" s="184" t="str">
        <f t="shared" ref="Z190" si="443">IF(X190="","",IF(OR(((MINA(X190))&lt;(1.67))),"NG","OK"))</f>
        <v>OK</v>
      </c>
      <c r="AA190" s="92">
        <v>0.58499999999999996</v>
      </c>
      <c r="AB190" s="92">
        <v>0.58599999999999997</v>
      </c>
      <c r="AC190">
        <v>0.58499999999999996</v>
      </c>
      <c r="AD190">
        <v>0.58399999999999996</v>
      </c>
      <c r="AE190">
        <v>0.58499999999999996</v>
      </c>
    </row>
    <row r="191" spans="1:31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e">
        <f t="shared" si="420"/>
        <v>#VALUE!</v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31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>
        <v>7.5533000000000001</v>
      </c>
      <c r="F192" s="176">
        <v>7.5556999999999999</v>
      </c>
      <c r="G192" s="176">
        <v>7.5519999999999996</v>
      </c>
      <c r="H192" s="176">
        <v>7.548</v>
      </c>
      <c r="I192" s="176">
        <v>7.5709</v>
      </c>
      <c r="J192" s="178"/>
      <c r="K192" s="178"/>
      <c r="L192" s="192" t="str">
        <f t="shared" ref="L192" si="444">IF(E192="","",IF(OR(((MAXA(E192:I193))&gt;(B192+C192)),((MINA(E192:I193))&lt;(B192-C193))),"NG","OK"))</f>
        <v>OK</v>
      </c>
      <c r="M192" s="192">
        <f t="shared" ref="M192" si="445">IF(E192="","",IF(OR(((MAXA(E192:I193))&gt;(B192+C192)),((MINA(E192:I193))&lt;(B192-C193))),2,1))</f>
        <v>1</v>
      </c>
      <c r="N192" s="185">
        <f t="shared" ref="N192" si="446">IF(B192="","",(((B192+C192)+(B192-C193))/2))</f>
        <v>7.5</v>
      </c>
      <c r="O192" s="193">
        <f>IF(E192="","",((MAXA(E192,F192,G192,H192,I192))-N192)/((C192+C193)/2))</f>
        <v>0.35449999999999982</v>
      </c>
      <c r="P192" s="193">
        <f>IF(E192="","",((MINA(E192,F192,G192,H192,I192))-N192)/((C192+C193)/2))</f>
        <v>0.24000000000000021</v>
      </c>
      <c r="Q192" s="185" t="str">
        <f t="shared" ref="Q192" si="447">IF(E192="","",IF(OR((O192&gt;50%),(P192&lt;-50%)),"Measure More","OK"))</f>
        <v>OK</v>
      </c>
      <c r="R192" s="185">
        <f t="shared" ref="R192" si="448">IF(E192="","",MAXA(E192:I193))</f>
        <v>7.5709</v>
      </c>
      <c r="S192" s="185">
        <f t="shared" ref="S192" si="449">IF(E192="","",MINA(E192:I193))</f>
        <v>7.548</v>
      </c>
      <c r="T192" s="185">
        <f t="shared" ref="T192" si="450">IF(E192="","",(R192-S192))</f>
        <v>2.289999999999992E-2</v>
      </c>
      <c r="U192" s="185">
        <f t="shared" ref="U192" si="451">IF(E192="","",ROUND(AVERAGEA(E192:I193),4))</f>
        <v>7.556</v>
      </c>
      <c r="V192" s="185">
        <f t="shared" ref="V192" si="452">IF(E192="","",ROUND(SQRT(COUNTA(E192:I193)/(COUNTA(E192:I193)-1))*STDEVPA(E192:I193),4))</f>
        <v>8.8000000000000005E-3</v>
      </c>
      <c r="W192" s="184">
        <f t="shared" ref="W192" si="453">IF(E192="","",ROUND((((B192+C192)-(B192-C193))/(6*V192)),4))</f>
        <v>7.5758000000000001</v>
      </c>
      <c r="X192" s="184">
        <f t="shared" ref="X192" si="454">IF(E192="","",ROUND((1-(ABS((((B192+C192)+(B192-C193))/2)-U192)/((C192+C193)/2)))*W192,4))</f>
        <v>5.4546000000000001</v>
      </c>
      <c r="Y192" s="184" t="str">
        <f t="shared" ref="Y192" si="455">IF(E192="","",IF(OR(((MAXA(E192:I193))&gt;(B192+C192)),((MINA(E192:I193))&lt;(B192-C193))),"NG","OK"))</f>
        <v>OK</v>
      </c>
      <c r="Z192" s="184" t="str">
        <f t="shared" ref="Z192" si="456">IF(X192="","",IF(OR(((MINA(X192))&lt;(1.67))),"NG","OK"))</f>
        <v>OK</v>
      </c>
      <c r="AA192" s="92">
        <v>7.5533000000000001</v>
      </c>
      <c r="AB192" s="92">
        <v>7.5556999999999999</v>
      </c>
      <c r="AC192">
        <v>7.5519999999999996</v>
      </c>
      <c r="AD192">
        <v>7.548</v>
      </c>
      <c r="AE192">
        <v>7.5709</v>
      </c>
    </row>
    <row r="193" spans="1:31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e">
        <f t="shared" si="420"/>
        <v>#VALUE!</v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31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>
        <v>7.5534999999999997</v>
      </c>
      <c r="F194" s="176">
        <v>7.5515999999999996</v>
      </c>
      <c r="G194" s="176">
        <v>7.5473999999999997</v>
      </c>
      <c r="H194" s="176">
        <v>7.5496999999999996</v>
      </c>
      <c r="I194" s="176">
        <v>7.5671999999999997</v>
      </c>
      <c r="J194" s="178"/>
      <c r="K194" s="178"/>
      <c r="L194" s="192" t="str">
        <f t="shared" ref="L194" si="457">IF(E194="","",IF(OR(((MAXA(E194:I195))&gt;(B194+C194)),((MINA(E194:I195))&lt;(B194-C195))),"NG","OK"))</f>
        <v>OK</v>
      </c>
      <c r="M194" s="192">
        <f t="shared" ref="M194" si="458">IF(E194="","",IF(OR(((MAXA(E194:I195))&gt;(B194+C194)),((MINA(E194:I195))&lt;(B194-C195))),2,1))</f>
        <v>1</v>
      </c>
      <c r="N194" s="185">
        <f t="shared" ref="N194" si="459">IF(B194="","",(((B194+C194)+(B194-C195))/2))</f>
        <v>7.5</v>
      </c>
      <c r="O194" s="193">
        <f>IF(E194="","",((MAXA(E194,F194,G194,H194,I194))-N194)/((C194+C195)/2))</f>
        <v>0.33599999999999852</v>
      </c>
      <c r="P194" s="193">
        <f>IF(E194="","",((MINA(E194,F194,G194,H194,I194))-N194)/((C194+C195)/2))</f>
        <v>0.23699999999999832</v>
      </c>
      <c r="Q194" s="185" t="str">
        <f t="shared" ref="Q194" si="460">IF(E194="","",IF(OR((O194&gt;50%),(P194&lt;-50%)),"Measure More","OK"))</f>
        <v>OK</v>
      </c>
      <c r="R194" s="185">
        <f t="shared" ref="R194" si="461">IF(E194="","",MAXA(E194:I195))</f>
        <v>7.5671999999999997</v>
      </c>
      <c r="S194" s="185">
        <f t="shared" ref="S194" si="462">IF(E194="","",MINA(E194:I195))</f>
        <v>7.5473999999999997</v>
      </c>
      <c r="T194" s="185">
        <f t="shared" ref="T194" si="463">IF(E194="","",(R194-S194))</f>
        <v>1.980000000000004E-2</v>
      </c>
      <c r="U194" s="185">
        <f t="shared" ref="U194" si="464">IF(E194="","",ROUND(AVERAGEA(E194:I195),4))</f>
        <v>7.5538999999999996</v>
      </c>
      <c r="V194" s="185">
        <f t="shared" ref="V194" si="465">IF(E194="","",ROUND(SQRT(COUNTA(E194:I195)/(COUNTA(E194:I195)-1))*STDEVPA(E194:I195),4))</f>
        <v>7.7999999999999996E-3</v>
      </c>
      <c r="W194" s="184">
        <f t="shared" ref="W194" si="466">IF(E194="","",ROUND((((B194+C194)-(B194-C195))/(6*V194)),4))</f>
        <v>8.5470000000000006</v>
      </c>
      <c r="X194" s="184">
        <f t="shared" ref="X194" si="467">IF(E194="","",ROUND((1-(ABS((((B194+C194)+(B194-C195))/2)-U194)/((C194+C195)/2)))*W194,4))</f>
        <v>6.2435999999999998</v>
      </c>
      <c r="Y194" s="184" t="str">
        <f t="shared" ref="Y194" si="468">IF(E194="","",IF(OR(((MAXA(E194:I195))&gt;(B194+C194)),((MINA(E194:I195))&lt;(B194-C195))),"NG","OK"))</f>
        <v>OK</v>
      </c>
      <c r="Z194" s="184" t="str">
        <f t="shared" ref="Z194" si="469">IF(X194="","",IF(OR(((MINA(X194))&lt;(1.67))),"NG","OK"))</f>
        <v>OK</v>
      </c>
      <c r="AA194" s="92">
        <v>7.5534999999999997</v>
      </c>
      <c r="AB194" s="92">
        <v>7.5515999999999996</v>
      </c>
      <c r="AC194">
        <v>7.5473999999999997</v>
      </c>
      <c r="AD194">
        <v>7.5496999999999996</v>
      </c>
      <c r="AE194">
        <v>7.5671999999999997</v>
      </c>
    </row>
    <row r="195" spans="1:31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e">
        <f t="shared" si="420"/>
        <v>#VALUE!</v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31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>
        <v>6.2127999999999997</v>
      </c>
      <c r="F196" s="176">
        <v>6.2123999999999997</v>
      </c>
      <c r="G196" s="176">
        <v>6.2138</v>
      </c>
      <c r="H196" s="176">
        <v>6.2122999999999999</v>
      </c>
      <c r="I196" s="176">
        <v>6.2134999999999998</v>
      </c>
      <c r="J196" s="178"/>
      <c r="K196" s="178"/>
      <c r="L196" s="192" t="str">
        <f t="shared" ref="L196" si="470">IF(E196="","",IF(OR(((MAXA(E196:I197))&gt;(B196+C196)),((MINA(E196:I197))&lt;(B196-C197))),"NG","OK"))</f>
        <v>OK</v>
      </c>
      <c r="M196" s="192">
        <f t="shared" ref="M196" si="471">IF(E196="","",IF(OR(((MAXA(E196:I197))&gt;(B196+C196)),((MINA(E196:I197))&lt;(B196-C197))),2,1))</f>
        <v>1</v>
      </c>
      <c r="N196" s="185">
        <f t="shared" ref="N196" si="472">IF(B196="","",(((B196+C196)+(B196-C197))/2))</f>
        <v>6.2</v>
      </c>
      <c r="O196" s="193">
        <f>IF(E196="","",((MAXA(E196,F196,G196,H196,I196))-N196)/((C196+C197)/2))</f>
        <v>0.27599999999999625</v>
      </c>
      <c r="P196" s="193">
        <f>IF(E196="","",((MINA(E196,F196,G196,H196,I196))-N196)/((C196+C197)/2))</f>
        <v>0.24599999999999511</v>
      </c>
      <c r="Q196" s="185" t="str">
        <f t="shared" ref="Q196" si="473">IF(E196="","",IF(OR((O196&gt;50%),(P196&lt;-50%)),"Measure More","OK"))</f>
        <v>OK</v>
      </c>
      <c r="R196" s="185">
        <f t="shared" ref="R196" si="474">IF(E196="","",MAXA(E196:I197))</f>
        <v>6.2138</v>
      </c>
      <c r="S196" s="185">
        <f t="shared" ref="S196" si="475">IF(E196="","",MINA(E196:I197))</f>
        <v>6.2122999999999999</v>
      </c>
      <c r="T196" s="185">
        <f t="shared" ref="T196" si="476">IF(E196="","",(R196-S196))</f>
        <v>1.5000000000000568E-3</v>
      </c>
      <c r="U196" s="185">
        <f t="shared" ref="U196" si="477">IF(E196="","",ROUND(AVERAGEA(E196:I197),4))</f>
        <v>6.2130000000000001</v>
      </c>
      <c r="V196" s="185">
        <f t="shared" ref="V196" si="478">IF(E196="","",ROUND(SQRT(COUNTA(E196:I197)/(COUNTA(E196:I197)-1))*STDEVPA(E196:I197),4))</f>
        <v>6.9999999999999999E-4</v>
      </c>
      <c r="W196" s="184">
        <f t="shared" ref="W196" si="479">IF(E196="","",ROUND((((B196+C196)-(B196-C197))/(6*V196)),4))</f>
        <v>23.8095</v>
      </c>
      <c r="X196" s="184">
        <f t="shared" ref="X196" si="480">IF(E196="","",ROUND((1-(ABS((((B196+C196)+(B196-C197))/2)-U196)/((C196+C197)/2)))*W196,4))</f>
        <v>17.619</v>
      </c>
      <c r="Y196" s="184" t="str">
        <f t="shared" ref="Y196" si="481">IF(E196="","",IF(OR(((MAXA(E196:I197))&gt;(B196+C196)),((MINA(E196:I197))&lt;(B196-C197))),"NG","OK"))</f>
        <v>OK</v>
      </c>
      <c r="Z196" s="184" t="str">
        <f t="shared" ref="Z196" si="482">IF(X196="","",IF(OR(((MINA(X196))&lt;(1.67))),"NG","OK"))</f>
        <v>OK</v>
      </c>
      <c r="AA196" s="92">
        <v>6.2127999999999997</v>
      </c>
      <c r="AB196" s="92">
        <v>6.2123999999999997</v>
      </c>
      <c r="AC196">
        <v>6.2138</v>
      </c>
      <c r="AD196">
        <v>6.2122999999999999</v>
      </c>
      <c r="AE196">
        <v>6.2134999999999998</v>
      </c>
    </row>
    <row r="197" spans="1:31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e">
        <f t="shared" si="420"/>
        <v>#VALUE!</v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31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>
        <v>6.2257999999999996</v>
      </c>
      <c r="F198" s="176">
        <v>6.2266000000000004</v>
      </c>
      <c r="G198" s="176">
        <v>6.2259000000000002</v>
      </c>
      <c r="H198" s="176">
        <v>6.2259000000000002</v>
      </c>
      <c r="I198" s="176">
        <v>6.2259000000000002</v>
      </c>
      <c r="J198" s="178"/>
      <c r="K198" s="178"/>
      <c r="L198" s="192" t="str">
        <f t="shared" ref="L198" si="483">IF(E198="","",IF(OR(((MAXA(E198:I199))&gt;(B198+C198)),((MINA(E198:I199))&lt;(B198-C199))),"NG","OK"))</f>
        <v>OK</v>
      </c>
      <c r="M198" s="192">
        <f t="shared" ref="M198" si="484">IF(E198="","",IF(OR(((MAXA(E198:I199))&gt;(B198+C198)),((MINA(E198:I199))&lt;(B198-C199))),2,1))</f>
        <v>1</v>
      </c>
      <c r="N198" s="185">
        <f t="shared" ref="N198" si="485">IF(B198="","",(((B198+C198)+(B198-C199))/2))</f>
        <v>6.2</v>
      </c>
      <c r="O198" s="193">
        <f>IF(E198="","",((MAXA(E198,F198,G198,H198,I198))-N198)/((C198+C199)/2))</f>
        <v>0.53200000000000358</v>
      </c>
      <c r="P198" s="193">
        <f>IF(E198="","",((MINA(E198,F198,G198,H198,I198))-N198)/((C198+C199)/2))</f>
        <v>0.51599999999998758</v>
      </c>
      <c r="Q198" s="185" t="str">
        <f t="shared" ref="Q198" si="486">IF(E198="","",IF(OR((O198&gt;50%),(P198&lt;-50%)),"Measure More","OK"))</f>
        <v>Measure More</v>
      </c>
      <c r="R198" s="185">
        <f t="shared" ref="R198" si="487">IF(E198="","",MAXA(E198:I199))</f>
        <v>6.2266000000000004</v>
      </c>
      <c r="S198" s="185">
        <f t="shared" ref="S198" si="488">IF(E198="","",MINA(E198:I199))</f>
        <v>6.2257999999999996</v>
      </c>
      <c r="T198" s="185">
        <f t="shared" ref="T198" si="489">IF(E198="","",(R198-S198))</f>
        <v>8.0000000000080007E-4</v>
      </c>
      <c r="U198" s="185">
        <f t="shared" ref="U198" si="490">IF(E198="","",ROUND(AVERAGEA(E198:I199),4))</f>
        <v>6.226</v>
      </c>
      <c r="V198" s="185">
        <f t="shared" ref="V198" si="491">IF(E198="","",ROUND(SQRT(COUNTA(E198:I199)/(COUNTA(E198:I199)-1))*STDEVPA(E198:I199),4))</f>
        <v>2.9999999999999997E-4</v>
      </c>
      <c r="W198" s="184">
        <f t="shared" ref="W198" si="492">IF(E198="","",ROUND((((B198+C198)-(B198-C199))/(6*V198)),4))</f>
        <v>55.555599999999998</v>
      </c>
      <c r="X198" s="184">
        <f t="shared" ref="X198" si="493">IF(E198="","",ROUND((1-(ABS((((B198+C198)+(B198-C199))/2)-U198)/((C198+C199)/2)))*W198,4))</f>
        <v>26.666699999999999</v>
      </c>
      <c r="Y198" s="184" t="str">
        <f t="shared" ref="Y198" si="494">IF(E198="","",IF(OR(((MAXA(E198:I199))&gt;(B198+C198)),((MINA(E198:I199))&lt;(B198-C199))),"NG","OK"))</f>
        <v>OK</v>
      </c>
      <c r="Z198" s="184" t="str">
        <f t="shared" ref="Z198" si="495">IF(X198="","",IF(OR(((MINA(X198))&lt;(1.67))),"NG","OK"))</f>
        <v>OK</v>
      </c>
      <c r="AA198" s="92">
        <v>6.2257999999999996</v>
      </c>
      <c r="AB198" s="92">
        <v>6.2266000000000004</v>
      </c>
      <c r="AC198">
        <v>6.2259000000000002</v>
      </c>
      <c r="AD198">
        <v>6.2259000000000002</v>
      </c>
      <c r="AE198">
        <v>6.2259000000000002</v>
      </c>
    </row>
    <row r="199" spans="1:31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e">
        <f t="shared" si="420"/>
        <v>#VALUE!</v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31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>
        <v>5.7314999999999996</v>
      </c>
      <c r="F200" s="176">
        <v>5.7285000000000004</v>
      </c>
      <c r="G200" s="176">
        <v>5.7335000000000003</v>
      </c>
      <c r="H200" s="176">
        <v>5.7316000000000003</v>
      </c>
      <c r="I200" s="176">
        <v>5.7302</v>
      </c>
      <c r="J200" s="178"/>
      <c r="K200" s="178"/>
      <c r="L200" s="192" t="str">
        <f t="shared" ref="L200" si="496">IF(E200="","",IF(OR(((MAXA(E200:I201))&gt;(B200+C200)),((MINA(E200:I201))&lt;(B200-C201))),"NG","OK"))</f>
        <v>OK</v>
      </c>
      <c r="M200" s="192">
        <f t="shared" ref="M200" si="497">IF(E200="","",IF(OR(((MAXA(E200:I201))&gt;(B200+C200)),((MINA(E200:I201))&lt;(B200-C201))),2,1))</f>
        <v>1</v>
      </c>
      <c r="N200" s="185">
        <f t="shared" ref="N200" si="498">IF(B200="","",(((B200+C200)+(B200-C201))/2))</f>
        <v>5.7</v>
      </c>
      <c r="O200" s="193">
        <f>IF(E200="","",((MAXA(E200,F200,G200,H200,I200))-N200)/((C200+C201)/2))</f>
        <v>0.33500000000000085</v>
      </c>
      <c r="P200" s="193">
        <f>IF(E200="","",((MINA(E200,F200,G200,H200,I200))-N200)/((C200+C201)/2))</f>
        <v>0.28500000000000192</v>
      </c>
      <c r="Q200" s="185" t="str">
        <f t="shared" ref="Q200" si="499">IF(E200="","",IF(OR((O200&gt;50%),(P200&lt;-50%)),"Measure More","OK"))</f>
        <v>OK</v>
      </c>
      <c r="R200" s="185">
        <f t="shared" ref="R200" si="500">IF(E200="","",MAXA(E200:I201))</f>
        <v>5.7335000000000003</v>
      </c>
      <c r="S200" s="185">
        <f t="shared" ref="S200" si="501">IF(E200="","",MINA(E200:I201))</f>
        <v>5.7285000000000004</v>
      </c>
      <c r="T200" s="185">
        <f t="shared" ref="T200" si="502">IF(E200="","",(R200-S200))</f>
        <v>4.9999999999998934E-3</v>
      </c>
      <c r="U200" s="185">
        <f t="shared" ref="U200" si="503">IF(E200="","",ROUND(AVERAGEA(E200:I201),4))</f>
        <v>5.7310999999999996</v>
      </c>
      <c r="V200" s="185">
        <f t="shared" ref="V200" si="504">IF(E200="","",ROUND(SQRT(COUNTA(E200:I201)/(COUNTA(E200:I201)-1))*STDEVPA(E200:I201),4))</f>
        <v>1.9E-3</v>
      </c>
      <c r="W200" s="184">
        <f t="shared" ref="W200" si="505">IF(E200="","",ROUND((((B200+C200)-(B200-C201))/(6*V200)),4))</f>
        <v>17.543900000000001</v>
      </c>
      <c r="X200" s="184">
        <f t="shared" ref="X200" si="506">IF(E200="","",ROUND((1-(ABS((((B200+C200)+(B200-C201))/2)-U200)/((C200+C201)/2)))*W200,4))</f>
        <v>12.0877</v>
      </c>
      <c r="Y200" s="184" t="str">
        <f t="shared" ref="Y200" si="507">IF(E200="","",IF(OR(((MAXA(E200:I201))&gt;(B200+C200)),((MINA(E200:I201))&lt;(B200-C201))),"NG","OK"))</f>
        <v>OK</v>
      </c>
      <c r="Z200" s="184" t="str">
        <f t="shared" ref="Z200" si="508">IF(X200="","",IF(OR(((MINA(X200))&lt;(1.67))),"NG","OK"))</f>
        <v>OK</v>
      </c>
      <c r="AA200" s="92">
        <v>5.7314999999999996</v>
      </c>
      <c r="AB200" s="92">
        <v>5.7285000000000004</v>
      </c>
      <c r="AC200">
        <v>5.7335000000000003</v>
      </c>
      <c r="AD200">
        <v>5.7316000000000003</v>
      </c>
      <c r="AE200">
        <v>5.7302</v>
      </c>
    </row>
    <row r="201" spans="1:31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e">
        <f t="shared" si="420"/>
        <v>#VALUE!</v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31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>
        <v>5.7039</v>
      </c>
      <c r="F202" s="176">
        <v>5.7023999999999999</v>
      </c>
      <c r="G202" s="176">
        <v>5.7069000000000001</v>
      </c>
      <c r="H202" s="176">
        <v>5.7045000000000003</v>
      </c>
      <c r="I202" s="176">
        <v>5.6986999999999997</v>
      </c>
      <c r="J202" s="178"/>
      <c r="K202" s="178"/>
      <c r="L202" s="192" t="str">
        <f t="shared" ref="L202" si="509">IF(E202="","",IF(OR(((MAXA(E202:I203))&gt;(B202+C202)),((MINA(E202:I203))&lt;(B202-C203))),"NG","OK"))</f>
        <v>OK</v>
      </c>
      <c r="M202" s="192">
        <f t="shared" ref="M202" si="510">IF(E202="","",IF(OR(((MAXA(E202:I203))&gt;(B202+C202)),((MINA(E202:I203))&lt;(B202-C203))),2,1))</f>
        <v>1</v>
      </c>
      <c r="N202" s="185">
        <f t="shared" ref="N202" si="511">IF(B202="","",(((B202+C202)+(B202-C203))/2))</f>
        <v>5.7</v>
      </c>
      <c r="O202" s="193">
        <f>IF(E202="","",((MAXA(E202,F202,G202,H202,I202))-N202)/((C202+C203)/2))</f>
        <v>6.8999999999999062E-2</v>
      </c>
      <c r="P202" s="193">
        <f>IF(E202="","",((MINA(E202,F202,G202,H202,I202))-N202)/((C202+C203)/2))</f>
        <v>-1.300000000000523E-2</v>
      </c>
      <c r="Q202" s="185" t="str">
        <f t="shared" ref="Q202" si="512">IF(E202="","",IF(OR((O202&gt;50%),(P202&lt;-50%)),"Measure More","OK"))</f>
        <v>OK</v>
      </c>
      <c r="R202" s="185">
        <f t="shared" ref="R202" si="513">IF(E202="","",MAXA(E202:I203))</f>
        <v>5.7069000000000001</v>
      </c>
      <c r="S202" s="185">
        <f t="shared" ref="S202" si="514">IF(E202="","",MINA(E202:I203))</f>
        <v>5.6986999999999997</v>
      </c>
      <c r="T202" s="185">
        <f t="shared" ref="T202" si="515">IF(E202="","",(R202-S202))</f>
        <v>8.2000000000004292E-3</v>
      </c>
      <c r="U202" s="185">
        <f t="shared" ref="U202" si="516">IF(E202="","",ROUND(AVERAGEA(E202:I203),4))</f>
        <v>5.7032999999999996</v>
      </c>
      <c r="V202" s="185">
        <f t="shared" ref="V202" si="517">IF(E202="","",ROUND(SQRT(COUNTA(E202:I203)/(COUNTA(E202:I203)-1))*STDEVPA(E202:I203),4))</f>
        <v>3.0000000000000001E-3</v>
      </c>
      <c r="W202" s="184">
        <f t="shared" ref="W202" si="518">IF(E202="","",ROUND((((B202+C202)-(B202-C203))/(6*V202)),4))</f>
        <v>11.1111</v>
      </c>
      <c r="X202" s="184">
        <f t="shared" ref="X202" si="519">IF(E202="","",ROUND((1-(ABS((((B202+C202)+(B202-C203))/2)-U202)/((C202+C203)/2)))*W202,4))</f>
        <v>10.744400000000001</v>
      </c>
      <c r="Y202" s="184" t="str">
        <f t="shared" ref="Y202" si="520">IF(E202="","",IF(OR(((MAXA(E202:I203))&gt;(B202+C202)),((MINA(E202:I203))&lt;(B202-C203))),"NG","OK"))</f>
        <v>OK</v>
      </c>
      <c r="Z202" s="184" t="str">
        <f t="shared" ref="Z202" si="521">IF(X202="","",IF(OR(((MINA(X202))&lt;(1.67))),"NG","OK"))</f>
        <v>OK</v>
      </c>
      <c r="AA202" s="92">
        <v>5.7039</v>
      </c>
      <c r="AB202" s="92">
        <v>5.7023999999999999</v>
      </c>
      <c r="AC202">
        <v>5.7069000000000001</v>
      </c>
      <c r="AD202">
        <v>5.7045000000000003</v>
      </c>
      <c r="AE202">
        <v>5.6986999999999997</v>
      </c>
    </row>
    <row r="203" spans="1:31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e">
        <f t="shared" si="420"/>
        <v>#VALUE!</v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31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>
        <v>7.9051</v>
      </c>
      <c r="F204" s="176">
        <v>7.9067999999999996</v>
      </c>
      <c r="G204" s="176">
        <v>7.9089</v>
      </c>
      <c r="H204" s="176">
        <v>7.9097999999999997</v>
      </c>
      <c r="I204" s="176">
        <v>7.9077999999999999</v>
      </c>
      <c r="J204" s="178"/>
      <c r="K204" s="178"/>
      <c r="L204" s="192" t="str">
        <f t="shared" ref="L204" si="522">IF(E204="","",IF(OR(((MAXA(E204:I205))&gt;(B204+C204)),((MINA(E204:I205))&lt;(B204-C205))),"NG","OK"))</f>
        <v>OK</v>
      </c>
      <c r="M204" s="192">
        <f t="shared" ref="M204" si="523">IF(E204="","",IF(OR(((MAXA(E204:I205))&gt;(B204+C204)),((MINA(E204:I205))&lt;(B204-C205))),2,1))</f>
        <v>1</v>
      </c>
      <c r="N204" s="185">
        <f t="shared" ref="N204" si="524">IF(B204="","",(((B204+C204)+(B204-C205))/2))</f>
        <v>7.9</v>
      </c>
      <c r="O204" s="193">
        <f>IF(E204="","",((MAXA(E204,F204,G204,H204,I204))-N204)/((C204+C205)/2))</f>
        <v>9.7999999999993648E-2</v>
      </c>
      <c r="P204" s="193">
        <f>IF(E204="","",((MINA(E204,F204,G204,H204,I204))-N204)/((C204+C205)/2))</f>
        <v>5.0999999999996604E-2</v>
      </c>
      <c r="Q204" s="194" t="str">
        <f t="shared" ref="Q204" si="525">IF(E204="","",IF(OR((O204&gt;50%),(P204&lt;-50%)),"Measure More","OK"))</f>
        <v>OK</v>
      </c>
      <c r="R204" s="185">
        <f t="shared" ref="R204" si="526">IF(E204="","",MAXA(E204:I205))</f>
        <v>7.9097999999999997</v>
      </c>
      <c r="S204" s="185">
        <f t="shared" ref="S204" si="527">IF(E204="","",MINA(E204:I205))</f>
        <v>7.9051</v>
      </c>
      <c r="T204" s="185">
        <f t="shared" ref="T204" si="528">IF(E204="","",(R204-S204))</f>
        <v>4.6999999999997044E-3</v>
      </c>
      <c r="U204" s="185">
        <f t="shared" ref="U204" si="529">IF(E204="","",ROUND(AVERAGEA(E204:I205),4))</f>
        <v>7.9077000000000002</v>
      </c>
      <c r="V204" s="185">
        <f t="shared" ref="V204" si="530">IF(E204="","",ROUND(SQRT(COUNTA(E204:I205)/(COUNTA(E204:I205)-1))*STDEVPA(E204:I205),4))</f>
        <v>1.8E-3</v>
      </c>
      <c r="W204" s="184">
        <f t="shared" ref="W204" si="531">IF(E204="","",ROUND((((B204+C204)-(B204-C205))/(6*V204)),4))</f>
        <v>18.5185</v>
      </c>
      <c r="X204" s="184">
        <f t="shared" ref="X204" si="532">IF(E204="","",ROUND((1-(ABS((((B204+C204)+(B204-C205))/2)-U204)/((C204+C205)/2)))*W204,4))</f>
        <v>17.092600000000001</v>
      </c>
      <c r="Y204" s="184" t="str">
        <f t="shared" ref="Y204" si="533">IF(E204="","",IF(OR(((MAXA(E204:I205))&gt;(B204+C204)),((MINA(E204:I205))&lt;(B204-C205))),"NG","OK"))</f>
        <v>OK</v>
      </c>
      <c r="Z204" s="184" t="str">
        <f t="shared" ref="Z204" si="534">IF(X204="","",IF(OR(((MINA(X204))&lt;(1.67))),"NG","OK"))</f>
        <v>OK</v>
      </c>
      <c r="AA204" s="92">
        <v>7.9051</v>
      </c>
      <c r="AB204" s="92">
        <v>7.9067999999999996</v>
      </c>
      <c r="AC204">
        <v>7.9089</v>
      </c>
      <c r="AD204">
        <v>7.9097999999999997</v>
      </c>
      <c r="AE204">
        <v>7.9077999999999999</v>
      </c>
    </row>
    <row r="205" spans="1:31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e">
        <f t="shared" si="420"/>
        <v>#VALUE!</v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31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>
        <v>7.9013999999999998</v>
      </c>
      <c r="F206" s="176">
        <v>7.9024999999999999</v>
      </c>
      <c r="G206" s="176">
        <v>7.9032999999999998</v>
      </c>
      <c r="H206" s="176">
        <v>7.9053000000000004</v>
      </c>
      <c r="I206" s="176">
        <v>7.9050000000000002</v>
      </c>
      <c r="J206" s="178"/>
      <c r="K206" s="178"/>
      <c r="L206" s="192" t="str">
        <f t="shared" ref="L206" si="535">IF(E206="","",IF(OR(((MAXA(E206:I207))&gt;(B206+C206)),((MINA(E206:I207))&lt;(B206-C207))),"NG","OK"))</f>
        <v>OK</v>
      </c>
      <c r="M206" s="192">
        <f t="shared" ref="M206" si="536">IF(E206="","",IF(OR(((MAXA(E206:I207))&gt;(B206+C206)),((MINA(E206:I207))&lt;(B206-C207))),2,1))</f>
        <v>1</v>
      </c>
      <c r="N206" s="185">
        <f t="shared" ref="N206" si="537">IF(B206="","",(((B206+C206)+(B206-C207))/2))</f>
        <v>7.9</v>
      </c>
      <c r="O206" s="193">
        <f>IF(E206="","",((MAXA(E206,F206,G206,H206,I206))-N206)/((C206+C207)/2))</f>
        <v>5.3000000000000824E-2</v>
      </c>
      <c r="P206" s="193">
        <f>IF(E206="","",((MINA(E206,F206,G206,H206,I206))-N206)/((C206+C207)/2))</f>
        <v>1.3999999999994017E-2</v>
      </c>
      <c r="Q206" s="194" t="str">
        <f t="shared" ref="Q206" si="538">IF(E206="","",IF(OR((O206&gt;50%),(P206&lt;-50%)),"Measure More","OK"))</f>
        <v>OK</v>
      </c>
      <c r="R206" s="185">
        <f t="shared" ref="R206" si="539">IF(E206="","",MAXA(E206:I207))</f>
        <v>7.9053000000000004</v>
      </c>
      <c r="S206" s="185">
        <f t="shared" ref="S206" si="540">IF(E206="","",MINA(E206:I207))</f>
        <v>7.9013999999999998</v>
      </c>
      <c r="T206" s="185">
        <f t="shared" ref="T206" si="541">IF(E206="","",(R206-S206))</f>
        <v>3.9000000000006807E-3</v>
      </c>
      <c r="U206" s="185">
        <f t="shared" ref="U206" si="542">IF(E206="","",ROUND(AVERAGEA(E206:I207),4))</f>
        <v>7.9035000000000002</v>
      </c>
      <c r="V206" s="185">
        <f t="shared" ref="V206" si="543">IF(E206="","",ROUND(SQRT(COUNTA(E206:I207)/(COUNTA(E206:I207)-1))*STDEVPA(E206:I207),4))</f>
        <v>1.6999999999999999E-3</v>
      </c>
      <c r="W206" s="184">
        <f t="shared" ref="W206" si="544">IF(E206="","",ROUND((((B206+C206)-(B206-C207))/(6*V206)),4))</f>
        <v>19.607800000000001</v>
      </c>
      <c r="X206" s="184">
        <f t="shared" ref="X206" si="545">IF(E206="","",ROUND((1-(ABS((((B206+C206)+(B206-C207))/2)-U206)/((C206+C207)/2)))*W206,4))</f>
        <v>18.921500000000002</v>
      </c>
      <c r="Y206" s="184" t="str">
        <f t="shared" ref="Y206" si="546">IF(E206="","",IF(OR(((MAXA(E206:I207))&gt;(B206+C206)),((MINA(E206:I207))&lt;(B206-C207))),"NG","OK"))</f>
        <v>OK</v>
      </c>
      <c r="Z206" s="184" t="str">
        <f t="shared" ref="Z206" si="547">IF(X206="","",IF(OR(((MINA(X206))&lt;(1.67))),"NG","OK"))</f>
        <v>OK</v>
      </c>
      <c r="AA206" s="92">
        <v>7.9013999999999998</v>
      </c>
      <c r="AB206" s="92">
        <v>7.9024999999999999</v>
      </c>
      <c r="AC206">
        <v>7.9032999999999998</v>
      </c>
      <c r="AD206">
        <v>7.9053000000000004</v>
      </c>
      <c r="AE206">
        <v>7.9050000000000002</v>
      </c>
    </row>
    <row r="207" spans="1:31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e">
        <f t="shared" si="420"/>
        <v>#VALUE!</v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31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>
        <v>3.0958000000000001</v>
      </c>
      <c r="F208" s="176">
        <v>3.0969000000000002</v>
      </c>
      <c r="G208" s="176">
        <v>3.0998999999999999</v>
      </c>
      <c r="H208" s="176">
        <v>3.0947</v>
      </c>
      <c r="I208" s="176">
        <v>3.1002000000000001</v>
      </c>
      <c r="J208" s="178"/>
      <c r="K208" s="178"/>
      <c r="L208" s="192" t="str">
        <f t="shared" ref="L208" si="548">IF(E208="","",IF(OR(((MAXA(E208:I209))&gt;(B208+C208)),((MINA(E208:I209))&lt;(B208-C209))),"NG","OK"))</f>
        <v>OK</v>
      </c>
      <c r="M208" s="192">
        <f t="shared" ref="M208" si="549">IF(E208="","",IF(OR(((MAXA(E208:I209))&gt;(B208+C208)),((MINA(E208:I209))&lt;(B208-C209))),2,1))</f>
        <v>1</v>
      </c>
      <c r="N208" s="185">
        <f t="shared" ref="N208" si="550">IF(B208="","",(((B208+C208)+(B208-C209))/2))</f>
        <v>3.1</v>
      </c>
      <c r="O208" s="193">
        <f>IF(E208="","",((MAXA(E208,F208,G208,H208,I208))-N208)/((C208+C209)/2))</f>
        <v>1.9999999999997797E-3</v>
      </c>
      <c r="P208" s="193">
        <f>IF(E208="","",((MINA(E208,F208,G208,H208,I208))-N208)/((C208+C209)/2))</f>
        <v>-5.3000000000000824E-2</v>
      </c>
      <c r="Q208" s="185" t="str">
        <f t="shared" ref="Q208" si="551">IF(E208="","",IF(OR((O208&gt;50%),(P208&lt;-50%)),"Measure More","OK"))</f>
        <v>OK</v>
      </c>
      <c r="R208" s="185">
        <f t="shared" ref="R208" si="552">IF(E208="","",MAXA(E208:I209))</f>
        <v>3.1002000000000001</v>
      </c>
      <c r="S208" s="185">
        <f t="shared" ref="S208" si="553">IF(E208="","",MINA(E208:I209))</f>
        <v>3.0947</v>
      </c>
      <c r="T208" s="185">
        <f t="shared" ref="T208" si="554">IF(E208="","",(R208-S208))</f>
        <v>5.5000000000000604E-3</v>
      </c>
      <c r="U208" s="185">
        <f t="shared" ref="U208" si="555">IF(E208="","",ROUND(AVERAGEA(E208:I209),4))</f>
        <v>3.0975000000000001</v>
      </c>
      <c r="V208" s="185">
        <f t="shared" ref="V208" si="556">IF(E208="","",ROUND(SQRT(COUNTA(E208:I209)/(COUNTA(E208:I209)-1))*STDEVPA(E208:I209),4))</f>
        <v>2.5000000000000001E-3</v>
      </c>
      <c r="W208" s="184">
        <f t="shared" ref="W208" si="557">IF(E208="","",ROUND((((B208+C208)-(B208-C209))/(6*V208)),4))</f>
        <v>13.333299999999999</v>
      </c>
      <c r="X208" s="184">
        <f t="shared" ref="X208" si="558">IF(E208="","",ROUND((1-(ABS((((B208+C208)+(B208-C209))/2)-U208)/((C208+C209)/2)))*W208,4))</f>
        <v>13</v>
      </c>
      <c r="Y208" s="184" t="str">
        <f t="shared" ref="Y208" si="559">IF(E208="","",IF(OR(((MAXA(E208:I209))&gt;(B208+C208)),((MINA(E208:I209))&lt;(B208-C209))),"NG","OK"))</f>
        <v>OK</v>
      </c>
      <c r="Z208" s="184" t="str">
        <f t="shared" ref="Z208" si="560">IF(X208="","",IF(OR(((MINA(X208))&lt;(1.67))),"NG","OK"))</f>
        <v>OK</v>
      </c>
      <c r="AA208" s="92">
        <v>3.0958000000000001</v>
      </c>
      <c r="AB208" s="92">
        <v>3.0969000000000002</v>
      </c>
      <c r="AC208">
        <v>3.0998999999999999</v>
      </c>
      <c r="AD208">
        <v>3.0947</v>
      </c>
      <c r="AE208">
        <v>3.1002000000000001</v>
      </c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e">
        <f t="shared" si="420"/>
        <v>#VALUE!</v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>
        <v>3.0958000000000001</v>
      </c>
      <c r="F210" s="176">
        <v>3.0996000000000001</v>
      </c>
      <c r="G210" s="176">
        <v>3.0972</v>
      </c>
      <c r="H210" s="176">
        <v>3.1006</v>
      </c>
      <c r="I210" s="176">
        <v>3.0983000000000001</v>
      </c>
      <c r="J210" s="178"/>
      <c r="K210" s="178"/>
      <c r="L210" s="192" t="str">
        <f t="shared" ref="L210" si="561">IF(E210="","",IF(OR(((MAXA(E210:I211))&gt;(B210+C210)),((MINA(E210:I211))&lt;(B210-C211))),"NG","OK"))</f>
        <v>OK</v>
      </c>
      <c r="M210" s="192">
        <f t="shared" ref="M210" si="562">IF(E210="","",IF(OR(((MAXA(E210:I211))&gt;(B210+C210)),((MINA(E210:I211))&lt;(B210-C211))),2,1))</f>
        <v>1</v>
      </c>
      <c r="N210" s="185">
        <f t="shared" ref="N210" si="563">IF(B210="","",(((B210+C210)+(B210-C211))/2))</f>
        <v>3.1</v>
      </c>
      <c r="O210" s="193">
        <f>IF(E210="","",((MAXA(E210,F210,G210,H210,I210))-N210)/((C210+C211)/2))</f>
        <v>5.9999999999993392E-3</v>
      </c>
      <c r="P210" s="193">
        <f>IF(E210="","",((MINA(E210,F210,G210,H210,I210))-N210)/((C210+C211)/2))</f>
        <v>-4.1999999999999815E-2</v>
      </c>
      <c r="Q210" s="185" t="str">
        <f t="shared" ref="Q210" si="564">IF(E210="","",IF(OR((O210&gt;50%),(P210&lt;-50%)),"Measure More","OK"))</f>
        <v>OK</v>
      </c>
      <c r="R210" s="185">
        <f t="shared" ref="R210" si="565">IF(E210="","",MAXA(E210:I211))</f>
        <v>3.1006</v>
      </c>
      <c r="S210" s="185">
        <f t="shared" ref="S210" si="566">IF(E210="","",MINA(E210:I211))</f>
        <v>3.0958000000000001</v>
      </c>
      <c r="T210" s="185">
        <f t="shared" ref="T210" si="567">IF(E210="","",(R210-S210))</f>
        <v>4.7999999999999154E-3</v>
      </c>
      <c r="U210" s="185">
        <f t="shared" ref="U210" si="568">IF(E210="","",ROUND(AVERAGEA(E210:I211),4))</f>
        <v>3.0983000000000001</v>
      </c>
      <c r="V210" s="185">
        <f t="shared" ref="V210" si="569">IF(E210="","",ROUND(SQRT(COUNTA(E210:I211)/(COUNTA(E210:I211)-1))*STDEVPA(E210:I211),4))</f>
        <v>1.9E-3</v>
      </c>
      <c r="W210" s="184">
        <f t="shared" ref="W210" si="570">IF(E210="","",ROUND((((B210+C210)-(B210-C211))/(6*V210)),4))</f>
        <v>17.543900000000001</v>
      </c>
      <c r="X210" s="184">
        <f t="shared" ref="X210" si="571">IF(E210="","",ROUND((1-(ABS((((B210+C210)+(B210-C211))/2)-U210)/((C210+C211)/2)))*W210,4))</f>
        <v>17.245699999999999</v>
      </c>
      <c r="Y210" s="184" t="str">
        <f t="shared" ref="Y210" si="572">IF(E210="","",IF(OR(((MAXA(E210:I211))&gt;(B210+C210)),((MINA(E210:I211))&lt;(B210-C211))),"NG","OK"))</f>
        <v>OK</v>
      </c>
      <c r="Z210" s="184" t="str">
        <f t="shared" ref="Z210" si="573">IF(X210="","",IF(OR(((MINA(X210))&lt;(1.67))),"NG","OK"))</f>
        <v>OK</v>
      </c>
      <c r="AA210" s="92">
        <v>3.0958000000000001</v>
      </c>
      <c r="AB210" s="92">
        <v>3.0996000000000001</v>
      </c>
      <c r="AC210">
        <v>3.0972</v>
      </c>
      <c r="AD210">
        <v>3.1006</v>
      </c>
      <c r="AE210">
        <v>3.0983000000000001</v>
      </c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e">
        <f t="shared" si="420"/>
        <v>#VALUE!</v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>
        <v>7.7178000000000004</v>
      </c>
      <c r="F212" s="176">
        <v>7.7161</v>
      </c>
      <c r="G212" s="176">
        <v>7.7163000000000004</v>
      </c>
      <c r="H212" s="176">
        <v>7.7153999999999998</v>
      </c>
      <c r="I212" s="176">
        <v>7.7183000000000002</v>
      </c>
      <c r="J212" s="178"/>
      <c r="K212" s="178"/>
      <c r="L212" s="192" t="str">
        <f t="shared" ref="L212" si="574">IF(E212="","",IF(OR(((MAXA(E212:I213))&gt;(B212+C212)),((MINA(E212:I213))&lt;(B212-C213))),"NG","OK"))</f>
        <v>OK</v>
      </c>
      <c r="M212" s="192">
        <f t="shared" ref="M212" si="575">IF(E212="","",IF(OR(((MAXA(E212:I213))&gt;(B212+C212)),((MINA(E212:I213))&lt;(B212-C213))),2,1))</f>
        <v>1</v>
      </c>
      <c r="N212" s="185">
        <f t="shared" ref="N212" si="576">IF(B212="","",(((B212+C212)+(B212-C213))/2))</f>
        <v>7.7</v>
      </c>
      <c r="O212" s="193">
        <f>IF(E212="","",((MAXA(E212,F212,G212,H212,I212))-N212)/((C212+C213)/2))</f>
        <v>0.18299999999999983</v>
      </c>
      <c r="P212" s="193">
        <f>IF(E212="","",((MINA(E212,F212,G212,H212,I212))-N212)/((C212+C213)/2))</f>
        <v>0.15399999999999636</v>
      </c>
      <c r="Q212" s="185" t="str">
        <f t="shared" ref="Q212" si="577">IF(E212="","",IF(OR((O212&gt;50%),(P212&lt;-50%)),"Measure More","OK"))</f>
        <v>OK</v>
      </c>
      <c r="R212" s="185">
        <f t="shared" ref="R212" si="578">IF(E212="","",MAXA(E212:I213))</f>
        <v>7.7183000000000002</v>
      </c>
      <c r="S212" s="185">
        <f t="shared" ref="S212" si="579">IF(E212="","",MINA(E212:I213))</f>
        <v>7.7153999999999998</v>
      </c>
      <c r="T212" s="185">
        <f t="shared" ref="T212" si="580">IF(E212="","",(R212-S212))</f>
        <v>2.9000000000003467E-3</v>
      </c>
      <c r="U212" s="185">
        <f t="shared" ref="U212" si="581">IF(E212="","",ROUND(AVERAGEA(E212:I213),4))</f>
        <v>7.7168000000000001</v>
      </c>
      <c r="V212" s="185">
        <f t="shared" ref="V212" si="582">IF(E212="","",ROUND(SQRT(COUNTA(E212:I213)/(COUNTA(E212:I213)-1))*STDEVPA(E212:I213),4))</f>
        <v>1.1999999999999999E-3</v>
      </c>
      <c r="W212" s="184">
        <f t="shared" ref="W212" si="583">IF(E212="","",ROUND((((B212+C212)-(B212-C213))/(6*V212)),4))</f>
        <v>27.777799999999999</v>
      </c>
      <c r="X212" s="184">
        <f t="shared" ref="X212" si="584">IF(E212="","",ROUND((1-(ABS((((B212+C212)+(B212-C213))/2)-U212)/((C212+C213)/2)))*W212,4))</f>
        <v>23.1111</v>
      </c>
      <c r="Y212" s="184" t="str">
        <f t="shared" ref="Y212" si="585">IF(E212="","",IF(OR(((MAXA(E212:I213))&gt;(B212+C212)),((MINA(E212:I213))&lt;(B212-C213))),"NG","OK"))</f>
        <v>OK</v>
      </c>
      <c r="Z212" s="184" t="str">
        <f t="shared" ref="Z212" si="586">IF(X212="","",IF(OR(((MINA(X212))&lt;(1.67))),"NG","OK"))</f>
        <v>OK</v>
      </c>
      <c r="AA212" s="92">
        <v>7.7178000000000004</v>
      </c>
      <c r="AB212" s="92">
        <v>7.7161</v>
      </c>
      <c r="AC212">
        <v>7.7163000000000004</v>
      </c>
      <c r="AD212">
        <v>7.7153999999999998</v>
      </c>
      <c r="AE212">
        <v>7.7183000000000002</v>
      </c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e">
        <f t="shared" si="420"/>
        <v>#VALUE!</v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>
        <v>7.7153999999999998</v>
      </c>
      <c r="F214" s="176">
        <v>7.7135999999999996</v>
      </c>
      <c r="G214" s="176">
        <v>7.7149000000000001</v>
      </c>
      <c r="H214" s="176">
        <v>7.7130000000000001</v>
      </c>
      <c r="I214" s="176">
        <v>7.7141999999999999</v>
      </c>
      <c r="J214" s="178"/>
      <c r="K214" s="178"/>
      <c r="L214" s="192" t="str">
        <f t="shared" ref="L214" si="587">IF(E214="","",IF(OR(((MAXA(E214:I215))&gt;(B214+C214)),((MINA(E214:I215))&lt;(B214-C215))),"NG","OK"))</f>
        <v>OK</v>
      </c>
      <c r="M214" s="192">
        <f t="shared" ref="M214" si="588">IF(E214="","",IF(OR(((MAXA(E214:I215))&gt;(B214+C214)),((MINA(E214:I215))&lt;(B214-C215))),2,1))</f>
        <v>1</v>
      </c>
      <c r="N214" s="185">
        <f t="shared" ref="N214" si="589">IF(B214="","",(((B214+C214)+(B214-C215))/2))</f>
        <v>7.7</v>
      </c>
      <c r="O214" s="193">
        <f>IF(E214="","",((MAXA(E214,F214,G214,H214,I214))-N214)/((C214+C215)/2))</f>
        <v>0.15399999999999636</v>
      </c>
      <c r="P214" s="193">
        <f>IF(E214="","",((MINA(E214,F214,G214,H214,I214))-N214)/((C214+C215)/2))</f>
        <v>0.12999999999999901</v>
      </c>
      <c r="Q214" s="185" t="str">
        <f t="shared" ref="Q214" si="590">IF(E214="","",IF(OR((O214&gt;50%),(P214&lt;-50%)),"Measure More","OK"))</f>
        <v>OK</v>
      </c>
      <c r="R214" s="185">
        <f t="shared" ref="R214" si="591">IF(E214="","",MAXA(E214:I215))</f>
        <v>7.7153999999999998</v>
      </c>
      <c r="S214" s="185">
        <f t="shared" ref="S214" si="592">IF(E214="","",MINA(E214:I215))</f>
        <v>7.7130000000000001</v>
      </c>
      <c r="T214" s="185">
        <f t="shared" ref="T214" si="593">IF(E214="","",(R214-S214))</f>
        <v>2.3999999999997357E-3</v>
      </c>
      <c r="U214" s="185">
        <f t="shared" ref="U214" si="594">IF(E214="","",ROUND(AVERAGEA(E214:I215),4))</f>
        <v>7.7141999999999999</v>
      </c>
      <c r="V214" s="185">
        <f t="shared" ref="V214" si="595">IF(E214="","",ROUND(SQRT(COUNTA(E214:I215)/(COUNTA(E214:I215)-1))*STDEVPA(E214:I215),4))</f>
        <v>1E-3</v>
      </c>
      <c r="W214" s="184">
        <f t="shared" ref="W214" si="596">IF(E214="","",ROUND((((B214+C214)-(B214-C215))/(6*V214)),4))</f>
        <v>33.333300000000001</v>
      </c>
      <c r="X214" s="184">
        <f t="shared" ref="X214" si="597">IF(E214="","",ROUND((1-(ABS((((B214+C214)+(B214-C215))/2)-U214)/((C214+C215)/2)))*W214,4))</f>
        <v>28.6</v>
      </c>
      <c r="Y214" s="184" t="str">
        <f t="shared" ref="Y214" si="598">IF(E214="","",IF(OR(((MAXA(E214:I215))&gt;(B214+C214)),((MINA(E214:I215))&lt;(B214-C215))),"NG","OK"))</f>
        <v>OK</v>
      </c>
      <c r="Z214" s="184" t="str">
        <f t="shared" ref="Z214" si="599">IF(X214="","",IF(OR(((MINA(X214))&lt;(1.67))),"NG","OK"))</f>
        <v>OK</v>
      </c>
      <c r="AA214" s="92">
        <v>7.7153999999999998</v>
      </c>
      <c r="AB214" s="92">
        <v>7.7135999999999996</v>
      </c>
      <c r="AC214">
        <v>7.7149000000000001</v>
      </c>
      <c r="AD214">
        <v>7.7130000000000001</v>
      </c>
      <c r="AE214">
        <v>7.7141999999999999</v>
      </c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e">
        <f t="shared" si="420"/>
        <v>#VALUE!</v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>
        <v>3.1158000000000001</v>
      </c>
      <c r="F216" s="176">
        <v>3.1145999999999998</v>
      </c>
      <c r="G216" s="176">
        <v>3.117</v>
      </c>
      <c r="H216" s="176">
        <v>3.1162999999999998</v>
      </c>
      <c r="I216" s="176">
        <v>3.1215999999999999</v>
      </c>
      <c r="J216" s="178"/>
      <c r="K216" s="178"/>
      <c r="L216" s="192" t="str">
        <f t="shared" ref="L216" si="600">IF(E216="","",IF(OR(((MAXA(E216:I217))&gt;(B216+C216)),((MINA(E216:I217))&lt;(B216-C217))),"NG","OK"))</f>
        <v>OK</v>
      </c>
      <c r="M216" s="192">
        <f t="shared" ref="M216" si="601">IF(E216="","",IF(OR(((MAXA(E216:I217))&gt;(B216+C216)),((MINA(E216:I217))&lt;(B216-C217))),2,1))</f>
        <v>1</v>
      </c>
      <c r="N216" s="185">
        <f t="shared" ref="N216" si="602">IF(B216="","",(((B216+C216)+(B216-C217))/2))</f>
        <v>3.1</v>
      </c>
      <c r="O216" s="193">
        <f>IF(E216="","",((MAXA(E216,F216,G216,H216,I216))-N216)/((C216+C217)/2))</f>
        <v>0.21599999999999842</v>
      </c>
      <c r="P216" s="193">
        <f>IF(E216="","",((MINA(E216,F216,G216,H216,I216))-N216)/((C216+C217)/2))</f>
        <v>0.14599999999999724</v>
      </c>
      <c r="Q216" s="185" t="str">
        <f t="shared" ref="Q216" si="603">IF(E216="","",IF(OR((O216&gt;50%),(P216&lt;-50%)),"Measure More","OK"))</f>
        <v>OK</v>
      </c>
      <c r="R216" s="185">
        <f t="shared" ref="R216" si="604">IF(E216="","",MAXA(E216:I217))</f>
        <v>3.1215999999999999</v>
      </c>
      <c r="S216" s="185">
        <f t="shared" ref="S216" si="605">IF(E216="","",MINA(E216:I217))</f>
        <v>3.1145999999999998</v>
      </c>
      <c r="T216" s="185">
        <f t="shared" ref="T216" si="606">IF(E216="","",(R216-S216))</f>
        <v>7.0000000000001172E-3</v>
      </c>
      <c r="U216" s="185">
        <f t="shared" ref="U216" si="607">IF(E216="","",ROUND(AVERAGEA(E216:I217),4))</f>
        <v>3.1171000000000002</v>
      </c>
      <c r="V216" s="185">
        <f t="shared" ref="V216" si="608">IF(E216="","",ROUND(SQRT(COUNTA(E216:I217)/(COUNTA(E216:I217)-1))*STDEVPA(E216:I217),4))</f>
        <v>2.7000000000000001E-3</v>
      </c>
      <c r="W216" s="184">
        <f t="shared" ref="W216" si="609">IF(E216="","",ROUND((((B216+C216)-(B216-C217))/(6*V216)),4))</f>
        <v>12.345700000000001</v>
      </c>
      <c r="X216" s="184">
        <f t="shared" ref="X216" si="610">IF(E216="","",ROUND((1-(ABS((((B216+C216)+(B216-C217))/2)-U216)/((C216+C217)/2)))*W216,4))</f>
        <v>10.2346</v>
      </c>
      <c r="Y216" s="184" t="str">
        <f t="shared" ref="Y216" si="611">IF(E216="","",IF(OR(((MAXA(E216:I217))&gt;(B216+C216)),((MINA(E216:I217))&lt;(B216-C217))),"NG","OK"))</f>
        <v>OK</v>
      </c>
      <c r="Z216" s="184" t="str">
        <f t="shared" ref="Z216" si="612">IF(X216="","",IF(OR(((MINA(X216))&lt;(1.67))),"NG","OK"))</f>
        <v>OK</v>
      </c>
      <c r="AA216" s="92">
        <v>3.1158000000000001</v>
      </c>
      <c r="AB216" s="92">
        <v>3.1145999999999998</v>
      </c>
      <c r="AC216">
        <v>3.117</v>
      </c>
      <c r="AD216">
        <v>3.1162999999999998</v>
      </c>
      <c r="AE216">
        <v>3.1215999999999999</v>
      </c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e">
        <f t="shared" si="420"/>
        <v>#VALUE!</v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>
        <v>3.1177999999999999</v>
      </c>
      <c r="F218" s="176">
        <v>3.1179999999999999</v>
      </c>
      <c r="G218" s="176">
        <v>3.1202000000000001</v>
      </c>
      <c r="H218" s="176">
        <v>3.1164000000000001</v>
      </c>
      <c r="I218" s="176">
        <v>3.1229</v>
      </c>
      <c r="J218" s="178"/>
      <c r="K218" s="178"/>
      <c r="L218" s="192" t="str">
        <f t="shared" ref="L218" si="613">IF(E218="","",IF(OR(((MAXA(E218:I219))&gt;(B218+C218)),((MINA(E218:I219))&lt;(B218-C219))),"NG","OK"))</f>
        <v>OK</v>
      </c>
      <c r="M218" s="192">
        <f t="shared" ref="M218" si="614">IF(E218="","",IF(OR(((MAXA(E218:I219))&gt;(B218+C218)),((MINA(E218:I219))&lt;(B218-C219))),2,1))</f>
        <v>1</v>
      </c>
      <c r="N218" s="185">
        <f t="shared" ref="N218" si="615">IF(B218="","",(((B218+C218)+(B218-C219))/2))</f>
        <v>3.1</v>
      </c>
      <c r="O218" s="193">
        <f>IF(E218="","",((MAXA(E218,F218,G218,H218,I218))-N218)/((C218+C219)/2))</f>
        <v>0.2289999999999992</v>
      </c>
      <c r="P218" s="193">
        <f>IF(E218="","",((MINA(E218,F218,G218,H218,I218))-N218)/((C218+C219)/2))</f>
        <v>0.1639999999999997</v>
      </c>
      <c r="Q218" s="185" t="str">
        <f t="shared" ref="Q218" si="616">IF(E218="","",IF(OR((O218&gt;50%),(P218&lt;-50%)),"Measure More","OK"))</f>
        <v>OK</v>
      </c>
      <c r="R218" s="185">
        <f t="shared" ref="R218" si="617">IF(E218="","",MAXA(E218:I219))</f>
        <v>3.1229</v>
      </c>
      <c r="S218" s="185">
        <f t="shared" ref="S218" si="618">IF(E218="","",MINA(E218:I219))</f>
        <v>3.1164000000000001</v>
      </c>
      <c r="T218" s="185">
        <f t="shared" ref="T218" si="619">IF(E218="","",(R218-S218))</f>
        <v>6.4999999999999503E-3</v>
      </c>
      <c r="U218" s="185">
        <f t="shared" ref="U218" si="620">IF(E218="","",ROUND(AVERAGEA(E218:I219),4))</f>
        <v>3.1191</v>
      </c>
      <c r="V218" s="185">
        <f t="shared" ref="V218" si="621">IF(E218="","",ROUND(SQRT(COUNTA(E218:I219)/(COUNTA(E218:I219)-1))*STDEVPA(E218:I219),4))</f>
        <v>2.5000000000000001E-3</v>
      </c>
      <c r="W218" s="184">
        <f t="shared" ref="W218" si="622">IF(E218="","",ROUND((((B218+C218)-(B218-C219))/(6*V218)),4))</f>
        <v>13.333299999999999</v>
      </c>
      <c r="X218" s="184">
        <f t="shared" ref="X218" si="623">IF(E218="","",ROUND((1-(ABS((((B218+C218)+(B218-C219))/2)-U218)/((C218+C219)/2)))*W218,4))</f>
        <v>10.7866</v>
      </c>
      <c r="Y218" s="184" t="str">
        <f t="shared" ref="Y218" si="624">IF(E218="","",IF(OR(((MAXA(E218:I219))&gt;(B218+C218)),((MINA(E218:I219))&lt;(B218-C219))),"NG","OK"))</f>
        <v>OK</v>
      </c>
      <c r="Z218" s="184" t="str">
        <f t="shared" ref="Z218" si="625">IF(X218="","",IF(OR(((MINA(X218))&lt;(1.67))),"NG","OK"))</f>
        <v>OK</v>
      </c>
      <c r="AA218" s="92">
        <v>3.1177999999999999</v>
      </c>
      <c r="AB218" s="92">
        <v>3.1179999999999999</v>
      </c>
      <c r="AC218">
        <v>3.1202000000000001</v>
      </c>
      <c r="AD218">
        <v>3.1164000000000001</v>
      </c>
      <c r="AE218">
        <v>3.1229</v>
      </c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e">
        <f t="shared" si="420"/>
        <v>#VALUE!</v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>
        <v>2.3599999999999999E-2</v>
      </c>
      <c r="F220" s="176">
        <v>2.2200000000000001E-2</v>
      </c>
      <c r="G220" s="176">
        <v>2.81E-2</v>
      </c>
      <c r="H220" s="176">
        <v>2.92E-2</v>
      </c>
      <c r="I220" s="176">
        <v>2.9700000000000001E-2</v>
      </c>
      <c r="J220" s="178"/>
      <c r="K220" s="178"/>
      <c r="L220" s="192" t="str">
        <f t="shared" ref="L220" si="626">IF(E220="","",IF(OR(((MAXA(E220:I221))&gt;(B220+C220)),((MINA(E220:I221))&lt;(B220-C221))),"NG","OK"))</f>
        <v>OK</v>
      </c>
      <c r="M220" s="192">
        <f t="shared" ref="M220" si="627">IF(E220="","",IF(OR(((MAXA(E220:I221))&gt;(B220+C220)),((MINA(E220:I221))&lt;(B220-C221))),2,1))</f>
        <v>1</v>
      </c>
      <c r="N220" s="185">
        <f t="shared" ref="N220" si="628">IF(B220="","",(((B220+C220)+(B220-C221))/2))</f>
        <v>2.5000000000000001E-2</v>
      </c>
      <c r="O220" s="193">
        <f>IF(E220="","",((MAXA(E220,F220,G220,H220,I220))-N220)/((C220+C221)/2))</f>
        <v>0.18799999999999997</v>
      </c>
      <c r="P220" s="193">
        <f>IF(E220="","",((MINA(E220,F220,G220,H220,I220))-N220)/((C220+C221)/2))</f>
        <v>-0.11200000000000002</v>
      </c>
      <c r="Q220" s="185" t="str">
        <f t="shared" ref="Q220" si="629">IF(E220="","",IF(OR((O220&gt;50%),(P220&lt;-50%)),"Measure More","OK"))</f>
        <v>OK</v>
      </c>
      <c r="R220" s="185">
        <f t="shared" ref="R220" si="630">IF(E220="","",MAXA(E220:I221))</f>
        <v>2.9700000000000001E-2</v>
      </c>
      <c r="S220" s="185">
        <f t="shared" ref="S220" si="631">IF(E220="","",MINA(E220:I221))</f>
        <v>2.2200000000000001E-2</v>
      </c>
      <c r="T220" s="185">
        <f t="shared" ref="T220" si="632">IF(E220="","",(R220-S220))</f>
        <v>7.4999999999999997E-3</v>
      </c>
      <c r="U220" s="185">
        <f t="shared" ref="U220" si="633">IF(E220="","",ROUND(AVERAGEA(E220:I221),4))</f>
        <v>2.6599999999999999E-2</v>
      </c>
      <c r="V220" s="185">
        <f t="shared" ref="V220" si="634">IF(E220="","",ROUND(SQRT(COUNTA(E220:I221)/(COUNTA(E220:I221)-1))*STDEVPA(E220:I221),4))</f>
        <v>3.3999999999999998E-3</v>
      </c>
      <c r="W220" s="184">
        <f>IF(E220="","",ROUND((((B220+C220)-(U220))/(3*V220)),4))</f>
        <v>2.2940999999999998</v>
      </c>
      <c r="X220" s="184">
        <f>IF(E220="","",ROUND((((B220+C220)-(U220))/(3*V220)),4))</f>
        <v>2.2940999999999998</v>
      </c>
      <c r="Y220" s="184" t="str">
        <f t="shared" ref="Y220" si="635">IF(E220="","",IF(OR(((MAXA(E220:I221))&gt;(B220+C220)),((MINA(E220:I221))&lt;(B220-C221))),"NG","OK"))</f>
        <v>OK</v>
      </c>
      <c r="Z220" s="184" t="str">
        <f t="shared" ref="Z220" si="636">IF(X220="","",IF(OR(((MINA(X220))&lt;(1.67))),"NG","OK"))</f>
        <v>OK</v>
      </c>
      <c r="AA220" s="92">
        <v>2.3599999999999999E-2</v>
      </c>
      <c r="AB220" s="92">
        <v>2.2200000000000001E-2</v>
      </c>
      <c r="AC220">
        <v>2.81E-2</v>
      </c>
      <c r="AD220">
        <v>2.92E-2</v>
      </c>
      <c r="AE220">
        <v>2.9700000000000001E-2</v>
      </c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e">
        <f t="shared" si="420"/>
        <v>#VALUE!</v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>
        <v>2.2100000000000002E-2</v>
      </c>
      <c r="F222" s="176">
        <v>2.5600000000000001E-2</v>
      </c>
      <c r="G222" s="176">
        <v>2.3900000000000001E-2</v>
      </c>
      <c r="H222" s="176">
        <v>2.1700000000000001E-2</v>
      </c>
      <c r="I222" s="176">
        <v>2.5600000000000001E-2</v>
      </c>
      <c r="J222" s="178"/>
      <c r="K222" s="178"/>
      <c r="L222" s="192" t="str">
        <f t="shared" ref="L222" si="637">IF(E222="","",IF(OR(((MAXA(E222:I223))&gt;(B222+C222)),((MINA(E222:I223))&lt;(B222-C223))),"NG","OK"))</f>
        <v>OK</v>
      </c>
      <c r="M222" s="192">
        <f t="shared" ref="M222" si="638">IF(E222="","",IF(OR(((MAXA(E222:I223))&gt;(B222+C222)),((MINA(E222:I223))&lt;(B222-C223))),2,1))</f>
        <v>1</v>
      </c>
      <c r="N222" s="185">
        <f t="shared" ref="N222" si="639">IF(B222="","",(((B222+C222)+(B222-C223))/2))</f>
        <v>2.5000000000000001E-2</v>
      </c>
      <c r="O222" s="193">
        <f>IF(E222="","",((MAXA(E222,F222,G222,H222,I222))-N222)/((C222+C223)/2))</f>
        <v>2.3999999999999994E-2</v>
      </c>
      <c r="P222" s="193">
        <f>IF(E222="","",((MINA(E222,F222,G222,H222,I222))-N222)/((C222+C223)/2))</f>
        <v>-0.13200000000000003</v>
      </c>
      <c r="Q222" s="194" t="str">
        <f t="shared" ref="Q222" si="640">IF(E222="","",IF(OR((O222&gt;50%),(P222&lt;-50%)),"Measure More","OK"))</f>
        <v>OK</v>
      </c>
      <c r="R222" s="185">
        <f t="shared" ref="R222" si="641">IF(E222="","",MAXA(E222:I223))</f>
        <v>2.5600000000000001E-2</v>
      </c>
      <c r="S222" s="185">
        <f t="shared" ref="S222" si="642">IF(E222="","",MINA(E222:I223))</f>
        <v>2.1700000000000001E-2</v>
      </c>
      <c r="T222" s="185">
        <f t="shared" ref="T222" si="643">IF(E222="","",(R222-S222))</f>
        <v>3.9000000000000007E-3</v>
      </c>
      <c r="U222" s="185">
        <f t="shared" ref="U222" si="644">IF(E222="","",ROUND(AVERAGEA(E222:I223),4))</f>
        <v>2.3800000000000002E-2</v>
      </c>
      <c r="V222" s="185">
        <f t="shared" ref="V222" si="645">IF(E222="","",ROUND(SQRT(COUNTA(E222:I223)/(COUNTA(E222:I223)-1))*STDEVPA(E222:I223),4))</f>
        <v>1.9E-3</v>
      </c>
      <c r="W222" s="184">
        <f>IF(E222="","",ROUND((((B222+C222)-(U222))/(3*V222)),4))</f>
        <v>4.5964999999999998</v>
      </c>
      <c r="X222" s="184">
        <f>IF(E222="","",ROUND((((B222+C222)-(U222))/(3*V222)),4))</f>
        <v>4.5964999999999998</v>
      </c>
      <c r="Y222" s="184" t="str">
        <f t="shared" ref="Y222" si="646">IF(E222="","",IF(OR(((MAXA(E222:I223))&gt;(B222+C222)),((MINA(E222:I223))&lt;(B222-C223))),"NG","OK"))</f>
        <v>OK</v>
      </c>
      <c r="Z222" s="184" t="str">
        <f t="shared" ref="Z222" si="647">IF(X222="","",IF(OR(((MINA(X222))&lt;(1.67))),"NG","OK"))</f>
        <v>OK</v>
      </c>
      <c r="AA222" s="92">
        <v>2.2100000000000002E-2</v>
      </c>
      <c r="AB222" s="92">
        <v>2.5600000000000001E-2</v>
      </c>
      <c r="AC222">
        <v>2.3900000000000001E-2</v>
      </c>
      <c r="AD222">
        <v>2.1700000000000001E-2</v>
      </c>
      <c r="AE222">
        <v>2.5600000000000001E-2</v>
      </c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e">
        <f t="shared" si="420"/>
        <v>#VALUE!</v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>
        <v>4.9599999999999998E-2</v>
      </c>
      <c r="AB224" s="92">
        <v>5.7599999999999998E-2</v>
      </c>
      <c r="AC224" s="29">
        <v>4.19E-2</v>
      </c>
      <c r="AD224" s="29">
        <v>5.8599999999999999E-2</v>
      </c>
      <c r="AE224" s="29">
        <v>3.6200000000000003E-2</v>
      </c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A226">
        <v>4.1700000000000001E-2</v>
      </c>
      <c r="AB226">
        <v>4.0800000000000003E-2</v>
      </c>
      <c r="AC226">
        <v>4.1599999999999998E-2</v>
      </c>
      <c r="AD226">
        <v>4.82E-2</v>
      </c>
      <c r="AE226">
        <v>3.8699999999999998E-2</v>
      </c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24121702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0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130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128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125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24121702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138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174" t="str">
        <f>IF(SUM(M273:M338)&lt;&gt;33,"NG","OK")</f>
        <v>OK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149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171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17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82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82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82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82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82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82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82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17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171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170" t="s">
        <v>53</v>
      </c>
      <c r="P272" s="170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31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>
        <v>3.3961999999999999</v>
      </c>
      <c r="F273" s="176">
        <v>3.3954</v>
      </c>
      <c r="G273" s="176">
        <v>3.3961000000000001</v>
      </c>
      <c r="H273" s="176">
        <v>3.3969999999999998</v>
      </c>
      <c r="I273" s="176">
        <v>3.3957999999999999</v>
      </c>
      <c r="J273" s="178"/>
      <c r="K273" s="178"/>
      <c r="L273" s="192" t="str">
        <f>IF(E273="","",IF(OR(((MAXA(E273:I274))&gt;(B273+C273)),((MINA(E273:I274))&lt;(B273-C274))),"NG","OK"))</f>
        <v>OK</v>
      </c>
      <c r="M273" s="192">
        <f>IF(E273="","",IF(OR(((MAXA(E273:I274))&gt;(B273+C273)),((MINA(E273:I274))&lt;(B273-C274))),2,1))</f>
        <v>1</v>
      </c>
      <c r="N273" s="185">
        <f>IF(B273="","",(((B273+C273)+(B273-C274))/2))</f>
        <v>3.4</v>
      </c>
      <c r="O273" s="193">
        <f>IF(E273="","",((MAXA(E273,F273,G273,H273,I273))-N273)/((C273+C274)/2))</f>
        <v>-3.0000000000001137E-2</v>
      </c>
      <c r="P273" s="193">
        <f>IF(E273="","",((MINA(E273,F273,G273,H273,I273))-N273)/((C273+C274)/2))</f>
        <v>-4.5999999999999375E-2</v>
      </c>
      <c r="Q273" s="185" t="str">
        <f>IF(E273="","",IF(OR((O273&gt;50%),(P273&lt;-50%)),"Measure More","OK"))</f>
        <v>OK</v>
      </c>
      <c r="R273" s="185">
        <f>IF(E273="","",MAXA(E273:I274))</f>
        <v>3.3969999999999998</v>
      </c>
      <c r="S273" s="185">
        <f>IF(E273="","",MINA(E273:I274))</f>
        <v>3.3954</v>
      </c>
      <c r="T273" s="185">
        <f>IF(E273="","",(R273-S273))</f>
        <v>1.5999999999998238E-3</v>
      </c>
      <c r="U273" s="185">
        <f>IF(E273="","",ROUND(AVERAGEA(E273:I274),4))</f>
        <v>3.3961000000000001</v>
      </c>
      <c r="V273" s="185">
        <f>IF(E273="","",ROUND(SQRT(COUNTA(E273:I274)/(COUNTA(E273:I274)-1))*STDEVPA(E273:I274),4))</f>
        <v>5.9999999999999995E-4</v>
      </c>
      <c r="W273" s="184">
        <f>IF(E273="","",ROUND((((B273+C273)-(B273-C274))/(6*V273)),4))</f>
        <v>55.555599999999998</v>
      </c>
      <c r="X273" s="184">
        <f>IF(E273="","",ROUND((1-(ABS((((B273+C273)+(B273-C274))/2)-U273)/((C273+C274)/2)))*W273,4))</f>
        <v>53.3889</v>
      </c>
      <c r="Y273" s="184" t="str">
        <f>IF(E273="","",IF(OR(((MAXA(E273:I274))&gt;(B273+C273)),((MINA(E273:I274))&lt;(B273-C274))),"NG","OK"))</f>
        <v>OK</v>
      </c>
      <c r="Z273" s="184" t="str">
        <f>IF(X273="","",IF(OR(((MINA(X273))&lt;(1.67))),"NG","OK"))</f>
        <v>OK</v>
      </c>
      <c r="AA273">
        <v>3.3961999999999999</v>
      </c>
      <c r="AB273">
        <v>3.3954</v>
      </c>
      <c r="AC273">
        <v>3.3961000000000001</v>
      </c>
      <c r="AD273">
        <v>3.3969999999999998</v>
      </c>
      <c r="AE273">
        <v>3.3957999999999999</v>
      </c>
    </row>
    <row r="274" spans="1:31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31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>
        <v>3.4095</v>
      </c>
      <c r="F275" s="176">
        <v>3.4098999999999999</v>
      </c>
      <c r="G275" s="176">
        <v>3.4095</v>
      </c>
      <c r="H275" s="176">
        <v>3.4079000000000002</v>
      </c>
      <c r="I275" s="176">
        <v>3.4096000000000002</v>
      </c>
      <c r="J275" s="178"/>
      <c r="K275" s="178"/>
      <c r="L275" s="192" t="str">
        <f t="shared" ref="L275" si="648">IF(E275="","",IF(OR(((MAXA(E275:I276))&gt;(B275+C275)),((MINA(E275:I276))&lt;(B275-C276))),"NG","OK"))</f>
        <v>OK</v>
      </c>
      <c r="M275" s="192">
        <f t="shared" ref="M275" si="649">IF(E275="","",IF(OR(((MAXA(E275:I276))&gt;(B275+C275)),((MINA(E275:I276))&lt;(B275-C276))),2,1))</f>
        <v>1</v>
      </c>
      <c r="N275" s="185">
        <f t="shared" ref="N275" si="650">IF(B275="","",(((B275+C275)+(B275-C276))/2))</f>
        <v>3.4</v>
      </c>
      <c r="O275" s="193">
        <f t="shared" ref="O275" si="651">IF(E275="","",((MAXA(E275,F275,G275,H275,I275))-N275)/((C275+C276)/2))</f>
        <v>9.9000000000000199E-2</v>
      </c>
      <c r="P275" s="193">
        <f t="shared" ref="P275" si="652">IF(E275="","",((MINA(E275,F275,G275,H275,I275))-N275)/((C275+C276)/2))</f>
        <v>7.9000000000002402E-2</v>
      </c>
      <c r="Q275" s="185" t="str">
        <f t="shared" ref="Q275" si="653">IF(E275="","",IF(OR((O275&gt;50%),(P275&lt;-50%)),"Measure More","OK"))</f>
        <v>OK</v>
      </c>
      <c r="R275" s="185">
        <f t="shared" ref="R275" si="654">IF(E275="","",MAXA(E275:I276))</f>
        <v>3.4098999999999999</v>
      </c>
      <c r="S275" s="185">
        <f t="shared" ref="S275" si="655">IF(E275="","",MINA(E275:I276))</f>
        <v>3.4079000000000002</v>
      </c>
      <c r="T275" s="185">
        <f t="shared" ref="T275" si="656">IF(E275="","",(R275-S275))</f>
        <v>1.9999999999997797E-3</v>
      </c>
      <c r="U275" s="185">
        <f t="shared" ref="U275" si="657">IF(E275="","",ROUND(AVERAGEA(E275:I276),4))</f>
        <v>3.4093</v>
      </c>
      <c r="V275" s="185">
        <f t="shared" ref="V275" si="658">IF(E275="","",ROUND(SQRT(COUNTA(E275:I276)/(COUNTA(E275:I276)-1))*STDEVPA(E275:I276),4))</f>
        <v>8.0000000000000004E-4</v>
      </c>
      <c r="W275" s="184">
        <f t="shared" ref="W275" si="659">IF(E275="","",ROUND((((B275+C275)-(B275-C276))/(6*V275)),4))</f>
        <v>41.666699999999999</v>
      </c>
      <c r="X275" s="184">
        <f t="shared" ref="X275" si="660">IF(E275="","",ROUND((1-(ABS((((B275+C275)+(B275-C276))/2)-U275)/((C275+C276)/2)))*W275,4))</f>
        <v>37.791699999999999</v>
      </c>
      <c r="Y275" s="184" t="str">
        <f t="shared" ref="Y275" si="661">IF(E275="","",IF(OR(((MAXA(E275:I276))&gt;(B275+C275)),((MINA(E275:I276))&lt;(B275-C276))),"NG","OK"))</f>
        <v>OK</v>
      </c>
      <c r="Z275" s="184" t="str">
        <f t="shared" ref="Z275" si="662">IF(X275="","",IF(OR(((MINA(X275))&lt;(1.67))),"NG","OK"))</f>
        <v>OK</v>
      </c>
      <c r="AA275">
        <v>3.4095</v>
      </c>
      <c r="AB275">
        <v>3.4098999999999999</v>
      </c>
      <c r="AC275">
        <v>3.4095</v>
      </c>
      <c r="AD275">
        <v>3.4079000000000002</v>
      </c>
      <c r="AE275">
        <v>3.4096000000000002</v>
      </c>
    </row>
    <row r="276" spans="1:31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31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>
        <v>1.5960000000000001</v>
      </c>
      <c r="F277" s="176">
        <v>1.5942000000000001</v>
      </c>
      <c r="G277" s="176">
        <v>1.5947</v>
      </c>
      <c r="H277" s="176">
        <v>1.5948</v>
      </c>
      <c r="I277" s="176">
        <v>1.5942000000000001</v>
      </c>
      <c r="J277" s="178"/>
      <c r="K277" s="178"/>
      <c r="L277" s="192" t="str">
        <f t="shared" ref="L277" si="665">IF(E277="","",IF(OR(((MAXA(E277:I278))&gt;(B277+C277)),((MINA(E277:I278))&lt;(B277-C278))),"NG","OK"))</f>
        <v>OK</v>
      </c>
      <c r="M277" s="192">
        <f t="shared" ref="M277" si="666">IF(E277="","",IF(OR(((MAXA(E277:I278))&gt;(B277+C277)),((MINA(E277:I278))&lt;(B277-C278))),2,1))</f>
        <v>1</v>
      </c>
      <c r="N277" s="185">
        <f t="shared" ref="N277" si="667">IF(B277="","",(((B277+C277)+(B277-C278))/2))</f>
        <v>1.6</v>
      </c>
      <c r="O277" s="193">
        <f t="shared" ref="O277" si="668">IF(E277="","",((MAXA(E277,F277,G277,H277,I277))-N277)/((C277+C278)/2))</f>
        <v>-4.0000000000000036E-2</v>
      </c>
      <c r="P277" s="193">
        <f t="shared" ref="P277" si="669">IF(E277="","",((MINA(E277,F277,G277,H277,I277))-N277)/((C277+C278)/2))</f>
        <v>-5.8000000000000274E-2</v>
      </c>
      <c r="Q277" s="185" t="str">
        <f t="shared" ref="Q277" si="670">IF(E277="","",IF(OR((O277&gt;50%),(P277&lt;-50%)),"Measure More","OK"))</f>
        <v>OK</v>
      </c>
      <c r="R277" s="185">
        <f t="shared" ref="R277" si="671">IF(E277="","",MAXA(E277:I278))</f>
        <v>1.5960000000000001</v>
      </c>
      <c r="S277" s="185">
        <f t="shared" ref="S277" si="672">IF(E277="","",MINA(E277:I278))</f>
        <v>1.5942000000000001</v>
      </c>
      <c r="T277" s="185">
        <f t="shared" ref="T277" si="673">IF(E277="","",(R277-S277))</f>
        <v>1.8000000000000238E-3</v>
      </c>
      <c r="U277" s="185">
        <f t="shared" ref="U277" si="674">IF(E277="","",ROUND(AVERAGEA(E277:I278),4))</f>
        <v>1.5948</v>
      </c>
      <c r="V277" s="185">
        <f t="shared" ref="V277" si="675">IF(E277="","",ROUND(SQRT(COUNTA(E277:I278)/(COUNTA(E277:I278)-1))*STDEVPA(E277:I278),4))</f>
        <v>6.9999999999999999E-4</v>
      </c>
      <c r="W277" s="184">
        <f t="shared" ref="W277" si="676">IF(E277="","",ROUND((((B277+C277)-(B277-C278))/(6*V277)),4))</f>
        <v>47.619</v>
      </c>
      <c r="X277" s="184">
        <f t="shared" ref="X277" si="677">IF(E277="","",ROUND((1-(ABS((((B277+C277)+(B277-C278))/2)-U277)/((C277+C278)/2)))*W277,4))</f>
        <v>45.142800000000001</v>
      </c>
      <c r="Y277" s="184" t="str">
        <f t="shared" ref="Y277" si="678">IF(E277="","",IF(OR(((MAXA(E277:I278))&gt;(B277+C277)),((MINA(E277:I278))&lt;(B277-C278))),"NG","OK"))</f>
        <v>OK</v>
      </c>
      <c r="Z277" s="184" t="str">
        <f t="shared" ref="Z277" si="679">IF(X277="","",IF(OR(((MINA(X277))&lt;(1.67))),"NG","OK"))</f>
        <v>OK</v>
      </c>
      <c r="AA277">
        <v>1.5960000000000001</v>
      </c>
      <c r="AB277">
        <v>1.5942000000000001</v>
      </c>
      <c r="AC277">
        <v>1.5947</v>
      </c>
      <c r="AD277">
        <v>1.5948</v>
      </c>
      <c r="AE277">
        <v>1.5942000000000001</v>
      </c>
    </row>
    <row r="278" spans="1:31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31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>
        <v>1.5926</v>
      </c>
      <c r="F279" s="176">
        <v>1.5938000000000001</v>
      </c>
      <c r="G279" s="176">
        <v>1.593</v>
      </c>
      <c r="H279" s="176">
        <v>1.5940000000000001</v>
      </c>
      <c r="I279" s="176">
        <v>1.5932999999999999</v>
      </c>
      <c r="J279" s="178"/>
      <c r="K279" s="178"/>
      <c r="L279" s="192" t="str">
        <f t="shared" ref="L279" si="682">IF(E279="","",IF(OR(((MAXA(E279:I280))&gt;(B279+C279)),((MINA(E279:I280))&lt;(B279-C280))),"NG","OK"))</f>
        <v>OK</v>
      </c>
      <c r="M279" s="192">
        <f t="shared" ref="M279" si="683">IF(E279="","",IF(OR(((MAXA(E279:I280))&gt;(B279+C279)),((MINA(E279:I280))&lt;(B279-C280))),2,1))</f>
        <v>1</v>
      </c>
      <c r="N279" s="185">
        <f t="shared" ref="N279" si="684">IF(B279="","",(((B279+C279)+(B279-C280))/2))</f>
        <v>1.6</v>
      </c>
      <c r="O279" s="193">
        <f t="shared" ref="O279" si="685">IF(E279="","",((MAXA(E279,F279,G279,H279,I279))-N279)/((C279+C280)/2))</f>
        <v>-6.0000000000000053E-2</v>
      </c>
      <c r="P279" s="193">
        <f t="shared" ref="P279" si="686">IF(E279="","",((MINA(E279,F279,G279,H279,I279))-N279)/((C279+C280)/2))</f>
        <v>-7.4000000000000732E-2</v>
      </c>
      <c r="Q279" s="185" t="str">
        <f t="shared" ref="Q279" si="687">IF(E279="","",IF(OR((O279&gt;50%),(P279&lt;-50%)),"Measure More","OK"))</f>
        <v>OK</v>
      </c>
      <c r="R279" s="185">
        <f t="shared" ref="R279" si="688">IF(E279="","",MAXA(E279:I280))</f>
        <v>1.5940000000000001</v>
      </c>
      <c r="S279" s="185">
        <f t="shared" ref="S279" si="689">IF(E279="","",MINA(E279:I280))</f>
        <v>1.5926</v>
      </c>
      <c r="T279" s="185">
        <f t="shared" ref="T279" si="690">IF(E279="","",(R279-S279))</f>
        <v>1.4000000000000679E-3</v>
      </c>
      <c r="U279" s="185">
        <f t="shared" ref="U279" si="691">IF(E279="","",ROUND(AVERAGEA(E279:I280),4))</f>
        <v>1.5932999999999999</v>
      </c>
      <c r="V279" s="185">
        <f t="shared" ref="V279" si="692">IF(E279="","",ROUND(SQRT(COUNTA(E279:I280)/(COUNTA(E279:I280)-1))*STDEVPA(E279:I280),4))</f>
        <v>5.9999999999999995E-4</v>
      </c>
      <c r="W279" s="184">
        <f t="shared" ref="W279" si="693">IF(E279="","",ROUND((((B279+C279)-(B279-C280))/(6*V279)),4))</f>
        <v>55.555599999999998</v>
      </c>
      <c r="X279" s="184">
        <f t="shared" ref="X279" si="694">IF(E279="","",ROUND((1-(ABS((((B279+C279)+(B279-C280))/2)-U279)/((C279+C280)/2)))*W279,4))</f>
        <v>51.833399999999997</v>
      </c>
      <c r="Y279" s="184" t="str">
        <f t="shared" ref="Y279" si="695">IF(E279="","",IF(OR(((MAXA(E279:I280))&gt;(B279+C279)),((MINA(E279:I280))&lt;(B279-C280))),"NG","OK"))</f>
        <v>OK</v>
      </c>
      <c r="Z279" s="184" t="str">
        <f t="shared" ref="Z279" si="696">IF(X279="","",IF(OR(((MINA(X279))&lt;(1.67))),"NG","OK"))</f>
        <v>OK</v>
      </c>
      <c r="AA279">
        <v>1.5926</v>
      </c>
      <c r="AB279">
        <v>1.5938000000000001</v>
      </c>
      <c r="AC279">
        <v>1.593</v>
      </c>
      <c r="AD279">
        <v>1.5940000000000001</v>
      </c>
      <c r="AE279">
        <v>1.5932999999999999</v>
      </c>
    </row>
    <row r="280" spans="1:31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31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>
        <v>1.6116999999999999</v>
      </c>
      <c r="F281" s="176">
        <v>1.6108</v>
      </c>
      <c r="G281" s="176">
        <v>1.6112</v>
      </c>
      <c r="H281" s="176">
        <v>1.6111</v>
      </c>
      <c r="I281" s="176">
        <v>1.6122000000000001</v>
      </c>
      <c r="J281" s="178"/>
      <c r="K281" s="178"/>
      <c r="L281" s="192" t="str">
        <f t="shared" ref="L281" si="699">IF(E281="","",IF(OR(((MAXA(E281:I282))&gt;(B281+C281)),((MINA(E281:I282))&lt;(B281-C282))),"NG","OK"))</f>
        <v>OK</v>
      </c>
      <c r="M281" s="192">
        <f t="shared" ref="M281" si="700">IF(E281="","",IF(OR(((MAXA(E281:I282))&gt;(B281+C281)),((MINA(E281:I282))&lt;(B281-C282))),2,1))</f>
        <v>1</v>
      </c>
      <c r="N281" s="185">
        <f t="shared" ref="N281" si="701">IF(B281="","",(((B281+C281)+(B281-C282))/2))</f>
        <v>1.6</v>
      </c>
      <c r="O281" s="193">
        <f t="shared" ref="O281" si="702">IF(E281="","",((MAXA(E281,F281,G281,H281,I281))-N281)/((C281+C282)/2))</f>
        <v>0.12199999999999989</v>
      </c>
      <c r="P281" s="193">
        <f t="shared" ref="P281" si="703">IF(E281="","",((MINA(E281,F281,G281,H281,I281))-N281)/((C281+C282)/2))</f>
        <v>0.10799999999999921</v>
      </c>
      <c r="Q281" s="185" t="str">
        <f t="shared" ref="Q281" si="704">IF(E281="","",IF(OR((O281&gt;50%),(P281&lt;-50%)),"Measure More","OK"))</f>
        <v>OK</v>
      </c>
      <c r="R281" s="185">
        <f t="shared" ref="R281" si="705">IF(E281="","",MAXA(E281:I282))</f>
        <v>1.6122000000000001</v>
      </c>
      <c r="S281" s="185">
        <f t="shared" ref="S281" si="706">IF(E281="","",MINA(E281:I282))</f>
        <v>1.6108</v>
      </c>
      <c r="T281" s="185">
        <f t="shared" ref="T281" si="707">IF(E281="","",(R281-S281))</f>
        <v>1.4000000000000679E-3</v>
      </c>
      <c r="U281" s="185">
        <f t="shared" ref="U281" si="708">IF(E281="","",ROUND(AVERAGEA(E281:I282),4))</f>
        <v>1.6113999999999999</v>
      </c>
      <c r="V281" s="185">
        <f t="shared" ref="V281" si="709">IF(E281="","",ROUND(SQRT(COUNTA(E281:I282)/(COUNTA(E281:I282)-1))*STDEVPA(E281:I282),4))</f>
        <v>5.9999999999999995E-4</v>
      </c>
      <c r="W281" s="184">
        <f t="shared" ref="W281" si="710">IF(E281="","",ROUND((((B281+C281)-(B281-C282))/(6*V281)),4))</f>
        <v>55.555599999999998</v>
      </c>
      <c r="X281" s="184">
        <f t="shared" ref="X281" si="711">IF(E281="","",ROUND((1-(ABS((((B281+C281)+(B281-C282))/2)-U281)/((C281+C282)/2)))*W281,4))</f>
        <v>49.222299999999997</v>
      </c>
      <c r="Y281" s="184" t="str">
        <f t="shared" ref="Y281" si="712">IF(E281="","",IF(OR(((MAXA(E281:I282))&gt;(B281+C281)),((MINA(E281:I282))&lt;(B281-C282))),"NG","OK"))</f>
        <v>OK</v>
      </c>
      <c r="Z281" s="184" t="str">
        <f t="shared" ref="Z281" si="713">IF(X281="","",IF(OR(((MINA(X281))&lt;(1.67))),"NG","OK"))</f>
        <v>OK</v>
      </c>
      <c r="AA281">
        <v>1.6116999999999999</v>
      </c>
      <c r="AB281">
        <v>1.6108</v>
      </c>
      <c r="AC281">
        <v>1.6112</v>
      </c>
      <c r="AD281">
        <v>1.6111</v>
      </c>
      <c r="AE281">
        <v>1.6122000000000001</v>
      </c>
    </row>
    <row r="282" spans="1:31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31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>
        <v>1.6091</v>
      </c>
      <c r="F283" s="176">
        <v>1.6085</v>
      </c>
      <c r="G283" s="176">
        <v>1.6092</v>
      </c>
      <c r="H283" s="176">
        <v>1.6083000000000001</v>
      </c>
      <c r="I283" s="176">
        <v>1.6092</v>
      </c>
      <c r="J283" s="178"/>
      <c r="K283" s="178"/>
      <c r="L283" s="192" t="str">
        <f t="shared" ref="L283" si="716">IF(E283="","",IF(OR(((MAXA(E283:I284))&gt;(B283+C283)),((MINA(E283:I284))&lt;(B283-C284))),"NG","OK"))</f>
        <v>OK</v>
      </c>
      <c r="M283" s="192">
        <f t="shared" ref="M283" si="717">IF(E283="","",IF(OR(((MAXA(E283:I284))&gt;(B283+C283)),((MINA(E283:I284))&lt;(B283-C284))),2,1))</f>
        <v>1</v>
      </c>
      <c r="N283" s="185">
        <f t="shared" ref="N283" si="718">IF(B283="","",(((B283+C283)+(B283-C284))/2))</f>
        <v>1.6</v>
      </c>
      <c r="O283" s="193">
        <f t="shared" ref="O283" si="719">IF(E283="","",((MAXA(E283,F283,G283,H283,I283))-N283)/((C283+C284)/2))</f>
        <v>9.1999999999998749E-2</v>
      </c>
      <c r="P283" s="193">
        <f t="shared" ref="P283" si="720">IF(E283="","",((MINA(E283,F283,G283,H283,I283))-N283)/((C283+C284)/2))</f>
        <v>8.2999999999999741E-2</v>
      </c>
      <c r="Q283" s="185" t="str">
        <f t="shared" ref="Q283" si="721">IF(E283="","",IF(OR((O283&gt;50%),(P283&lt;-50%)),"Measure More","OK"))</f>
        <v>OK</v>
      </c>
      <c r="R283" s="185">
        <f t="shared" ref="R283" si="722">IF(E283="","",MAXA(E283:I284))</f>
        <v>1.6092</v>
      </c>
      <c r="S283" s="185">
        <f t="shared" ref="S283" si="723">IF(E283="","",MINA(E283:I284))</f>
        <v>1.6083000000000001</v>
      </c>
      <c r="T283" s="185">
        <f t="shared" ref="T283" si="724">IF(E283="","",(R283-S283))</f>
        <v>8.9999999999990088E-4</v>
      </c>
      <c r="U283" s="185">
        <f t="shared" ref="U283" si="725">IF(E283="","",ROUND(AVERAGEA(E283:I284),4))</f>
        <v>1.6089</v>
      </c>
      <c r="V283" s="185">
        <f t="shared" ref="V283" si="726">IF(E283="","",ROUND(SQRT(COUNTA(E283:I284)/(COUNTA(E283:I284)-1))*STDEVPA(E283:I284),4))</f>
        <v>4.0000000000000002E-4</v>
      </c>
      <c r="W283" s="184">
        <f t="shared" ref="W283" si="727">IF(E283="","",ROUND((((B283+C283)-(B283-C284))/(6*V283)),4))</f>
        <v>83.333299999999994</v>
      </c>
      <c r="X283" s="184">
        <f t="shared" ref="X283" si="728">IF(E283="","",ROUND((1-(ABS((((B283+C283)+(B283-C284))/2)-U283)/((C283+C284)/2)))*W283,4))</f>
        <v>75.916600000000003</v>
      </c>
      <c r="Y283" s="184" t="str">
        <f t="shared" ref="Y283" si="729">IF(E283="","",IF(OR(((MAXA(E283:I284))&gt;(B283+C283)),((MINA(E283:I284))&lt;(B283-C284))),"NG","OK"))</f>
        <v>OK</v>
      </c>
      <c r="Z283" s="184" t="str">
        <f t="shared" ref="Z283" si="730">IF(X283="","",IF(OR(((MINA(X283))&lt;(1.67))),"NG","OK"))</f>
        <v>OK</v>
      </c>
      <c r="AA283">
        <v>1.6091</v>
      </c>
      <c r="AB283">
        <v>1.6085</v>
      </c>
      <c r="AC283">
        <v>1.6092</v>
      </c>
      <c r="AD283">
        <v>1.6083000000000001</v>
      </c>
      <c r="AE283">
        <v>1.6092</v>
      </c>
    </row>
    <row r="284" spans="1:31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31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>
        <v>24.613399999999999</v>
      </c>
      <c r="F285" s="176">
        <v>24.628499999999999</v>
      </c>
      <c r="G285" s="176">
        <v>24.6065</v>
      </c>
      <c r="H285" s="176">
        <v>24.614000000000001</v>
      </c>
      <c r="I285" s="176">
        <v>24.593299999999999</v>
      </c>
      <c r="J285" s="178"/>
      <c r="K285" s="178"/>
      <c r="L285" s="192" t="str">
        <f t="shared" ref="L285" si="733">IF(E285="","",IF(OR(((MAXA(E285:I286))&gt;(B285+C285)),((MINA(E285:I286))&lt;(B285-C286))),"NG","OK"))</f>
        <v>OK</v>
      </c>
      <c r="M285" s="192">
        <f t="shared" ref="M285" si="734">IF(E285="","",IF(OR(((MAXA(E285:I286))&gt;(B285+C285)),((MINA(E285:I286))&lt;(B285-C286))),2,1))</f>
        <v>1</v>
      </c>
      <c r="N285" s="185">
        <f t="shared" ref="N285" si="735">IF(B285="","",(((B285+C285)+(B285-C286))/2))</f>
        <v>24.6</v>
      </c>
      <c r="O285" s="193">
        <f t="shared" ref="O285" si="736">IF(E285="","",((MAXA(E285,F285,G285,H285,I285))-N285)/((C285+C286)/2))</f>
        <v>0.14249999999998764</v>
      </c>
      <c r="P285" s="193">
        <f t="shared" ref="P285" si="737">IF(E285="","",((MINA(E285,F285,G285,H285,I285))-N285)/((C285+C286)/2))</f>
        <v>-3.3500000000010743E-2</v>
      </c>
      <c r="Q285" s="185" t="str">
        <f t="shared" ref="Q285" si="738">IF(E285="","",IF(OR((O285&gt;50%),(P285&lt;-50%)),"Measure More","OK"))</f>
        <v>OK</v>
      </c>
      <c r="R285" s="185">
        <f t="shared" ref="R285" si="739">IF(E285="","",MAXA(E285:I286))</f>
        <v>24.628499999999999</v>
      </c>
      <c r="S285" s="185">
        <f t="shared" ref="S285" si="740">IF(E285="","",MINA(E285:I286))</f>
        <v>24.593299999999999</v>
      </c>
      <c r="T285" s="185">
        <f t="shared" ref="T285" si="741">IF(E285="","",(R285-S285))</f>
        <v>3.5199999999999676E-2</v>
      </c>
      <c r="U285" s="185">
        <f t="shared" ref="U285" si="742">IF(E285="","",ROUND(AVERAGEA(E285:I286),4))</f>
        <v>24.6111</v>
      </c>
      <c r="V285" s="185">
        <f t="shared" ref="V285" si="743">IF(E285="","",ROUND(SQRT(COUNTA(E285:I286)/(COUNTA(E285:I286)-1))*STDEVPA(E285:I286),4))</f>
        <v>1.2800000000000001E-2</v>
      </c>
      <c r="W285" s="184">
        <f t="shared" ref="W285" si="744">IF(E285="","",ROUND((((B285+C285)-(B285-C286))/(6*V285)),4))</f>
        <v>5.2083000000000004</v>
      </c>
      <c r="X285" s="184">
        <f t="shared" ref="X285" si="745">IF(E285="","",ROUND((1-(ABS((((B285+C285)+(B285-C286))/2)-U285)/((C285+C286)/2)))*W285,4))</f>
        <v>4.9192</v>
      </c>
      <c r="Y285" s="184" t="str">
        <f t="shared" ref="Y285" si="746">IF(E285="","",IF(OR(((MAXA(E285:I286))&gt;(B285+C285)),((MINA(E285:I286))&lt;(B285-C286))),"NG","OK"))</f>
        <v>OK</v>
      </c>
      <c r="Z285" s="184" t="str">
        <f t="shared" ref="Z285" si="747">IF(X285="","",IF(OR(((MINA(X285))&lt;(1.67))),"NG","OK"))</f>
        <v>OK</v>
      </c>
      <c r="AA285">
        <v>24.613399999999999</v>
      </c>
      <c r="AB285">
        <v>24.628499999999999</v>
      </c>
      <c r="AC285">
        <v>24.6065</v>
      </c>
      <c r="AD285">
        <v>24.614000000000001</v>
      </c>
      <c r="AE285">
        <v>24.593299999999999</v>
      </c>
    </row>
    <row r="286" spans="1:31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31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>
        <v>4.8361999999999998</v>
      </c>
      <c r="F287" s="176">
        <v>4.8338999999999999</v>
      </c>
      <c r="G287" s="176">
        <v>4.8212999999999999</v>
      </c>
      <c r="H287" s="176">
        <v>4.8269000000000002</v>
      </c>
      <c r="I287" s="176">
        <v>4.8186</v>
      </c>
      <c r="J287" s="178"/>
      <c r="K287" s="178"/>
      <c r="L287" s="192" t="str">
        <f t="shared" ref="L287" si="750">IF(E287="","",IF(OR(((MAXA(E287:I288))&gt;(B287+C287)),((MINA(E287:I288))&lt;(B287-C288))),"NG","OK"))</f>
        <v>OK</v>
      </c>
      <c r="M287" s="192">
        <f t="shared" ref="M287" si="751">IF(E287="","",IF(OR(((MAXA(E287:I288))&gt;(B287+C287)),((MINA(E287:I288))&lt;(B287-C288))),2,1))</f>
        <v>1</v>
      </c>
      <c r="N287" s="185">
        <f t="shared" ref="N287" si="752">IF(B287="","",(((B287+C287)+(B287-C288))/2))</f>
        <v>4.8</v>
      </c>
      <c r="O287" s="193">
        <f t="shared" ref="O287" si="753">IF(E287="","",((MAXA(E287,F287,G287,H287,I287))-N287)/((C287+C288)/2))</f>
        <v>0.3620000000000001</v>
      </c>
      <c r="P287" s="193">
        <f t="shared" ref="P287" si="754">IF(E287="","",((MINA(E287,F287,G287,H287,I287))-N287)/((C287+C288)/2))</f>
        <v>0.18600000000000172</v>
      </c>
      <c r="Q287" s="185" t="str">
        <f t="shared" ref="Q287" si="755">IF(E287="","",IF(OR((O287&gt;50%),(P287&lt;-50%)),"Measure More","OK"))</f>
        <v>OK</v>
      </c>
      <c r="R287" s="185">
        <f t="shared" ref="R287" si="756">IF(E287="","",MAXA(E287:I288))</f>
        <v>4.8361999999999998</v>
      </c>
      <c r="S287" s="185">
        <f t="shared" ref="S287" si="757">IF(E287="","",MINA(E287:I288))</f>
        <v>4.8186</v>
      </c>
      <c r="T287" s="185">
        <f t="shared" ref="T287" si="758">IF(E287="","",(R287-S287))</f>
        <v>1.7599999999999838E-2</v>
      </c>
      <c r="U287" s="185">
        <f t="shared" ref="U287" si="759">IF(E287="","",ROUND(AVERAGEA(E287:I288),4))</f>
        <v>4.8273999999999999</v>
      </c>
      <c r="V287" s="185">
        <f t="shared" ref="V287" si="760">IF(E287="","",ROUND(SQRT(COUNTA(E287:I288)/(COUNTA(E287:I288)-1))*STDEVPA(E287:I288),4))</f>
        <v>7.7000000000000002E-3</v>
      </c>
      <c r="W287" s="184">
        <f t="shared" ref="W287" si="761">IF(E287="","",ROUND((((B287+C287)-(B287-C288))/(6*V287)),4))</f>
        <v>4.3289999999999997</v>
      </c>
      <c r="X287" s="184">
        <f t="shared" ref="X287" si="762">IF(E287="","",ROUND((1-(ABS((((B287+C287)+(B287-C288))/2)-U287)/((C287+C288)/2)))*W287,4))</f>
        <v>3.1429</v>
      </c>
      <c r="Y287" s="184" t="str">
        <f t="shared" ref="Y287" si="763">IF(E287="","",IF(OR(((MAXA(E287:I288))&gt;(B287+C287)),((MINA(E287:I288))&lt;(B287-C288))),"NG","OK"))</f>
        <v>OK</v>
      </c>
      <c r="Z287" s="184" t="str">
        <f t="shared" ref="Z287" si="764">IF(X287="","",IF(OR(((MINA(X287))&lt;(1.67))),"NG","OK"))</f>
        <v>OK</v>
      </c>
      <c r="AA287">
        <v>4.8361999999999998</v>
      </c>
      <c r="AB287">
        <v>4.8338999999999999</v>
      </c>
      <c r="AC287">
        <v>4.8212999999999999</v>
      </c>
      <c r="AD287">
        <v>4.8269000000000002</v>
      </c>
      <c r="AE287">
        <v>4.8186</v>
      </c>
    </row>
    <row r="288" spans="1:31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31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>
        <v>4.8274999999999997</v>
      </c>
      <c r="F289" s="176">
        <v>4.83</v>
      </c>
      <c r="G289" s="176">
        <v>4.8312999999999997</v>
      </c>
      <c r="H289" s="176">
        <v>4.8285999999999998</v>
      </c>
      <c r="I289" s="176">
        <v>4.8295000000000003</v>
      </c>
      <c r="J289" s="178"/>
      <c r="K289" s="178"/>
      <c r="L289" s="192" t="str">
        <f t="shared" ref="L289" si="767">IF(E289="","",IF(OR(((MAXA(E289:I290))&gt;(B289+C289)),((MINA(E289:I290))&lt;(B289-C290))),"NG","OK"))</f>
        <v>OK</v>
      </c>
      <c r="M289" s="192">
        <f t="shared" ref="M289" si="768">IF(E289="","",IF(OR(((MAXA(E289:I290))&gt;(B289+C289)),((MINA(E289:I290))&lt;(B289-C290))),2,1))</f>
        <v>1</v>
      </c>
      <c r="N289" s="185">
        <f t="shared" ref="N289" si="769">IF(B289="","",(((B289+C289)+(B289-C290))/2))</f>
        <v>4.8</v>
      </c>
      <c r="O289" s="193">
        <f t="shared" ref="O289" si="770">IF(E289="","",((MAXA(E289,F289,G289,H289,I289))-N289)/((C289+C290)/2))</f>
        <v>0.31299999999999883</v>
      </c>
      <c r="P289" s="193">
        <f t="shared" ref="P289" si="771">IF(E289="","",((MINA(E289,F289,G289,H289,I289))-N289)/((C289+C290)/2))</f>
        <v>0.27499999999999858</v>
      </c>
      <c r="Q289" s="185" t="str">
        <f t="shared" ref="Q289" si="772">IF(E289="","",IF(OR((O289&gt;50%),(P289&lt;-50%)),"Measure More","OK"))</f>
        <v>OK</v>
      </c>
      <c r="R289" s="185">
        <f t="shared" ref="R289" si="773">IF(E289="","",MAXA(E289:I290))</f>
        <v>4.8312999999999997</v>
      </c>
      <c r="S289" s="185">
        <f t="shared" ref="S289" si="774">IF(E289="","",MINA(E289:I290))</f>
        <v>4.8274999999999997</v>
      </c>
      <c r="T289" s="185">
        <f t="shared" ref="T289" si="775">IF(E289="","",(R289-S289))</f>
        <v>3.8000000000000256E-3</v>
      </c>
      <c r="U289" s="185">
        <f t="shared" ref="U289" si="776">IF(E289="","",ROUND(AVERAGEA(E289:I290),4))</f>
        <v>4.8293999999999997</v>
      </c>
      <c r="V289" s="185">
        <f t="shared" ref="V289" si="777">IF(E289="","",ROUND(SQRT(COUNTA(E289:I290)/(COUNTA(E289:I290)-1))*STDEVPA(E289:I290),4))</f>
        <v>1.4E-3</v>
      </c>
      <c r="W289" s="184">
        <f t="shared" ref="W289" si="778">IF(E289="","",ROUND((((B289+C289)-(B289-C290))/(6*V289)),4))</f>
        <v>23.8095</v>
      </c>
      <c r="X289" s="184">
        <f t="shared" ref="X289" si="779">IF(E289="","",ROUND((1-(ABS((((B289+C289)+(B289-C290))/2)-U289)/((C289+C290)/2)))*W289,4))</f>
        <v>16.8095</v>
      </c>
      <c r="Y289" s="184" t="str">
        <f t="shared" ref="Y289" si="780">IF(E289="","",IF(OR(((MAXA(E289:I290))&gt;(B289+C289)),((MINA(E289:I290))&lt;(B289-C290))),"NG","OK"))</f>
        <v>OK</v>
      </c>
      <c r="Z289" s="184" t="str">
        <f t="shared" ref="Z289" si="781">IF(X289="","",IF(OR(((MINA(X289))&lt;(1.67))),"NG","OK"))</f>
        <v>OK</v>
      </c>
      <c r="AA289">
        <v>4.8274999999999997</v>
      </c>
      <c r="AB289">
        <v>4.83</v>
      </c>
      <c r="AC289">
        <v>4.8312999999999997</v>
      </c>
      <c r="AD289">
        <v>4.8285999999999998</v>
      </c>
      <c r="AE289">
        <v>4.8295000000000003</v>
      </c>
    </row>
    <row r="290" spans="1:31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31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>
        <v>16.095800000000001</v>
      </c>
      <c r="F291" s="176">
        <v>16.078099999999999</v>
      </c>
      <c r="G291" s="176">
        <v>16.094999999999999</v>
      </c>
      <c r="H291" s="176">
        <v>16.099799999999998</v>
      </c>
      <c r="I291" s="176">
        <v>16.1069</v>
      </c>
      <c r="J291" s="178"/>
      <c r="K291" s="178"/>
      <c r="L291" s="192" t="str">
        <f t="shared" ref="L291" si="784">IF(E291="","",IF(OR(((MAXA(E291:I292))&gt;(B291+C291)),((MINA(E291:I292))&lt;(B291-C292))),"NG","OK"))</f>
        <v>OK</v>
      </c>
      <c r="M291" s="192">
        <f t="shared" ref="M291" si="785">IF(E291="","",IF(OR(((MAXA(E291:I292))&gt;(B291+C291)),((MINA(E291:I292))&lt;(B291-C292))),2,1))</f>
        <v>1</v>
      </c>
      <c r="N291" s="185">
        <f t="shared" ref="N291" si="786">IF(B291="","",(((B291+C291)+(B291-C292))/2))</f>
        <v>16.100000000000001</v>
      </c>
      <c r="O291" s="193">
        <f t="shared" ref="O291" si="787">IF(E291="","",((MAXA(E291,F291,G291,H291,I291))-N291)/((C291+C292)/2))</f>
        <v>6.8999999999981299E-2</v>
      </c>
      <c r="P291" s="193">
        <f t="shared" ref="P291" si="788">IF(E291="","",((MINA(E291,F291,G291,H291,I291))-N291)/((C291+C292)/2))</f>
        <v>-0.21900000000002251</v>
      </c>
      <c r="Q291" s="194" t="str">
        <f t="shared" ref="Q291" si="789">IF(E291="","",IF(OR((O291&gt;50%),(P291&lt;-50%)),"Measure More","OK"))</f>
        <v>OK</v>
      </c>
      <c r="R291" s="185">
        <f t="shared" ref="R291" si="790">IF(E291="","",MAXA(E291:I292))</f>
        <v>16.1069</v>
      </c>
      <c r="S291" s="185">
        <f t="shared" ref="S291" si="791">IF(E291="","",MINA(E291:I292))</f>
        <v>16.078099999999999</v>
      </c>
      <c r="T291" s="185">
        <f t="shared" ref="T291" si="792">IF(E291="","",(R291-S291))</f>
        <v>2.8800000000000381E-2</v>
      </c>
      <c r="U291" s="185">
        <f t="shared" ref="U291" si="793">IF(E291="","",ROUND(AVERAGEA(E291:I292),4))</f>
        <v>16.095099999999999</v>
      </c>
      <c r="V291" s="185">
        <f t="shared" ref="V291" si="794">IF(E291="","",ROUND(SQRT(COUNTA(E291:I292)/(COUNTA(E291:I292)-1))*STDEVPA(E291:I292),4))</f>
        <v>1.06E-2</v>
      </c>
      <c r="W291" s="184">
        <f t="shared" ref="W291" si="795">IF(E291="","",ROUND((((B291+C291)-(B291-C292))/(6*V291)),4))</f>
        <v>3.1446999999999998</v>
      </c>
      <c r="X291" s="184">
        <f t="shared" ref="X291" si="796">IF(E291="","",ROUND((1-(ABS((((B291+C291)+(B291-C292))/2)-U291)/((C291+C292)/2)))*W291,4))</f>
        <v>2.9906000000000001</v>
      </c>
      <c r="Y291" s="184" t="str">
        <f t="shared" ref="Y291" si="797">IF(E291="","",IF(OR(((MAXA(E291:I292))&gt;(B291+C291)),((MINA(E291:I292))&lt;(B291-C292))),"NG","OK"))</f>
        <v>OK</v>
      </c>
      <c r="Z291" s="184" t="str">
        <f t="shared" ref="Z291" si="798">IF(X291="","",IF(OR(((MINA(X291))&lt;(1.67))),"NG","OK"))</f>
        <v>OK</v>
      </c>
      <c r="AA291">
        <v>16.095800000000001</v>
      </c>
      <c r="AB291">
        <v>16.078099999999999</v>
      </c>
      <c r="AC291">
        <v>16.094999999999999</v>
      </c>
      <c r="AD291">
        <v>16.099799999999998</v>
      </c>
      <c r="AE291">
        <v>16.1069</v>
      </c>
    </row>
    <row r="292" spans="1:31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e">
        <f t="shared" ref="L292" si="799">IF(L273="","",IF(OR(((MAXA(L273:L280))&gt;(L269+L270)),((MINA(L273:L280))&lt;(L269-L271))),"NG","OK"))</f>
        <v>#VALUE!</v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31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>
        <v>16.1401</v>
      </c>
      <c r="F293" s="176">
        <v>16.1206</v>
      </c>
      <c r="G293" s="176">
        <v>16.1403</v>
      </c>
      <c r="H293" s="176">
        <v>16.141300000000001</v>
      </c>
      <c r="I293" s="176">
        <v>16.150500000000001</v>
      </c>
      <c r="J293" s="178"/>
      <c r="K293" s="178"/>
      <c r="L293" s="192" t="str">
        <f t="shared" ref="L293" si="801">IF(E293="","",IF(OR(((MAXA(E293:I294))&gt;(B293+C293)),((MINA(E293:I294))&lt;(B293-C294))),"NG","OK"))</f>
        <v>OK</v>
      </c>
      <c r="M293" s="192">
        <f t="shared" ref="M293" si="802">IF(E293="","",IF(OR(((MAXA(E293:I294))&gt;(B293+C293)),((MINA(E293:I294))&lt;(B293-C294))),2,1))</f>
        <v>1</v>
      </c>
      <c r="N293" s="185">
        <f t="shared" ref="N293" si="803">IF(B293="","",(((B293+C293)+(B293-C294))/2))</f>
        <v>16.100000000000001</v>
      </c>
      <c r="O293" s="193">
        <f t="shared" ref="O293" si="804">IF(E293="","",((MAXA(E293,F293,G293,H293,I293))-N293)/((C293+C294)/2))</f>
        <v>0.50499999999999545</v>
      </c>
      <c r="P293" s="193">
        <f t="shared" ref="P293" si="805">IF(E293="","",((MINA(E293,F293,G293,H293,I293))-N293)/((C293+C294)/2))</f>
        <v>0.20599999999998175</v>
      </c>
      <c r="Q293" s="194" t="str">
        <f t="shared" ref="Q293" si="806">IF(E293="","",IF(OR((O293&gt;50%),(P293&lt;-50%)),"Measure More","OK"))</f>
        <v>Measure More</v>
      </c>
      <c r="R293" s="185">
        <f t="shared" ref="R293" si="807">IF(E293="","",MAXA(E293:I294))</f>
        <v>16.150500000000001</v>
      </c>
      <c r="S293" s="185">
        <f t="shared" ref="S293" si="808">IF(E293="","",MINA(E293:I294))</f>
        <v>16.1206</v>
      </c>
      <c r="T293" s="185">
        <f t="shared" ref="T293" si="809">IF(E293="","",(R293-S293))</f>
        <v>2.990000000000137E-2</v>
      </c>
      <c r="U293" s="185">
        <f t="shared" ref="U293" si="810">IF(E293="","",ROUND(AVERAGEA(E293:I294),4))</f>
        <v>16.1386</v>
      </c>
      <c r="V293" s="185">
        <f t="shared" ref="V293" si="811">IF(E293="","",ROUND(SQRT(COUNTA(E293:I294)/(COUNTA(E293:I294)-1))*STDEVPA(E293:I294),4))</f>
        <v>1.09E-2</v>
      </c>
      <c r="W293" s="184">
        <f t="shared" ref="W293" si="812">IF(E293="","",ROUND((((B293+C293)-(B293-C294))/(6*V293)),4))</f>
        <v>3.0581</v>
      </c>
      <c r="X293" s="184">
        <f t="shared" ref="X293" si="813">IF(E293="","",ROUND((1-(ABS((((B293+C293)+(B293-C294))/2)-U293)/((C293+C294)/2)))*W293,4))</f>
        <v>1.8776999999999999</v>
      </c>
      <c r="Y293" s="184" t="str">
        <f t="shared" ref="Y293" si="814">IF(E293="","",IF(OR(((MAXA(E293:I294))&gt;(B293+C293)),((MINA(E293:I294))&lt;(B293-C294))),"NG","OK"))</f>
        <v>OK</v>
      </c>
      <c r="Z293" s="184" t="str">
        <f t="shared" ref="Z293" si="815">IF(X293="","",IF(OR(((MINA(X293))&lt;(1.67))),"NG","OK"))</f>
        <v>OK</v>
      </c>
      <c r="AA293">
        <v>16.1401</v>
      </c>
      <c r="AB293">
        <v>16.1206</v>
      </c>
      <c r="AC293">
        <v>16.1403</v>
      </c>
      <c r="AD293">
        <v>16.141300000000001</v>
      </c>
      <c r="AE293">
        <v>16.150500000000001</v>
      </c>
    </row>
    <row r="294" spans="1:31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e">
        <f t="shared" ref="L294" si="816">IF(L275="","",IF(OR(((MAXA(L275:L282))&gt;(L271+L272)),((MINA(L275:L282))&lt;(L271-L273))),"NG","OK"))</f>
        <v>#VALUE!</v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31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>
        <v>6.5218999999999996</v>
      </c>
      <c r="F295" s="176">
        <v>6.5217999999999998</v>
      </c>
      <c r="G295" s="176">
        <v>6.5191999999999997</v>
      </c>
      <c r="H295" s="176">
        <v>6.5221999999999998</v>
      </c>
      <c r="I295" s="176">
        <v>6.5225</v>
      </c>
      <c r="J295" s="178"/>
      <c r="K295" s="178"/>
      <c r="L295" s="192" t="str">
        <f t="shared" ref="L295" si="818">IF(E295="","",IF(OR(((MAXA(E295:I296))&gt;(B295+C295)),((MINA(E295:I296))&lt;(B295-C296))),"NG","OK"))</f>
        <v>OK</v>
      </c>
      <c r="M295" s="192">
        <f t="shared" ref="M295" si="819">IF(E295="","",IF(OR(((MAXA(E295:I296))&gt;(B295+C295)),((MINA(E295:I296))&lt;(B295-C296))),2,1))</f>
        <v>1</v>
      </c>
      <c r="N295" s="185">
        <f t="shared" ref="N295" si="820">IF(B295="","",(((B295+C295)+(B295-C296))/2))</f>
        <v>6.5</v>
      </c>
      <c r="O295" s="193">
        <f t="shared" ref="O295" si="821">IF(E295="","",((MAXA(E295,F295,G295,H295,I295))-N295)/((C295+C296)/2))</f>
        <v>0.22499999999999964</v>
      </c>
      <c r="P295" s="193">
        <f t="shared" ref="P295" si="822">IF(E295="","",((MINA(E295,F295,G295,H295,I295))-N295)/((C295+C296)/2))</f>
        <v>0.19199999999999662</v>
      </c>
      <c r="Q295" s="185" t="str">
        <f t="shared" ref="Q295" si="823">IF(E295="","",IF(OR((O295&gt;50%),(P295&lt;-50%)),"Measure More","OK"))</f>
        <v>OK</v>
      </c>
      <c r="R295" s="185">
        <f t="shared" ref="R295" si="824">IF(E295="","",MAXA(E295:I296))</f>
        <v>6.5225</v>
      </c>
      <c r="S295" s="185">
        <f t="shared" ref="S295" si="825">IF(E295="","",MINA(E295:I296))</f>
        <v>6.5191999999999997</v>
      </c>
      <c r="T295" s="185">
        <f t="shared" ref="T295" si="826">IF(E295="","",(R295-S295))</f>
        <v>3.3000000000003027E-3</v>
      </c>
      <c r="U295" s="185">
        <f t="shared" ref="U295" si="827">IF(E295="","",ROUND(AVERAGEA(E295:I296),4))</f>
        <v>6.5214999999999996</v>
      </c>
      <c r="V295" s="185">
        <f t="shared" ref="V295" si="828">IF(E295="","",ROUND(SQRT(COUNTA(E295:I296)/(COUNTA(E295:I296)-1))*STDEVPA(E295:I296),4))</f>
        <v>1.2999999999999999E-3</v>
      </c>
      <c r="W295" s="184">
        <f t="shared" ref="W295" si="829">IF(E295="","",ROUND((((B295+C295)-(B295-C296))/(6*V295)),4))</f>
        <v>25.640999999999998</v>
      </c>
      <c r="X295" s="184">
        <f t="shared" ref="X295" si="830">IF(E295="","",ROUND((1-(ABS((((B295+C295)+(B295-C296))/2)-U295)/((C295+C296)/2)))*W295,4))</f>
        <v>20.1282</v>
      </c>
      <c r="Y295" s="184" t="str">
        <f t="shared" ref="Y295" si="831">IF(E295="","",IF(OR(((MAXA(E295:I296))&gt;(B295+C295)),((MINA(E295:I296))&lt;(B295-C296))),"NG","OK"))</f>
        <v>OK</v>
      </c>
      <c r="Z295" s="184" t="str">
        <f t="shared" ref="Z295" si="832">IF(X295="","",IF(OR(((MINA(X295))&lt;(1.67))),"NG","OK"))</f>
        <v>OK</v>
      </c>
      <c r="AA295">
        <v>6.5218999999999996</v>
      </c>
      <c r="AB295">
        <v>6.5217999999999998</v>
      </c>
      <c r="AC295">
        <v>6.5191999999999997</v>
      </c>
      <c r="AD295">
        <v>6.5221999999999998</v>
      </c>
      <c r="AE295">
        <v>6.5225</v>
      </c>
    </row>
    <row r="296" spans="1:31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e">
        <f t="shared" ref="L296" si="833">IF(L277="","",IF(OR(((MAXA(L277:L284))&gt;(L273+L274)),((MINA(L277:L284))&lt;(L273-L275))),"NG","OK"))</f>
        <v>#VALUE!</v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31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>
        <v>6.5330000000000004</v>
      </c>
      <c r="F297" s="176">
        <v>6.5331000000000001</v>
      </c>
      <c r="G297" s="176">
        <v>6.5335999999999999</v>
      </c>
      <c r="H297" s="176">
        <v>6.5326000000000004</v>
      </c>
      <c r="I297" s="176">
        <v>6.5331000000000001</v>
      </c>
      <c r="J297" s="178"/>
      <c r="K297" s="178"/>
      <c r="L297" s="192" t="str">
        <f t="shared" ref="L297" si="835">IF(E297="","",IF(OR(((MAXA(E297:I298))&gt;(B297+C297)),((MINA(E297:I298))&lt;(B297-C298))),"NG","OK"))</f>
        <v>OK</v>
      </c>
      <c r="M297" s="192">
        <f t="shared" ref="M297" si="836">IF(E297="","",IF(OR(((MAXA(E297:I298))&gt;(B297+C297)),((MINA(E297:I298))&lt;(B297-C298))),2,1))</f>
        <v>1</v>
      </c>
      <c r="N297" s="185">
        <f t="shared" ref="N297" si="837">IF(B297="","",(((B297+C297)+(B297-C298))/2))</f>
        <v>6.5</v>
      </c>
      <c r="O297" s="193">
        <f t="shared" ref="O297" si="838">IF(E297="","",((MAXA(E297,F297,G297,H297,I297))-N297)/((C297+C298)/2))</f>
        <v>0.33599999999999852</v>
      </c>
      <c r="P297" s="193">
        <f t="shared" ref="P297" si="839">IF(E297="","",((MINA(E297,F297,G297,H297,I297))-N297)/((C297+C298)/2))</f>
        <v>0.32600000000000406</v>
      </c>
      <c r="Q297" s="185" t="str">
        <f t="shared" ref="Q297" si="840">IF(E297="","",IF(OR((O297&gt;50%),(P297&lt;-50%)),"Measure More","OK"))</f>
        <v>OK</v>
      </c>
      <c r="R297" s="185">
        <f t="shared" ref="R297" si="841">IF(E297="","",MAXA(E297:I298))</f>
        <v>6.5335999999999999</v>
      </c>
      <c r="S297" s="185">
        <f t="shared" ref="S297" si="842">IF(E297="","",MINA(E297:I298))</f>
        <v>6.5326000000000004</v>
      </c>
      <c r="T297" s="185">
        <f t="shared" ref="T297" si="843">IF(E297="","",(R297-S297))</f>
        <v>9.9999999999944578E-4</v>
      </c>
      <c r="U297" s="185">
        <f t="shared" ref="U297" si="844">IF(E297="","",ROUND(AVERAGEA(E297:I298),4))</f>
        <v>6.5331000000000001</v>
      </c>
      <c r="V297" s="185">
        <f t="shared" ref="V297" si="845">IF(E297="","",ROUND(SQRT(COUNTA(E297:I298)/(COUNTA(E297:I298)-1))*STDEVPA(E297:I298),4))</f>
        <v>4.0000000000000002E-4</v>
      </c>
      <c r="W297" s="184">
        <f t="shared" ref="W297" si="846">IF(E297="","",ROUND((((B297+C297)-(B297-C298))/(6*V297)),4))</f>
        <v>83.333299999999994</v>
      </c>
      <c r="X297" s="184">
        <f t="shared" ref="X297" si="847">IF(E297="","",ROUND((1-(ABS((((B297+C297)+(B297-C298))/2)-U297)/((C297+C298)/2)))*W297,4))</f>
        <v>55.75</v>
      </c>
      <c r="Y297" s="184" t="str">
        <f t="shared" ref="Y297" si="848">IF(E297="","",IF(OR(((MAXA(E297:I298))&gt;(B297+C297)),((MINA(E297:I298))&lt;(B297-C298))),"NG","OK"))</f>
        <v>OK</v>
      </c>
      <c r="Z297" s="184" t="str">
        <f t="shared" ref="Z297" si="849">IF(X297="","",IF(OR(((MINA(X297))&lt;(1.67))),"NG","OK"))</f>
        <v>OK</v>
      </c>
      <c r="AA297">
        <v>6.5330000000000004</v>
      </c>
      <c r="AB297">
        <v>6.5331000000000001</v>
      </c>
      <c r="AC297">
        <v>6.5335999999999999</v>
      </c>
      <c r="AD297">
        <v>6.5326000000000004</v>
      </c>
      <c r="AE297">
        <v>6.5331000000000001</v>
      </c>
    </row>
    <row r="298" spans="1:31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e">
        <f t="shared" ref="L298" si="850">IF(L279="","",IF(OR(((MAXA(L279:L286))&gt;(L275+L276)),((MINA(L279:L286))&lt;(L275-L277))),"NG","OK"))</f>
        <v>#VALUE!</v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31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>
        <v>0.80500000000000005</v>
      </c>
      <c r="F299" s="176">
        <v>0.80600000000000005</v>
      </c>
      <c r="G299" s="176">
        <v>0.80600000000000005</v>
      </c>
      <c r="H299" s="176">
        <v>0.80600000000000005</v>
      </c>
      <c r="I299" s="176">
        <v>0.80600000000000005</v>
      </c>
      <c r="J299" s="178"/>
      <c r="K299" s="178"/>
      <c r="L299" s="192" t="str">
        <f t="shared" ref="L299" si="852">IF(E299="","",IF(OR(((MAXA(E299:I300))&gt;(B299+C299)),((MINA(E299:I300))&lt;(B299-C300))),"NG","OK"))</f>
        <v>OK</v>
      </c>
      <c r="M299" s="192">
        <f t="shared" ref="M299" si="853">IF(E299="","",IF(OR(((MAXA(E299:I300))&gt;(B299+C299)),((MINA(E299:I300))&lt;(B299-C300))),2,1))</f>
        <v>1</v>
      </c>
      <c r="N299" s="185">
        <f t="shared" ref="N299" si="854">IF(B299="","",(((B299+C299)+(B299-C300))/2))</f>
        <v>0.8</v>
      </c>
      <c r="O299" s="193">
        <f t="shared" ref="O299" si="855">IF(E299="","",((MAXA(E299,F299,G299,H299,I299))-N299)/((C299+C300)/2))</f>
        <v>0.10000000000000009</v>
      </c>
      <c r="P299" s="193">
        <f t="shared" ref="P299" si="856">IF(E299="","",((MINA(E299,F299,G299,H299,I299))-N299)/((C299+C300)/2))</f>
        <v>8.3333333333333412E-2</v>
      </c>
      <c r="Q299" s="185" t="str">
        <f t="shared" ref="Q299" si="857">IF(E299="","",IF(OR((O299&gt;50%),(P299&lt;-50%)),"Measure More","OK"))</f>
        <v>OK</v>
      </c>
      <c r="R299" s="185">
        <f t="shared" ref="R299" si="858">IF(E299="","",MAXA(E299:I300))</f>
        <v>0.80600000000000005</v>
      </c>
      <c r="S299" s="185">
        <f t="shared" ref="S299" si="859">IF(E299="","",MINA(E299:I300))</f>
        <v>0.80500000000000005</v>
      </c>
      <c r="T299" s="185">
        <f t="shared" ref="T299" si="860">IF(E299="","",(R299-S299))</f>
        <v>1.0000000000000009E-3</v>
      </c>
      <c r="U299" s="185">
        <f t="shared" ref="U299" si="861">IF(E299="","",ROUND(AVERAGEA(E299:I300),4))</f>
        <v>0.80579999999999996</v>
      </c>
      <c r="V299" s="185">
        <f t="shared" ref="V299" si="862">IF(E299="","",ROUND(SQRT(COUNTA(E299:I300)/(COUNTA(E299:I300)-1))*STDEVPA(E299:I300),4))</f>
        <v>4.0000000000000002E-4</v>
      </c>
      <c r="W299" s="184">
        <f t="shared" ref="W299" si="863">IF(E299="","",ROUND((((B299+C299)-(B299-C300))/(6*V299)),4))</f>
        <v>50</v>
      </c>
      <c r="X299" s="184">
        <f t="shared" ref="X299" si="864">IF(E299="","",ROUND((1-(ABS((((B299+C299)+(B299-C300))/2)-U299)/((C299+C300)/2)))*W299,4))</f>
        <v>45.166699999999999</v>
      </c>
      <c r="Y299" s="184" t="str">
        <f t="shared" ref="Y299" si="865">IF(E299="","",IF(OR(((MAXA(E299:I300))&gt;(B299+C299)),((MINA(E299:I300))&lt;(B299-C300))),"NG","OK"))</f>
        <v>OK</v>
      </c>
      <c r="Z299" s="184" t="str">
        <f t="shared" ref="Z299" si="866">IF(X299="","",IF(OR(((MINA(X299))&lt;(1.67))),"NG","OK"))</f>
        <v>OK</v>
      </c>
      <c r="AA299">
        <v>0.80500000000000005</v>
      </c>
      <c r="AB299">
        <v>0.80600000000000005</v>
      </c>
      <c r="AC299">
        <v>0.80600000000000005</v>
      </c>
      <c r="AD299">
        <v>0.80600000000000005</v>
      </c>
      <c r="AE299">
        <v>0.80600000000000005</v>
      </c>
    </row>
    <row r="300" spans="1:31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e">
        <f t="shared" ref="L300" si="867">IF(L281="","",IF(OR(((MAXA(L281:L288))&gt;(L277+L278)),((MINA(L281:L288))&lt;(L277-L279))),"NG","OK"))</f>
        <v>#VALUE!</v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31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>
        <v>0.80600000000000005</v>
      </c>
      <c r="F301" s="176">
        <v>0.80600000000000005</v>
      </c>
      <c r="G301" s="176">
        <v>0.80600000000000005</v>
      </c>
      <c r="H301" s="176">
        <v>0.80500000000000005</v>
      </c>
      <c r="I301" s="176">
        <v>0.80600000000000005</v>
      </c>
      <c r="J301" s="178"/>
      <c r="K301" s="178"/>
      <c r="L301" s="192" t="str">
        <f t="shared" ref="L301" si="869">IF(E301="","",IF(OR(((MAXA(E301:I302))&gt;(B301+C301)),((MINA(E301:I302))&lt;(B301-C302))),"NG","OK"))</f>
        <v>OK</v>
      </c>
      <c r="M301" s="192">
        <f t="shared" ref="M301" si="870">IF(E301="","",IF(OR(((MAXA(E301:I302))&gt;(B301+C301)),((MINA(E301:I302))&lt;(B301-C302))),2,1))</f>
        <v>1</v>
      </c>
      <c r="N301" s="185">
        <f t="shared" ref="N301" si="871">IF(B301="","",(((B301+C301)+(B301-C302))/2))</f>
        <v>0.8</v>
      </c>
      <c r="O301" s="193">
        <f t="shared" ref="O301" si="872">IF(E301="","",((MAXA(E301,F301,G301,H301,I301))-N301)/((C301+C302)/2))</f>
        <v>0.10000000000000009</v>
      </c>
      <c r="P301" s="193">
        <f t="shared" ref="P301" si="873">IF(E301="","",((MINA(E301,F301,G301,H301,I301))-N301)/((C301+C302)/2))</f>
        <v>8.3333333333333412E-2</v>
      </c>
      <c r="Q301" s="185" t="str">
        <f t="shared" ref="Q301" si="874">IF(E301="","",IF(OR((O301&gt;50%),(P301&lt;-50%)),"Measure More","OK"))</f>
        <v>OK</v>
      </c>
      <c r="R301" s="185">
        <f t="shared" ref="R301" si="875">IF(E301="","",MAXA(E301:I302))</f>
        <v>0.80600000000000005</v>
      </c>
      <c r="S301" s="185">
        <f t="shared" ref="S301" si="876">IF(E301="","",MINA(E301:I302))</f>
        <v>0.80500000000000005</v>
      </c>
      <c r="T301" s="185">
        <f t="shared" ref="T301" si="877">IF(E301="","",(R301-S301))</f>
        <v>1.0000000000000009E-3</v>
      </c>
      <c r="U301" s="185">
        <f t="shared" ref="U301" si="878">IF(E301="","",ROUND(AVERAGEA(E301:I302),4))</f>
        <v>0.80579999999999996</v>
      </c>
      <c r="V301" s="185">
        <f t="shared" ref="V301" si="879">IF(E301="","",ROUND(SQRT(COUNTA(E301:I302)/(COUNTA(E301:I302)-1))*STDEVPA(E301:I302),4))</f>
        <v>4.0000000000000002E-4</v>
      </c>
      <c r="W301" s="184">
        <f t="shared" ref="W301" si="880">IF(E301="","",ROUND((((B301+C301)-(B301-C302))/(6*V301)),4))</f>
        <v>50</v>
      </c>
      <c r="X301" s="184">
        <f t="shared" ref="X301" si="881">IF(E301="","",ROUND((1-(ABS((((B301+C301)+(B301-C302))/2)-U301)/((C301+C302)/2)))*W301,4))</f>
        <v>45.166699999999999</v>
      </c>
      <c r="Y301" s="184" t="str">
        <f t="shared" ref="Y301" si="882">IF(E301="","",IF(OR(((MAXA(E301:I302))&gt;(B301+C301)),((MINA(E301:I302))&lt;(B301-C302))),"NG","OK"))</f>
        <v>OK</v>
      </c>
      <c r="Z301" s="184" t="str">
        <f t="shared" ref="Z301" si="883">IF(X301="","",IF(OR(((MINA(X301))&lt;(1.67))),"NG","OK"))</f>
        <v>OK</v>
      </c>
      <c r="AA301">
        <v>0.80600000000000005</v>
      </c>
      <c r="AB301">
        <v>0.80600000000000005</v>
      </c>
      <c r="AC301">
        <v>0.80600000000000005</v>
      </c>
      <c r="AD301">
        <v>0.80500000000000005</v>
      </c>
      <c r="AE301">
        <v>0.80600000000000005</v>
      </c>
    </row>
    <row r="302" spans="1:31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e">
        <f t="shared" ref="L302:L338" si="884">IF(L283="","",IF(OR(((MAXA(L283:L290))&gt;(L279+L280)),((MINA(L283:L290))&lt;(L279-L281))),"NG","OK"))</f>
        <v>#VALUE!</v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31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>
        <v>0.59199999999999997</v>
      </c>
      <c r="F303" s="176">
        <v>0.59199999999999997</v>
      </c>
      <c r="G303" s="176">
        <v>0.59199999999999997</v>
      </c>
      <c r="H303" s="176">
        <v>0.59099999999999997</v>
      </c>
      <c r="I303" s="176">
        <v>0.59199999999999997</v>
      </c>
      <c r="J303" s="178"/>
      <c r="K303" s="178"/>
      <c r="L303" s="192" t="str">
        <f t="shared" ref="L303" si="886">IF(E303="","",IF(OR(((MAXA(E303:I304))&gt;(B303+C303)),((MINA(E303:I304))&lt;(B303-C304))),"NG","OK"))</f>
        <v>OK</v>
      </c>
      <c r="M303" s="192">
        <f t="shared" ref="M303" si="887">IF(E303="","",IF(OR(((MAXA(E303:I304))&gt;(B303+C303)),((MINA(E303:I304))&lt;(B303-C304))),2,1))</f>
        <v>1</v>
      </c>
      <c r="N303" s="185">
        <f t="shared" ref="N303" si="888">IF(B303="","",(((B303+C303)+(B303-C304))/2))</f>
        <v>0.58499999999999996</v>
      </c>
      <c r="O303" s="193">
        <f t="shared" ref="O303" si="889">IF(E303="","",((MAXA(E303,F303,G303,H303,I303))-N303)/((C303+C304)/2))</f>
        <v>0.46666666666666712</v>
      </c>
      <c r="P303" s="193">
        <f t="shared" ref="P303" si="890">IF(E303="","",((MINA(E303,F303,G303,H303,I303))-N303)/((C303+C304)/2))</f>
        <v>0.40000000000000036</v>
      </c>
      <c r="Q303" s="194" t="str">
        <f t="shared" ref="Q303" si="891">IF(E303="","",IF(OR((O303&gt;50%),(P303&lt;-50%)),"Measure More","OK"))</f>
        <v>OK</v>
      </c>
      <c r="R303" s="185">
        <f t="shared" ref="R303" si="892">IF(E303="","",MAXA(E303:I304))</f>
        <v>0.59199999999999997</v>
      </c>
      <c r="S303" s="185">
        <f t="shared" ref="S303" si="893">IF(E303="","",MINA(E303:I304))</f>
        <v>0.59099999999999997</v>
      </c>
      <c r="T303" s="185">
        <f t="shared" ref="T303" si="894">IF(E303="","",(R303-S303))</f>
        <v>1.0000000000000009E-3</v>
      </c>
      <c r="U303" s="185">
        <f t="shared" ref="U303" si="895">IF(E303="","",ROUND(AVERAGEA(E303:I304),4))</f>
        <v>0.59179999999999999</v>
      </c>
      <c r="V303" s="185">
        <f t="shared" ref="V303" si="896">IF(E303="","",ROUND(SQRT(COUNTA(E303:I304)/(COUNTA(E303:I304)-1))*STDEVPA(E303:I304),4))</f>
        <v>4.0000000000000002E-4</v>
      </c>
      <c r="W303" s="184">
        <f>IF(E303="","",ROUND((((U303)-(B303-C304))/(3*V303)),4))</f>
        <v>18.166699999999999</v>
      </c>
      <c r="X303" s="184">
        <f>IF(E303="","",ROUND((((U303)-(B303-C304))/(3*V303)),4))</f>
        <v>18.166699999999999</v>
      </c>
      <c r="Y303" s="184" t="str">
        <f t="shared" ref="Y303" si="897">IF(E303="","",IF(OR(((MAXA(E303:I304))&gt;(B303+C303)),((MINA(E303:I304))&lt;(B303-C304))),"NG","OK"))</f>
        <v>OK</v>
      </c>
      <c r="Z303" s="184" t="str">
        <f t="shared" ref="Z303" si="898">IF(X303="","",IF(OR(((MINA(X303))&lt;(1.67))),"NG","OK"))</f>
        <v>OK</v>
      </c>
      <c r="AA303">
        <v>0.59199999999999997</v>
      </c>
      <c r="AB303">
        <v>0.59199999999999997</v>
      </c>
      <c r="AC303">
        <v>0.59199999999999997</v>
      </c>
      <c r="AD303">
        <v>0.59099999999999997</v>
      </c>
      <c r="AE303">
        <v>0.59199999999999997</v>
      </c>
    </row>
    <row r="304" spans="1:31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e">
        <f t="shared" si="884"/>
        <v>#VALUE!</v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31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>
        <v>0.58599999999999997</v>
      </c>
      <c r="F305" s="176">
        <v>0.58699999999999997</v>
      </c>
      <c r="G305" s="176">
        <v>0.58599999999999997</v>
      </c>
      <c r="H305" s="176">
        <v>0.58599999999999997</v>
      </c>
      <c r="I305" s="176">
        <v>0.58499999999999996</v>
      </c>
      <c r="J305" s="178"/>
      <c r="K305" s="178"/>
      <c r="L305" s="192" t="str">
        <f t="shared" ref="L305" si="899">IF(E305="","",IF(OR(((MAXA(E305:I306))&gt;(B305+C305)),((MINA(E305:I306))&lt;(B305-C306))),"NG","OK"))</f>
        <v>OK</v>
      </c>
      <c r="M305" s="192">
        <f t="shared" ref="M305" si="900">IF(E305="","",IF(OR(((MAXA(E305:I306))&gt;(B305+C305)),((MINA(E305:I306))&lt;(B305-C306))),2,1))</f>
        <v>1</v>
      </c>
      <c r="N305" s="185">
        <f t="shared" ref="N305" si="901">IF(B305="","",(((B305+C305)+(B305-C306))/2))</f>
        <v>0.58499999999999996</v>
      </c>
      <c r="O305" s="193">
        <f t="shared" ref="O305" si="902">IF(E305="","",((MAXA(E305,F305,G305,H305,I305))-N305)/((C305+C306)/2))</f>
        <v>0.13333333333333347</v>
      </c>
      <c r="P305" s="193">
        <f t="shared" ref="P305" si="903">IF(E305="","",((MINA(E305,F305,G305,H305,I305))-N305)/((C305+C306)/2))</f>
        <v>0</v>
      </c>
      <c r="Q305" s="194" t="str">
        <f t="shared" ref="Q305" si="904">IF(E305="","",IF(OR((O305&gt;50%),(P305&lt;-50%)),"Measure More","OK"))</f>
        <v>OK</v>
      </c>
      <c r="R305" s="185">
        <f t="shared" ref="R305" si="905">IF(E305="","",MAXA(E305:I306))</f>
        <v>0.58699999999999997</v>
      </c>
      <c r="S305" s="185">
        <f t="shared" ref="S305" si="906">IF(E305="","",MINA(E305:I306))</f>
        <v>0.58499999999999996</v>
      </c>
      <c r="T305" s="185">
        <f t="shared" ref="T305" si="907">IF(E305="","",(R305-S305))</f>
        <v>2.0000000000000018E-3</v>
      </c>
      <c r="U305" s="185">
        <f t="shared" ref="U305" si="908">IF(E305="","",ROUND(AVERAGEA(E305:I306),4))</f>
        <v>0.58599999999999997</v>
      </c>
      <c r="V305" s="185">
        <f t="shared" ref="V305" si="909">IF(E305="","",ROUND(SQRT(COUNTA(E305:I306)/(COUNTA(E305:I306)-1))*STDEVPA(E305:I306),4))</f>
        <v>6.9999999999999999E-4</v>
      </c>
      <c r="W305" s="184">
        <f>IF(E305="","",ROUND((((U305)-(B305-C306))/(3*V305)),4))</f>
        <v>7.6189999999999998</v>
      </c>
      <c r="X305" s="184">
        <f>IF(E305="","",ROUND((((U305)-(B305-C306))/(3*V305)),4))</f>
        <v>7.6189999999999998</v>
      </c>
      <c r="Y305" s="184" t="str">
        <f t="shared" ref="Y305" si="910">IF(E305="","",IF(OR(((MAXA(E305:I306))&gt;(B305+C305)),((MINA(E305:I306))&lt;(B305-C306))),"NG","OK"))</f>
        <v>OK</v>
      </c>
      <c r="Z305" s="184" t="str">
        <f t="shared" ref="Z305" si="911">IF(X305="","",IF(OR(((MINA(X305))&lt;(1.67))),"NG","OK"))</f>
        <v>OK</v>
      </c>
      <c r="AA305">
        <v>0.58599999999999997</v>
      </c>
      <c r="AB305">
        <v>0.58699999999999997</v>
      </c>
      <c r="AC305">
        <v>0.58599999999999997</v>
      </c>
      <c r="AD305">
        <v>0.58599999999999997</v>
      </c>
      <c r="AE305">
        <v>0.58499999999999996</v>
      </c>
    </row>
    <row r="306" spans="1:31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e">
        <f t="shared" si="884"/>
        <v>#VALUE!</v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31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>
        <v>7.5631000000000004</v>
      </c>
      <c r="F307" s="176">
        <v>7.5515999999999996</v>
      </c>
      <c r="G307" s="176">
        <v>7.5472000000000001</v>
      </c>
      <c r="H307" s="176">
        <v>7.5669000000000004</v>
      </c>
      <c r="I307" s="176">
        <v>7.5781999999999998</v>
      </c>
      <c r="J307" s="178"/>
      <c r="K307" s="178"/>
      <c r="L307" s="192" t="str">
        <f t="shared" ref="L307" si="912">IF(E307="","",IF(OR(((MAXA(E307:I308))&gt;(B307+C307)),((MINA(E307:I308))&lt;(B307-C308))),"NG","OK"))</f>
        <v>OK</v>
      </c>
      <c r="M307" s="192">
        <f t="shared" ref="M307" si="913">IF(E307="","",IF(OR(((MAXA(E307:I308))&gt;(B307+C307)),((MINA(E307:I308))&lt;(B307-C308))),2,1))</f>
        <v>1</v>
      </c>
      <c r="N307" s="185">
        <f t="shared" ref="N307" si="914">IF(B307="","",(((B307+C307)+(B307-C308))/2))</f>
        <v>7.5</v>
      </c>
      <c r="O307" s="193">
        <f t="shared" ref="O307" si="915">IF(E307="","",((MAXA(E307,F307,G307,H307,I307))-N307)/((C307+C308)/2))</f>
        <v>0.39099999999999913</v>
      </c>
      <c r="P307" s="193">
        <f t="shared" ref="P307" si="916">IF(E307="","",((MINA(E307,F307,G307,H307,I307))-N307)/((C307+C308)/2))</f>
        <v>0.23600000000000065</v>
      </c>
      <c r="Q307" s="185" t="str">
        <f t="shared" ref="Q307" si="917">IF(E307="","",IF(OR((O307&gt;50%),(P307&lt;-50%)),"Measure More","OK"))</f>
        <v>OK</v>
      </c>
      <c r="R307" s="185">
        <f t="shared" ref="R307" si="918">IF(E307="","",MAXA(E307:I308))</f>
        <v>7.5781999999999998</v>
      </c>
      <c r="S307" s="185">
        <f t="shared" ref="S307" si="919">IF(E307="","",MINA(E307:I308))</f>
        <v>7.5472000000000001</v>
      </c>
      <c r="T307" s="185">
        <f t="shared" ref="T307" si="920">IF(E307="","",(R307-S307))</f>
        <v>3.0999999999999694E-2</v>
      </c>
      <c r="U307" s="185">
        <f t="shared" ref="U307" si="921">IF(E307="","",ROUND(AVERAGEA(E307:I308),4))</f>
        <v>7.5613999999999999</v>
      </c>
      <c r="V307" s="185">
        <f t="shared" ref="V307" si="922">IF(E307="","",ROUND(SQRT(COUNTA(E307:I308)/(COUNTA(E307:I308)-1))*STDEVPA(E307:I308),4))</f>
        <v>1.24E-2</v>
      </c>
      <c r="W307" s="184">
        <f t="shared" ref="W307" si="923">IF(E307="","",ROUND((((B307+C307)-(B307-C308))/(6*V307)),4))</f>
        <v>5.3762999999999996</v>
      </c>
      <c r="X307" s="184">
        <f t="shared" ref="X307" si="924">IF(E307="","",ROUND((1-(ABS((((B307+C307)+(B307-C308))/2)-U307)/((C307+C308)/2)))*W307,4))</f>
        <v>3.7258</v>
      </c>
      <c r="Y307" s="184" t="str">
        <f t="shared" ref="Y307" si="925">IF(E307="","",IF(OR(((MAXA(E307:I308))&gt;(B307+C307)),((MINA(E307:I308))&lt;(B307-C308))),"NG","OK"))</f>
        <v>OK</v>
      </c>
      <c r="Z307" s="184" t="str">
        <f t="shared" ref="Z307" si="926">IF(X307="","",IF(OR(((MINA(X307))&lt;(1.67))),"NG","OK"))</f>
        <v>OK</v>
      </c>
      <c r="AA307">
        <v>7.5631000000000004</v>
      </c>
      <c r="AB307">
        <v>7.5515999999999996</v>
      </c>
      <c r="AC307">
        <v>7.5472000000000001</v>
      </c>
      <c r="AD307">
        <v>7.5669000000000004</v>
      </c>
      <c r="AE307">
        <v>7.5781999999999998</v>
      </c>
    </row>
    <row r="308" spans="1:31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e">
        <f t="shared" si="884"/>
        <v>#VALUE!</v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31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>
        <v>7.5594999999999999</v>
      </c>
      <c r="F309" s="176">
        <v>7.5396000000000001</v>
      </c>
      <c r="G309" s="176">
        <v>7.5433000000000003</v>
      </c>
      <c r="H309" s="176">
        <v>7.5552000000000001</v>
      </c>
      <c r="I309" s="176">
        <v>7.5731999999999999</v>
      </c>
      <c r="J309" s="178"/>
      <c r="K309" s="178"/>
      <c r="L309" s="192" t="str">
        <f t="shared" ref="L309" si="927">IF(E309="","",IF(OR(((MAXA(E309:I310))&gt;(B309+C309)),((MINA(E309:I310))&lt;(B309-C310))),"NG","OK"))</f>
        <v>OK</v>
      </c>
      <c r="M309" s="192">
        <f t="shared" ref="M309" si="928">IF(E309="","",IF(OR(((MAXA(E309:I310))&gt;(B309+C309)),((MINA(E309:I310))&lt;(B309-C310))),2,1))</f>
        <v>1</v>
      </c>
      <c r="N309" s="185">
        <f t="shared" ref="N309" si="929">IF(B309="","",(((B309+C309)+(B309-C310))/2))</f>
        <v>7.5</v>
      </c>
      <c r="O309" s="193">
        <f t="shared" ref="O309" si="930">IF(E309="","",((MAXA(E309,F309,G309,H309,I309))-N309)/((C309+C310)/2))</f>
        <v>0.36599999999999966</v>
      </c>
      <c r="P309" s="193">
        <f t="shared" ref="P309" si="931">IF(E309="","",((MINA(E309,F309,G309,H309,I309))-N309)/((C309+C310)/2))</f>
        <v>0.1980000000000004</v>
      </c>
      <c r="Q309" s="185" t="str">
        <f t="shared" ref="Q309" si="932">IF(E309="","",IF(OR((O309&gt;50%),(P309&lt;-50%)),"Measure More","OK"))</f>
        <v>OK</v>
      </c>
      <c r="R309" s="185">
        <f t="shared" ref="R309" si="933">IF(E309="","",MAXA(E309:I310))</f>
        <v>7.5731999999999999</v>
      </c>
      <c r="S309" s="185">
        <f t="shared" ref="S309" si="934">IF(E309="","",MINA(E309:I310))</f>
        <v>7.5396000000000001</v>
      </c>
      <c r="T309" s="185">
        <f t="shared" ref="T309" si="935">IF(E309="","",(R309-S309))</f>
        <v>3.3599999999999852E-2</v>
      </c>
      <c r="U309" s="185">
        <f t="shared" ref="U309" si="936">IF(E309="","",ROUND(AVERAGEA(E309:I310),4))</f>
        <v>7.5541999999999998</v>
      </c>
      <c r="V309" s="185">
        <f t="shared" ref="V309" si="937">IF(E309="","",ROUND(SQRT(COUNTA(E309:I310)/(COUNTA(E309:I310)-1))*STDEVPA(E309:I310),4))</f>
        <v>1.34E-2</v>
      </c>
      <c r="W309" s="184">
        <f t="shared" ref="W309" si="938">IF(E309="","",ROUND((((B309+C309)-(B309-C310))/(6*V309)),4))</f>
        <v>4.9751000000000003</v>
      </c>
      <c r="X309" s="184">
        <f t="shared" ref="X309" si="939">IF(E309="","",ROUND((1-(ABS((((B309+C309)+(B309-C310))/2)-U309)/((C309+C310)/2)))*W309,4))</f>
        <v>3.6267999999999998</v>
      </c>
      <c r="Y309" s="184" t="str">
        <f t="shared" ref="Y309" si="940">IF(E309="","",IF(OR(((MAXA(E309:I310))&gt;(B309+C309)),((MINA(E309:I310))&lt;(B309-C310))),"NG","OK"))</f>
        <v>OK</v>
      </c>
      <c r="Z309" s="184" t="str">
        <f t="shared" ref="Z309" si="941">IF(X309="","",IF(OR(((MINA(X309))&lt;(1.67))),"NG","OK"))</f>
        <v>OK</v>
      </c>
      <c r="AA309">
        <v>7.5594999999999999</v>
      </c>
      <c r="AB309">
        <v>7.5396000000000001</v>
      </c>
      <c r="AC309">
        <v>7.5433000000000003</v>
      </c>
      <c r="AD309">
        <v>7.5552000000000001</v>
      </c>
      <c r="AE309">
        <v>7.5731999999999999</v>
      </c>
    </row>
    <row r="310" spans="1:31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e">
        <f t="shared" si="884"/>
        <v>#VALUE!</v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31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>
        <v>6.2081999999999997</v>
      </c>
      <c r="F311" s="176">
        <v>6.2088999999999999</v>
      </c>
      <c r="G311" s="176">
        <v>6.2089999999999996</v>
      </c>
      <c r="H311" s="176">
        <v>6.2081</v>
      </c>
      <c r="I311" s="176">
        <v>6.2080000000000002</v>
      </c>
      <c r="J311" s="178"/>
      <c r="K311" s="178"/>
      <c r="L311" s="192" t="str">
        <f t="shared" ref="L311" si="942">IF(E311="","",IF(OR(((MAXA(E311:I312))&gt;(B311+C311)),((MINA(E311:I312))&lt;(B311-C312))),"NG","OK"))</f>
        <v>OK</v>
      </c>
      <c r="M311" s="192">
        <f t="shared" ref="M311" si="943">IF(E311="","",IF(OR(((MAXA(E311:I312))&gt;(B311+C311)),((MINA(E311:I312))&lt;(B311-C312))),2,1))</f>
        <v>1</v>
      </c>
      <c r="N311" s="185">
        <f t="shared" ref="N311" si="944">IF(B311="","",(((B311+C311)+(B311-C312))/2))</f>
        <v>6.2</v>
      </c>
      <c r="O311" s="193">
        <f t="shared" ref="O311" si="945">IF(E311="","",((MAXA(E311,F311,G311,H311,I311))-N311)/((C311+C312)/2))</f>
        <v>0.17999999999998906</v>
      </c>
      <c r="P311" s="193">
        <f t="shared" ref="P311" si="946">IF(E311="","",((MINA(E311,F311,G311,H311,I311))-N311)/((C311+C312)/2))</f>
        <v>0.16000000000000014</v>
      </c>
      <c r="Q311" s="185" t="str">
        <f t="shared" ref="Q311" si="947">IF(E311="","",IF(OR((O311&gt;50%),(P311&lt;-50%)),"Measure More","OK"))</f>
        <v>OK</v>
      </c>
      <c r="R311" s="185">
        <f t="shared" ref="R311" si="948">IF(E311="","",MAXA(E311:I312))</f>
        <v>6.2089999999999996</v>
      </c>
      <c r="S311" s="185">
        <f t="shared" ref="S311" si="949">IF(E311="","",MINA(E311:I312))</f>
        <v>6.2080000000000002</v>
      </c>
      <c r="T311" s="185">
        <f t="shared" ref="T311" si="950">IF(E311="","",(R311-S311))</f>
        <v>9.9999999999944578E-4</v>
      </c>
      <c r="U311" s="185">
        <f t="shared" ref="U311" si="951">IF(E311="","",ROUND(AVERAGEA(E311:I312),4))</f>
        <v>6.2084000000000001</v>
      </c>
      <c r="V311" s="185">
        <f t="shared" ref="V311" si="952">IF(E311="","",ROUND(SQRT(COUNTA(E311:I312)/(COUNTA(E311:I312)-1))*STDEVPA(E311:I312),4))</f>
        <v>5.0000000000000001E-4</v>
      </c>
      <c r="W311" s="184">
        <f t="shared" ref="W311" si="953">IF(E311="","",ROUND((((B311+C311)-(B311-C312))/(6*V311)),4))</f>
        <v>33.333300000000001</v>
      </c>
      <c r="X311" s="184">
        <f t="shared" ref="X311" si="954">IF(E311="","",ROUND((1-(ABS((((B311+C311)+(B311-C312))/2)-U311)/((C311+C312)/2)))*W311,4))</f>
        <v>27.7333</v>
      </c>
      <c r="Y311" s="184" t="str">
        <f t="shared" ref="Y311" si="955">IF(E311="","",IF(OR(((MAXA(E311:I312))&gt;(B311+C311)),((MINA(E311:I312))&lt;(B311-C312))),"NG","OK"))</f>
        <v>OK</v>
      </c>
      <c r="Z311" s="184" t="str">
        <f t="shared" ref="Z311" si="956">IF(X311="","",IF(OR(((MINA(X311))&lt;(1.67))),"NG","OK"))</f>
        <v>OK</v>
      </c>
      <c r="AA311">
        <v>6.2081999999999997</v>
      </c>
      <c r="AB311">
        <v>6.2088999999999999</v>
      </c>
      <c r="AC311">
        <v>6.2089999999999996</v>
      </c>
      <c r="AD311">
        <v>6.2081</v>
      </c>
      <c r="AE311">
        <v>6.2080000000000002</v>
      </c>
    </row>
    <row r="312" spans="1:31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e">
        <f t="shared" si="884"/>
        <v>#VALUE!</v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31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>
        <v>6.2183000000000002</v>
      </c>
      <c r="F313" s="176">
        <v>6.2207999999999997</v>
      </c>
      <c r="G313" s="176">
        <v>6.2192999999999996</v>
      </c>
      <c r="H313" s="176">
        <v>6.2195999999999998</v>
      </c>
      <c r="I313" s="176">
        <v>6.2183999999999999</v>
      </c>
      <c r="J313" s="178"/>
      <c r="K313" s="178"/>
      <c r="L313" s="192" t="str">
        <f t="shared" ref="L313" si="957">IF(E313="","",IF(OR(((MAXA(E313:I314))&gt;(B313+C313)),((MINA(E313:I314))&lt;(B313-C314))),"NG","OK"))</f>
        <v>OK</v>
      </c>
      <c r="M313" s="192">
        <f t="shared" ref="M313" si="958">IF(E313="","",IF(OR(((MAXA(E313:I314))&gt;(B313+C313)),((MINA(E313:I314))&lt;(B313-C314))),2,1))</f>
        <v>1</v>
      </c>
      <c r="N313" s="185">
        <f t="shared" ref="N313" si="959">IF(B313="","",(((B313+C313)+(B313-C314))/2))</f>
        <v>6.2</v>
      </c>
      <c r="O313" s="193">
        <f t="shared" ref="O313" si="960">IF(E313="","",((MAXA(E313,F313,G313,H313,I313))-N313)/((C313+C314)/2))</f>
        <v>0.41599999999998971</v>
      </c>
      <c r="P313" s="193">
        <f t="shared" ref="P313" si="961">IF(E313="","",((MINA(E313,F313,G313,H313,I313))-N313)/((C313+C314)/2))</f>
        <v>0.36599999999999966</v>
      </c>
      <c r="Q313" s="185" t="str">
        <f t="shared" ref="Q313" si="962">IF(E313="","",IF(OR((O313&gt;50%),(P313&lt;-50%)),"Measure More","OK"))</f>
        <v>OK</v>
      </c>
      <c r="R313" s="185">
        <f t="shared" ref="R313" si="963">IF(E313="","",MAXA(E313:I314))</f>
        <v>6.2207999999999997</v>
      </c>
      <c r="S313" s="185">
        <f t="shared" ref="S313" si="964">IF(E313="","",MINA(E313:I314))</f>
        <v>6.2183000000000002</v>
      </c>
      <c r="T313" s="185">
        <f t="shared" ref="T313" si="965">IF(E313="","",(R313-S313))</f>
        <v>2.4999999999995026E-3</v>
      </c>
      <c r="U313" s="185">
        <f t="shared" ref="U313" si="966">IF(E313="","",ROUND(AVERAGEA(E313:I314),4))</f>
        <v>6.2192999999999996</v>
      </c>
      <c r="V313" s="185">
        <f t="shared" ref="V313" si="967">IF(E313="","",ROUND(SQRT(COUNTA(E313:I314)/(COUNTA(E313:I314)-1))*STDEVPA(E313:I314),4))</f>
        <v>1E-3</v>
      </c>
      <c r="W313" s="184">
        <f t="shared" ref="W313" si="968">IF(E313="","",ROUND((((B313+C313)-(B313-C314))/(6*V313)),4))</f>
        <v>16.666699999999999</v>
      </c>
      <c r="X313" s="184">
        <f t="shared" ref="X313" si="969">IF(E313="","",ROUND((1-(ABS((((B313+C313)+(B313-C314))/2)-U313)/((C313+C314)/2)))*W313,4))</f>
        <v>10.2334</v>
      </c>
      <c r="Y313" s="184" t="str">
        <f t="shared" ref="Y313" si="970">IF(E313="","",IF(OR(((MAXA(E313:I314))&gt;(B313+C313)),((MINA(E313:I314))&lt;(B313-C314))),"NG","OK"))</f>
        <v>OK</v>
      </c>
      <c r="Z313" s="184" t="str">
        <f t="shared" ref="Z313" si="971">IF(X313="","",IF(OR(((MINA(X313))&lt;(1.67))),"NG","OK"))</f>
        <v>OK</v>
      </c>
      <c r="AA313">
        <v>6.2183000000000002</v>
      </c>
      <c r="AB313">
        <v>6.2207999999999997</v>
      </c>
      <c r="AC313">
        <v>6.2192999999999996</v>
      </c>
      <c r="AD313">
        <v>6.2195999999999998</v>
      </c>
      <c r="AE313">
        <v>6.2183999999999999</v>
      </c>
    </row>
    <row r="314" spans="1:31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e">
        <f t="shared" si="884"/>
        <v>#VALUE!</v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31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>
        <v>5.7340999999999998</v>
      </c>
      <c r="F315" s="176">
        <v>5.7375999999999996</v>
      </c>
      <c r="G315" s="176">
        <v>5.7393999999999998</v>
      </c>
      <c r="H315" s="176">
        <v>5.7374999999999998</v>
      </c>
      <c r="I315" s="176">
        <v>5.7388000000000003</v>
      </c>
      <c r="J315" s="178"/>
      <c r="K315" s="178"/>
      <c r="L315" s="192" t="str">
        <f t="shared" ref="L315" si="972">IF(E315="","",IF(OR(((MAXA(E315:I316))&gt;(B315+C315)),((MINA(E315:I316))&lt;(B315-C316))),"NG","OK"))</f>
        <v>OK</v>
      </c>
      <c r="M315" s="192">
        <f t="shared" ref="M315" si="973">IF(E315="","",IF(OR(((MAXA(E315:I316))&gt;(B315+C315)),((MINA(E315:I316))&lt;(B315-C316))),2,1))</f>
        <v>1</v>
      </c>
      <c r="N315" s="185">
        <f t="shared" ref="N315" si="974">IF(B315="","",(((B315+C315)+(B315-C316))/2))</f>
        <v>5.7</v>
      </c>
      <c r="O315" s="193">
        <f t="shared" ref="O315" si="975">IF(E315="","",((MAXA(E315,F315,G315,H315,I315))-N315)/((C315+C316)/2))</f>
        <v>0.39399999999999658</v>
      </c>
      <c r="P315" s="193">
        <f t="shared" ref="P315" si="976">IF(E315="","",((MINA(E315,F315,G315,H315,I315))-N315)/((C315+C316)/2))</f>
        <v>0.34099999999999575</v>
      </c>
      <c r="Q315" s="185" t="str">
        <f t="shared" ref="Q315" si="977">IF(E315="","",IF(OR((O315&gt;50%),(P315&lt;-50%)),"Measure More","OK"))</f>
        <v>OK</v>
      </c>
      <c r="R315" s="185">
        <f t="shared" ref="R315" si="978">IF(E315="","",MAXA(E315:I316))</f>
        <v>5.7393999999999998</v>
      </c>
      <c r="S315" s="185">
        <f t="shared" ref="S315" si="979">IF(E315="","",MINA(E315:I316))</f>
        <v>5.7340999999999998</v>
      </c>
      <c r="T315" s="185">
        <f t="shared" ref="T315" si="980">IF(E315="","",(R315-S315))</f>
        <v>5.3000000000000824E-3</v>
      </c>
      <c r="U315" s="185">
        <f t="shared" ref="U315" si="981">IF(E315="","",ROUND(AVERAGEA(E315:I316),4))</f>
        <v>5.7374999999999998</v>
      </c>
      <c r="V315" s="185">
        <f t="shared" ref="V315" si="982">IF(E315="","",ROUND(SQRT(COUNTA(E315:I316)/(COUNTA(E315:I316)-1))*STDEVPA(E315:I316),4))</f>
        <v>2.0999999999999999E-3</v>
      </c>
      <c r="W315" s="184">
        <f t="shared" ref="W315" si="983">IF(E315="","",ROUND((((B315+C315)-(B315-C316))/(6*V315)),4))</f>
        <v>15.872999999999999</v>
      </c>
      <c r="X315" s="184">
        <f t="shared" ref="X315" si="984">IF(E315="","",ROUND((1-(ABS((((B315+C315)+(B315-C316))/2)-U315)/((C315+C316)/2)))*W315,4))</f>
        <v>9.9206000000000003</v>
      </c>
      <c r="Y315" s="184" t="str">
        <f t="shared" ref="Y315" si="985">IF(E315="","",IF(OR(((MAXA(E315:I316))&gt;(B315+C315)),((MINA(E315:I316))&lt;(B315-C316))),"NG","OK"))</f>
        <v>OK</v>
      </c>
      <c r="Z315" s="184" t="str">
        <f t="shared" ref="Z315" si="986">IF(X315="","",IF(OR(((MINA(X315))&lt;(1.67))),"NG","OK"))</f>
        <v>OK</v>
      </c>
      <c r="AA315">
        <v>5.7340999999999998</v>
      </c>
      <c r="AB315">
        <v>5.7375999999999996</v>
      </c>
      <c r="AC315">
        <v>5.7393999999999998</v>
      </c>
      <c r="AD315">
        <v>5.7374999999999998</v>
      </c>
      <c r="AE315">
        <v>5.7388000000000003</v>
      </c>
    </row>
    <row r="316" spans="1:31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e">
        <f t="shared" si="884"/>
        <v>#VALUE!</v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31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>
        <v>5.7030000000000003</v>
      </c>
      <c r="F317" s="176">
        <v>5.7046999999999999</v>
      </c>
      <c r="G317" s="176">
        <v>5.7039</v>
      </c>
      <c r="H317" s="176">
        <v>5.7062999999999997</v>
      </c>
      <c r="I317" s="176">
        <v>5.6970999999999998</v>
      </c>
      <c r="J317" s="178"/>
      <c r="K317" s="178"/>
      <c r="L317" s="192" t="str">
        <f t="shared" ref="L317" si="987">IF(E317="","",IF(OR(((MAXA(E317:I318))&gt;(B317+C317)),((MINA(E317:I318))&lt;(B317-C318))),"NG","OK"))</f>
        <v>OK</v>
      </c>
      <c r="M317" s="192">
        <f t="shared" ref="M317" si="988">IF(E317="","",IF(OR(((MAXA(E317:I318))&gt;(B317+C317)),((MINA(E317:I318))&lt;(B317-C318))),2,1))</f>
        <v>1</v>
      </c>
      <c r="N317" s="185">
        <f t="shared" ref="N317" si="989">IF(B317="","",(((B317+C317)+(B317-C318))/2))</f>
        <v>5.7</v>
      </c>
      <c r="O317" s="193">
        <f t="shared" ref="O317" si="990">IF(E317="","",((MAXA(E317,F317,G317,H317,I317))-N317)/((C317+C318)/2))</f>
        <v>6.2999999999995282E-2</v>
      </c>
      <c r="P317" s="193">
        <f t="shared" ref="P317" si="991">IF(E317="","",((MINA(E317,F317,G317,H317,I317))-N317)/((C317+C318)/2))</f>
        <v>-2.9000000000003467E-2</v>
      </c>
      <c r="Q317" s="185" t="str">
        <f t="shared" ref="Q317" si="992">IF(E317="","",IF(OR((O317&gt;50%),(P317&lt;-50%)),"Measure More","OK"))</f>
        <v>OK</v>
      </c>
      <c r="R317" s="185">
        <f t="shared" ref="R317" si="993">IF(E317="","",MAXA(E317:I318))</f>
        <v>5.7062999999999997</v>
      </c>
      <c r="S317" s="185">
        <f t="shared" ref="S317" si="994">IF(E317="","",MINA(E317:I318))</f>
        <v>5.6970999999999998</v>
      </c>
      <c r="T317" s="185">
        <f t="shared" ref="T317" si="995">IF(E317="","",(R317-S317))</f>
        <v>9.1999999999998749E-3</v>
      </c>
      <c r="U317" s="185">
        <f t="shared" ref="U317" si="996">IF(E317="","",ROUND(AVERAGEA(E317:I318),4))</f>
        <v>5.7030000000000003</v>
      </c>
      <c r="V317" s="185">
        <f t="shared" ref="V317" si="997">IF(E317="","",ROUND(SQRT(COUNTA(E317:I318)/(COUNTA(E317:I318)-1))*STDEVPA(E317:I318),4))</f>
        <v>3.5000000000000001E-3</v>
      </c>
      <c r="W317" s="184">
        <f t="shared" ref="W317" si="998">IF(E317="","",ROUND((((B317+C317)-(B317-C318))/(6*V317)),4))</f>
        <v>9.5237999999999996</v>
      </c>
      <c r="X317" s="184">
        <f t="shared" ref="X317" si="999">IF(E317="","",ROUND((1-(ABS((((B317+C317)+(B317-C318))/2)-U317)/((C317+C318)/2)))*W317,4))</f>
        <v>9.2380999999999993</v>
      </c>
      <c r="Y317" s="184" t="str">
        <f t="shared" ref="Y317" si="1000">IF(E317="","",IF(OR(((MAXA(E317:I318))&gt;(B317+C317)),((MINA(E317:I318))&lt;(B317-C318))),"NG","OK"))</f>
        <v>OK</v>
      </c>
      <c r="Z317" s="184" t="str">
        <f t="shared" ref="Z317" si="1001">IF(X317="","",IF(OR(((MINA(X317))&lt;(1.67))),"NG","OK"))</f>
        <v>OK</v>
      </c>
      <c r="AA317">
        <v>5.7030000000000003</v>
      </c>
      <c r="AB317">
        <v>5.7046999999999999</v>
      </c>
      <c r="AC317">
        <v>5.7039</v>
      </c>
      <c r="AD317">
        <v>5.7062999999999997</v>
      </c>
      <c r="AE317">
        <v>5.6970999999999998</v>
      </c>
    </row>
    <row r="318" spans="1:31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e">
        <f t="shared" si="884"/>
        <v>#VALUE!</v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31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>
        <v>7.9021999999999997</v>
      </c>
      <c r="F319" s="176">
        <v>7.8963000000000001</v>
      </c>
      <c r="G319" s="176">
        <v>7.9051</v>
      </c>
      <c r="H319" s="176">
        <v>7.9057000000000004</v>
      </c>
      <c r="I319" s="176">
        <v>7.907</v>
      </c>
      <c r="J319" s="178"/>
      <c r="K319" s="178"/>
      <c r="L319" s="192" t="str">
        <f t="shared" ref="L319" si="1002">IF(E319="","",IF(OR(((MAXA(E319:I320))&gt;(B319+C319)),((MINA(E319:I320))&lt;(B319-C320))),"NG","OK"))</f>
        <v>OK</v>
      </c>
      <c r="M319" s="192">
        <f t="shared" ref="M319" si="1003">IF(E319="","",IF(OR(((MAXA(E319:I320))&gt;(B319+C319)),((MINA(E319:I320))&lt;(B319-C320))),2,1))</f>
        <v>1</v>
      </c>
      <c r="N319" s="185">
        <f t="shared" ref="N319" si="1004">IF(B319="","",(((B319+C319)+(B319-C320))/2))</f>
        <v>7.9</v>
      </c>
      <c r="O319" s="193">
        <f t="shared" ref="O319" si="1005">IF(E319="","",((MAXA(E319,F319,G319,H319,I319))-N319)/((C319+C320)/2))</f>
        <v>6.9999999999996732E-2</v>
      </c>
      <c r="P319" s="193">
        <f t="shared" ref="P319" si="1006">IF(E319="","",((MINA(E319,F319,G319,H319,I319))-N319)/((C319+C320)/2))</f>
        <v>-3.7000000000002586E-2</v>
      </c>
      <c r="Q319" s="194" t="str">
        <f t="shared" ref="Q319" si="1007">IF(E319="","",IF(OR((O319&gt;50%),(P319&lt;-50%)),"Measure More","OK"))</f>
        <v>OK</v>
      </c>
      <c r="R319" s="185">
        <f t="shared" ref="R319" si="1008">IF(E319="","",MAXA(E319:I320))</f>
        <v>7.907</v>
      </c>
      <c r="S319" s="185">
        <f t="shared" ref="S319" si="1009">IF(E319="","",MINA(E319:I320))</f>
        <v>7.8963000000000001</v>
      </c>
      <c r="T319" s="185">
        <f t="shared" ref="T319" si="1010">IF(E319="","",(R319-S319))</f>
        <v>1.0699999999999932E-2</v>
      </c>
      <c r="U319" s="185">
        <f t="shared" ref="U319" si="1011">IF(E319="","",ROUND(AVERAGEA(E319:I320),4))</f>
        <v>7.9032999999999998</v>
      </c>
      <c r="V319" s="185">
        <f t="shared" ref="V319" si="1012">IF(E319="","",ROUND(SQRT(COUNTA(E319:I320)/(COUNTA(E319:I320)-1))*STDEVPA(E319:I320),4))</f>
        <v>4.3E-3</v>
      </c>
      <c r="W319" s="184">
        <f t="shared" ref="W319" si="1013">IF(E319="","",ROUND((((B319+C319)-(B319-C320))/(6*V319)),4))</f>
        <v>7.7519</v>
      </c>
      <c r="X319" s="184">
        <f t="shared" ref="X319" si="1014">IF(E319="","",ROUND((1-(ABS((((B319+C319)+(B319-C320))/2)-U319)/((C319+C320)/2)))*W319,4))</f>
        <v>7.4961000000000002</v>
      </c>
      <c r="Y319" s="184" t="str">
        <f t="shared" ref="Y319" si="1015">IF(E319="","",IF(OR(((MAXA(E319:I320))&gt;(B319+C319)),((MINA(E319:I320))&lt;(B319-C320))),"NG","OK"))</f>
        <v>OK</v>
      </c>
      <c r="Z319" s="184" t="str">
        <f t="shared" ref="Z319" si="1016">IF(X319="","",IF(OR(((MINA(X319))&lt;(1.67))),"NG","OK"))</f>
        <v>OK</v>
      </c>
      <c r="AA319">
        <v>7.9021999999999997</v>
      </c>
      <c r="AB319">
        <v>7.8963000000000001</v>
      </c>
      <c r="AC319">
        <v>7.9051</v>
      </c>
      <c r="AD319">
        <v>7.9057000000000004</v>
      </c>
      <c r="AE319">
        <v>7.907</v>
      </c>
    </row>
    <row r="320" spans="1:31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e">
        <f t="shared" si="884"/>
        <v>#VALUE!</v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31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>
        <v>7.9169999999999998</v>
      </c>
      <c r="F321" s="176">
        <v>7.9061000000000003</v>
      </c>
      <c r="G321" s="176">
        <v>7.9176000000000002</v>
      </c>
      <c r="H321" s="176">
        <v>7.9166999999999996</v>
      </c>
      <c r="I321" s="176">
        <v>7.9238</v>
      </c>
      <c r="J321" s="178"/>
      <c r="K321" s="178"/>
      <c r="L321" s="192" t="str">
        <f t="shared" ref="L321" si="1017">IF(E321="","",IF(OR(((MAXA(E321:I322))&gt;(B321+C321)),((MINA(E321:I322))&lt;(B321-C322))),"NG","OK"))</f>
        <v>OK</v>
      </c>
      <c r="M321" s="192">
        <f t="shared" ref="M321" si="1018">IF(E321="","",IF(OR(((MAXA(E321:I322))&gt;(B321+C321)),((MINA(E321:I322))&lt;(B321-C322))),2,1))</f>
        <v>1</v>
      </c>
      <c r="N321" s="185">
        <f t="shared" ref="N321" si="1019">IF(B321="","",(((B321+C321)+(B321-C322))/2))</f>
        <v>7.9</v>
      </c>
      <c r="O321" s="193">
        <f t="shared" ref="O321" si="1020">IF(E321="","",((MAXA(E321,F321,G321,H321,I321))-N321)/((C321+C322)/2))</f>
        <v>0.23799999999999599</v>
      </c>
      <c r="P321" s="193">
        <f t="shared" ref="P321" si="1021">IF(E321="","",((MINA(E321,F321,G321,H321,I321))-N321)/((C321+C322)/2))</f>
        <v>6.0999999999999943E-2</v>
      </c>
      <c r="Q321" s="194" t="str">
        <f t="shared" ref="Q321" si="1022">IF(E321="","",IF(OR((O321&gt;50%),(P321&lt;-50%)),"Measure More","OK"))</f>
        <v>OK</v>
      </c>
      <c r="R321" s="185">
        <f t="shared" ref="R321" si="1023">IF(E321="","",MAXA(E321:I322))</f>
        <v>7.9238</v>
      </c>
      <c r="S321" s="185">
        <f t="shared" ref="S321" si="1024">IF(E321="","",MINA(E321:I322))</f>
        <v>7.9061000000000003</v>
      </c>
      <c r="T321" s="185">
        <f t="shared" ref="T321" si="1025">IF(E321="","",(R321-S321))</f>
        <v>1.7699999999999605E-2</v>
      </c>
      <c r="U321" s="185">
        <f t="shared" ref="U321" si="1026">IF(E321="","",ROUND(AVERAGEA(E321:I322),4))</f>
        <v>7.9161999999999999</v>
      </c>
      <c r="V321" s="185">
        <f t="shared" ref="V321" si="1027">IF(E321="","",ROUND(SQRT(COUNTA(E321:I322)/(COUNTA(E321:I322)-1))*STDEVPA(E321:I322),4))</f>
        <v>6.4000000000000003E-3</v>
      </c>
      <c r="W321" s="184">
        <f t="shared" ref="W321" si="1028">IF(E321="","",ROUND((((B321+C321)-(B321-C322))/(6*V321)),4))</f>
        <v>5.2083000000000004</v>
      </c>
      <c r="X321" s="184">
        <f t="shared" ref="X321" si="1029">IF(E321="","",ROUND((1-(ABS((((B321+C321)+(B321-C322))/2)-U321)/((C321+C322)/2)))*W321,4))</f>
        <v>4.3646000000000003</v>
      </c>
      <c r="Y321" s="184" t="str">
        <f t="shared" ref="Y321" si="1030">IF(E321="","",IF(OR(((MAXA(E321:I322))&gt;(B321+C321)),((MINA(E321:I322))&lt;(B321-C322))),"NG","OK"))</f>
        <v>OK</v>
      </c>
      <c r="Z321" s="184" t="str">
        <f t="shared" ref="Z321" si="1031">IF(X321="","",IF(OR(((MINA(X321))&lt;(1.67))),"NG","OK"))</f>
        <v>OK</v>
      </c>
      <c r="AA321">
        <v>7.9169999999999998</v>
      </c>
      <c r="AB321">
        <v>7.9061000000000003</v>
      </c>
      <c r="AC321">
        <v>7.9176000000000002</v>
      </c>
      <c r="AD321">
        <v>7.9166999999999996</v>
      </c>
      <c r="AE321">
        <v>7.9238</v>
      </c>
    </row>
    <row r="322" spans="1:31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e">
        <f t="shared" si="884"/>
        <v>#VALUE!</v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31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>
        <v>3.0922999999999998</v>
      </c>
      <c r="F323" s="176">
        <v>3.0869</v>
      </c>
      <c r="G323" s="176">
        <v>3.0804999999999998</v>
      </c>
      <c r="H323" s="176">
        <v>3.0916999999999999</v>
      </c>
      <c r="I323" s="176">
        <v>3.0907</v>
      </c>
      <c r="J323" s="178"/>
      <c r="K323" s="178"/>
      <c r="L323" s="192" t="str">
        <f t="shared" ref="L323" si="1032">IF(E323="","",IF(OR(((MAXA(E323:I324))&gt;(B323+C323)),((MINA(E323:I324))&lt;(B323-C324))),"NG","OK"))</f>
        <v>OK</v>
      </c>
      <c r="M323" s="192">
        <f t="shared" ref="M323" si="1033">IF(E323="","",IF(OR(((MAXA(E323:I324))&gt;(B323+C323)),((MINA(E323:I324))&lt;(B323-C324))),2,1))</f>
        <v>1</v>
      </c>
      <c r="N323" s="185">
        <f t="shared" ref="N323" si="1034">IF(B323="","",(((B323+C323)+(B323-C324))/2))</f>
        <v>3.1</v>
      </c>
      <c r="O323" s="193">
        <f t="shared" ref="O323" si="1035">IF(E323="","",((MAXA(E323,F323,G323,H323,I323))-N323)/((C323+C324)/2))</f>
        <v>-7.7000000000002622E-2</v>
      </c>
      <c r="P323" s="193">
        <f t="shared" ref="P323" si="1036">IF(E323="","",((MINA(E323,F323,G323,H323,I323))-N323)/((C323+C324)/2))</f>
        <v>-0.19500000000000295</v>
      </c>
      <c r="Q323" s="185" t="str">
        <f t="shared" ref="Q323" si="1037">IF(E323="","",IF(OR((O323&gt;50%),(P323&lt;-50%)),"Measure More","OK"))</f>
        <v>OK</v>
      </c>
      <c r="R323" s="185">
        <f t="shared" ref="R323" si="1038">IF(E323="","",MAXA(E323:I324))</f>
        <v>3.0922999999999998</v>
      </c>
      <c r="S323" s="185">
        <f t="shared" ref="S323" si="1039">IF(E323="","",MINA(E323:I324))</f>
        <v>3.0804999999999998</v>
      </c>
      <c r="T323" s="185">
        <f t="shared" ref="T323" si="1040">IF(E323="","",(R323-S323))</f>
        <v>1.1800000000000033E-2</v>
      </c>
      <c r="U323" s="185">
        <f t="shared" ref="U323" si="1041">IF(E323="","",ROUND(AVERAGEA(E323:I324),4))</f>
        <v>3.0884</v>
      </c>
      <c r="V323" s="185">
        <f t="shared" ref="V323" si="1042">IF(E323="","",ROUND(SQRT(COUNTA(E323:I324)/(COUNTA(E323:I324)-1))*STDEVPA(E323:I324),4))</f>
        <v>4.8999999999999998E-3</v>
      </c>
      <c r="W323" s="184">
        <f t="shared" ref="W323" si="1043">IF(E323="","",ROUND((((B323+C323)-(B323-C324))/(6*V323)),4))</f>
        <v>6.8026999999999997</v>
      </c>
      <c r="X323" s="184">
        <f t="shared" ref="X323" si="1044">IF(E323="","",ROUND((1-(ABS((((B323+C323)+(B323-C324))/2)-U323)/((C323+C324)/2)))*W323,4))</f>
        <v>6.0136000000000003</v>
      </c>
      <c r="Y323" s="184" t="str">
        <f t="shared" ref="Y323" si="1045">IF(E323="","",IF(OR(((MAXA(E323:I324))&gt;(B323+C323)),((MINA(E323:I324))&lt;(B323-C324))),"NG","OK"))</f>
        <v>OK</v>
      </c>
      <c r="Z323" s="184" t="str">
        <f t="shared" ref="Z323" si="1046">IF(X323="","",IF(OR(((MINA(X323))&lt;(1.67))),"NG","OK"))</f>
        <v>OK</v>
      </c>
      <c r="AA323">
        <v>3.0922999999999998</v>
      </c>
      <c r="AB323">
        <v>3.0869</v>
      </c>
      <c r="AC323">
        <v>3.0804999999999998</v>
      </c>
      <c r="AD323">
        <v>3.0916999999999999</v>
      </c>
      <c r="AE323">
        <v>3.0907</v>
      </c>
    </row>
    <row r="324" spans="1:31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e">
        <f t="shared" si="884"/>
        <v>#VALUE!</v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31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>
        <v>3.0941000000000001</v>
      </c>
      <c r="F325" s="176">
        <v>3.0945</v>
      </c>
      <c r="G325" s="176">
        <v>3.0958999999999999</v>
      </c>
      <c r="H325" s="176">
        <v>3.0954999999999999</v>
      </c>
      <c r="I325" s="176">
        <v>3.0943999999999998</v>
      </c>
      <c r="J325" s="178"/>
      <c r="K325" s="178"/>
      <c r="L325" s="192" t="str">
        <f t="shared" ref="L325" si="1047">IF(E325="","",IF(OR(((MAXA(E325:I326))&gt;(B325+C325)),((MINA(E325:I326))&lt;(B325-C326))),"NG","OK"))</f>
        <v>OK</v>
      </c>
      <c r="M325" s="192">
        <f t="shared" ref="M325" si="1048">IF(E325="","",IF(OR(((MAXA(E325:I326))&gt;(B325+C325)),((MINA(E325:I326))&lt;(B325-C326))),2,1))</f>
        <v>1</v>
      </c>
      <c r="N325" s="185">
        <f t="shared" ref="N325" si="1049">IF(B325="","",(((B325+C325)+(B325-C326))/2))</f>
        <v>3.1</v>
      </c>
      <c r="O325" s="193">
        <f t="shared" ref="O325" si="1050">IF(E325="","",((MAXA(E325,F325,G325,H325,I325))-N325)/((C325+C326)/2))</f>
        <v>-4.1000000000002146E-2</v>
      </c>
      <c r="P325" s="193">
        <f t="shared" ref="P325" si="1051">IF(E325="","",((MINA(E325,F325,G325,H325,I325))-N325)/((C325+C326)/2))</f>
        <v>-5.9000000000000163E-2</v>
      </c>
      <c r="Q325" s="185" t="str">
        <f t="shared" ref="Q325" si="1052">IF(E325="","",IF(OR((O325&gt;50%),(P325&lt;-50%)),"Measure More","OK"))</f>
        <v>OK</v>
      </c>
      <c r="R325" s="185">
        <f t="shared" ref="R325" si="1053">IF(E325="","",MAXA(E325:I326))</f>
        <v>3.0958999999999999</v>
      </c>
      <c r="S325" s="185">
        <f t="shared" ref="S325" si="1054">IF(E325="","",MINA(E325:I326))</f>
        <v>3.0941000000000001</v>
      </c>
      <c r="T325" s="185">
        <f t="shared" ref="T325" si="1055">IF(E325="","",(R325-S325))</f>
        <v>1.7999999999998018E-3</v>
      </c>
      <c r="U325" s="185">
        <f t="shared" ref="U325" si="1056">IF(E325="","",ROUND(AVERAGEA(E325:I326),4))</f>
        <v>3.0949</v>
      </c>
      <c r="V325" s="185">
        <f t="shared" ref="V325" si="1057">IF(E325="","",ROUND(SQRT(COUNTA(E325:I326)/(COUNTA(E325:I326)-1))*STDEVPA(E325:I326),4))</f>
        <v>8.0000000000000004E-4</v>
      </c>
      <c r="W325" s="184">
        <f t="shared" ref="W325" si="1058">IF(E325="","",ROUND((((B325+C325)-(B325-C326))/(6*V325)),4))</f>
        <v>41.666699999999999</v>
      </c>
      <c r="X325" s="184">
        <f t="shared" ref="X325" si="1059">IF(E325="","",ROUND((1-(ABS((((B325+C325)+(B325-C326))/2)-U325)/((C325+C326)/2)))*W325,4))</f>
        <v>39.541699999999999</v>
      </c>
      <c r="Y325" s="184" t="str">
        <f t="shared" ref="Y325" si="1060">IF(E325="","",IF(OR(((MAXA(E325:I326))&gt;(B325+C325)),((MINA(E325:I326))&lt;(B325-C326))),"NG","OK"))</f>
        <v>OK</v>
      </c>
      <c r="Z325" s="184" t="str">
        <f t="shared" ref="Z325" si="1061">IF(X325="","",IF(OR(((MINA(X325))&lt;(1.67))),"NG","OK"))</f>
        <v>OK</v>
      </c>
      <c r="AA325">
        <v>3.0941000000000001</v>
      </c>
      <c r="AB325">
        <v>3.0945</v>
      </c>
      <c r="AC325">
        <v>3.0958999999999999</v>
      </c>
      <c r="AD325">
        <v>3.0954999999999999</v>
      </c>
      <c r="AE325">
        <v>3.0943999999999998</v>
      </c>
    </row>
    <row r="326" spans="1:31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e">
        <f t="shared" si="884"/>
        <v>#VALUE!</v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31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>
        <v>7.7115999999999998</v>
      </c>
      <c r="F327" s="176">
        <v>7.7117000000000004</v>
      </c>
      <c r="G327" s="176">
        <v>7.7106000000000003</v>
      </c>
      <c r="H327" s="176">
        <v>7.7129000000000003</v>
      </c>
      <c r="I327" s="176">
        <v>7.7121000000000004</v>
      </c>
      <c r="J327" s="178"/>
      <c r="K327" s="178"/>
      <c r="L327" s="192" t="str">
        <f t="shared" ref="L327" si="1062">IF(E327="","",IF(OR(((MAXA(E327:I328))&gt;(B327+C327)),((MINA(E327:I328))&lt;(B327-C328))),"NG","OK"))</f>
        <v>OK</v>
      </c>
      <c r="M327" s="192">
        <f t="shared" ref="M327" si="1063">IF(E327="","",IF(OR(((MAXA(E327:I328))&gt;(B327+C327)),((MINA(E327:I328))&lt;(B327-C328))),2,1))</f>
        <v>1</v>
      </c>
      <c r="N327" s="185">
        <f t="shared" ref="N327" si="1064">IF(B327="","",(((B327+C327)+(B327-C328))/2))</f>
        <v>7.7</v>
      </c>
      <c r="O327" s="193">
        <f t="shared" ref="O327" si="1065">IF(E327="","",((MAXA(E327,F327,G327,H327,I327))-N327)/((C327+C328)/2))</f>
        <v>0.12900000000000134</v>
      </c>
      <c r="P327" s="193">
        <f t="shared" ref="P327" si="1066">IF(E327="","",((MINA(E327,F327,G327,H327,I327))-N327)/((C327+C328)/2))</f>
        <v>0.10600000000000165</v>
      </c>
      <c r="Q327" s="185" t="str">
        <f t="shared" ref="Q327" si="1067">IF(E327="","",IF(OR((O327&gt;50%),(P327&lt;-50%)),"Measure More","OK"))</f>
        <v>OK</v>
      </c>
      <c r="R327" s="185">
        <f t="shared" ref="R327" si="1068">IF(E327="","",MAXA(E327:I328))</f>
        <v>7.7129000000000003</v>
      </c>
      <c r="S327" s="185">
        <f t="shared" ref="S327" si="1069">IF(E327="","",MINA(E327:I328))</f>
        <v>7.7106000000000003</v>
      </c>
      <c r="T327" s="185">
        <f t="shared" ref="T327" si="1070">IF(E327="","",(R327-S327))</f>
        <v>2.2999999999999687E-3</v>
      </c>
      <c r="U327" s="185">
        <f t="shared" ref="U327" si="1071">IF(E327="","",ROUND(AVERAGEA(E327:I328),4))</f>
        <v>7.7118000000000002</v>
      </c>
      <c r="V327" s="185">
        <f t="shared" ref="V327" si="1072">IF(E327="","",ROUND(SQRT(COUNTA(E327:I328)/(COUNTA(E327:I328)-1))*STDEVPA(E327:I328),4))</f>
        <v>8.0000000000000004E-4</v>
      </c>
      <c r="W327" s="184">
        <f t="shared" ref="W327" si="1073">IF(E327="","",ROUND((((B327+C327)-(B327-C328))/(6*V327)),4))</f>
        <v>41.666699999999999</v>
      </c>
      <c r="X327" s="184">
        <f t="shared" ref="X327" si="1074">IF(E327="","",ROUND((1-(ABS((((B327+C327)+(B327-C328))/2)-U327)/((C327+C328)/2)))*W327,4))</f>
        <v>36.75</v>
      </c>
      <c r="Y327" s="184" t="str">
        <f t="shared" ref="Y327" si="1075">IF(E327="","",IF(OR(((MAXA(E327:I328))&gt;(B327+C327)),((MINA(E327:I328))&lt;(B327-C328))),"NG","OK"))</f>
        <v>OK</v>
      </c>
      <c r="Z327" s="184" t="str">
        <f t="shared" ref="Z327" si="1076">IF(X327="","",IF(OR(((MINA(X327))&lt;(1.67))),"NG","OK"))</f>
        <v>OK</v>
      </c>
      <c r="AA327">
        <v>7.7115999999999998</v>
      </c>
      <c r="AB327">
        <v>7.7117000000000004</v>
      </c>
      <c r="AC327">
        <v>7.7106000000000003</v>
      </c>
      <c r="AD327">
        <v>7.7129000000000003</v>
      </c>
      <c r="AE327">
        <v>7.7121000000000004</v>
      </c>
    </row>
    <row r="328" spans="1:31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e">
        <f t="shared" si="884"/>
        <v>#VALUE!</v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31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>
        <v>7.7091000000000003</v>
      </c>
      <c r="F329" s="176">
        <v>7.7096999999999998</v>
      </c>
      <c r="G329" s="176">
        <v>7.7088999999999999</v>
      </c>
      <c r="H329" s="176">
        <v>7.7110000000000003</v>
      </c>
      <c r="I329" s="176">
        <v>7.7088000000000001</v>
      </c>
      <c r="J329" s="178"/>
      <c r="K329" s="178"/>
      <c r="L329" s="192" t="str">
        <f t="shared" ref="L329" si="1077">IF(E329="","",IF(OR(((MAXA(E329:I330))&gt;(B329+C329)),((MINA(E329:I330))&lt;(B329-C330))),"NG","OK"))</f>
        <v>OK</v>
      </c>
      <c r="M329" s="192">
        <f t="shared" ref="M329" si="1078">IF(E329="","",IF(OR(((MAXA(E329:I330))&gt;(B329+C329)),((MINA(E329:I330))&lt;(B329-C330))),2,1))</f>
        <v>1</v>
      </c>
      <c r="N329" s="185">
        <f t="shared" ref="N329" si="1079">IF(B329="","",(((B329+C329)+(B329-C330))/2))</f>
        <v>7.7</v>
      </c>
      <c r="O329" s="193">
        <f t="shared" ref="O329" si="1080">IF(E329="","",((MAXA(E329,F329,G329,H329,I329))-N329)/((C329+C330)/2))</f>
        <v>0.11000000000000121</v>
      </c>
      <c r="P329" s="193">
        <f t="shared" ref="P329" si="1081">IF(E329="","",((MINA(E329,F329,G329,H329,I329))-N329)/((C329+C330)/2))</f>
        <v>8.799999999999919E-2</v>
      </c>
      <c r="Q329" s="185" t="str">
        <f t="shared" ref="Q329" si="1082">IF(E329="","",IF(OR((O329&gt;50%),(P329&lt;-50%)),"Measure More","OK"))</f>
        <v>OK</v>
      </c>
      <c r="R329" s="185">
        <f t="shared" ref="R329" si="1083">IF(E329="","",MAXA(E329:I330))</f>
        <v>7.7110000000000003</v>
      </c>
      <c r="S329" s="185">
        <f t="shared" ref="S329" si="1084">IF(E329="","",MINA(E329:I330))</f>
        <v>7.7088000000000001</v>
      </c>
      <c r="T329" s="185">
        <f t="shared" ref="T329" si="1085">IF(E329="","",(R329-S329))</f>
        <v>2.2000000000002018E-3</v>
      </c>
      <c r="U329" s="185">
        <f t="shared" ref="U329" si="1086">IF(E329="","",ROUND(AVERAGEA(E329:I330),4))</f>
        <v>7.7095000000000002</v>
      </c>
      <c r="V329" s="185">
        <f t="shared" ref="V329" si="1087">IF(E329="","",ROUND(SQRT(COUNTA(E329:I330)/(COUNTA(E329:I330)-1))*STDEVPA(E329:I330),4))</f>
        <v>8.9999999999999998E-4</v>
      </c>
      <c r="W329" s="184">
        <f t="shared" ref="W329" si="1088">IF(E329="","",ROUND((((B329+C329)-(B329-C330))/(6*V329)),4))</f>
        <v>37.036999999999999</v>
      </c>
      <c r="X329" s="184">
        <f t="shared" ref="X329" si="1089">IF(E329="","",ROUND((1-(ABS((((B329+C329)+(B329-C330))/2)-U329)/((C329+C330)/2)))*W329,4))</f>
        <v>33.518500000000003</v>
      </c>
      <c r="Y329" s="184" t="str">
        <f t="shared" ref="Y329" si="1090">IF(E329="","",IF(OR(((MAXA(E329:I330))&gt;(B329+C329)),((MINA(E329:I330))&lt;(B329-C330))),"NG","OK"))</f>
        <v>OK</v>
      </c>
      <c r="Z329" s="184" t="str">
        <f t="shared" ref="Z329" si="1091">IF(X329="","",IF(OR(((MINA(X329))&lt;(1.67))),"NG","OK"))</f>
        <v>OK</v>
      </c>
      <c r="AA329">
        <v>7.7091000000000003</v>
      </c>
      <c r="AB329">
        <v>7.7096999999999998</v>
      </c>
      <c r="AC329">
        <v>7.7088999999999999</v>
      </c>
      <c r="AD329">
        <v>7.7110000000000003</v>
      </c>
      <c r="AE329">
        <v>7.7088000000000001</v>
      </c>
    </row>
    <row r="330" spans="1:31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e">
        <f t="shared" si="884"/>
        <v>#VALUE!</v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31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>
        <v>3.1255999999999999</v>
      </c>
      <c r="F331" s="176">
        <v>3.1259999999999999</v>
      </c>
      <c r="G331" s="176">
        <v>3.1211000000000002</v>
      </c>
      <c r="H331" s="176">
        <v>3.1276000000000002</v>
      </c>
      <c r="I331" s="176">
        <v>3.1267</v>
      </c>
      <c r="J331" s="178"/>
      <c r="K331" s="178"/>
      <c r="L331" s="192" t="str">
        <f t="shared" ref="L331" si="1092">IF(E331="","",IF(OR(((MAXA(E331:I332))&gt;(B331+C331)),((MINA(E331:I332))&lt;(B331-C332))),"NG","OK"))</f>
        <v>OK</v>
      </c>
      <c r="M331" s="192">
        <f t="shared" ref="M331" si="1093">IF(E331="","",IF(OR(((MAXA(E331:I332))&gt;(B331+C331)),((MINA(E331:I332))&lt;(B331-C332))),2,1))</f>
        <v>1</v>
      </c>
      <c r="N331" s="185">
        <f t="shared" ref="N331" si="1094">IF(B331="","",(((B331+C331)+(B331-C332))/2))</f>
        <v>3.1</v>
      </c>
      <c r="O331" s="193">
        <f t="shared" ref="O331" si="1095">IF(E331="","",((MAXA(E331,F331,G331,H331,I331))-N331)/((C331+C332)/2))</f>
        <v>0.27600000000000069</v>
      </c>
      <c r="P331" s="193">
        <f t="shared" ref="P331" si="1096">IF(E331="","",((MINA(E331,F331,G331,H331,I331))-N331)/((C331+C332)/2))</f>
        <v>0.21100000000000119</v>
      </c>
      <c r="Q331" s="185" t="str">
        <f t="shared" ref="Q331" si="1097">IF(E331="","",IF(OR((O331&gt;50%),(P331&lt;-50%)),"Measure More","OK"))</f>
        <v>OK</v>
      </c>
      <c r="R331" s="185">
        <f t="shared" ref="R331" si="1098">IF(E331="","",MAXA(E331:I332))</f>
        <v>3.1276000000000002</v>
      </c>
      <c r="S331" s="185">
        <f t="shared" ref="S331" si="1099">IF(E331="","",MINA(E331:I332))</f>
        <v>3.1211000000000002</v>
      </c>
      <c r="T331" s="185">
        <f t="shared" ref="T331" si="1100">IF(E331="","",(R331-S331))</f>
        <v>6.4999999999999503E-3</v>
      </c>
      <c r="U331" s="185">
        <f t="shared" ref="U331" si="1101">IF(E331="","",ROUND(AVERAGEA(E331:I332),4))</f>
        <v>3.1254</v>
      </c>
      <c r="V331" s="185">
        <f t="shared" ref="V331" si="1102">IF(E331="","",ROUND(SQRT(COUNTA(E331:I332)/(COUNTA(E331:I332)-1))*STDEVPA(E331:I332),4))</f>
        <v>2.5000000000000001E-3</v>
      </c>
      <c r="W331" s="184">
        <f t="shared" ref="W331" si="1103">IF(E331="","",ROUND((((B331+C331)-(B331-C332))/(6*V331)),4))</f>
        <v>13.333299999999999</v>
      </c>
      <c r="X331" s="184">
        <f t="shared" ref="X331" si="1104">IF(E331="","",ROUND((1-(ABS((((B331+C331)+(B331-C332))/2)-U331)/((C331+C332)/2)))*W331,4))</f>
        <v>9.9466000000000001</v>
      </c>
      <c r="Y331" s="184" t="str">
        <f t="shared" ref="Y331" si="1105">IF(E331="","",IF(OR(((MAXA(E331:I332))&gt;(B331+C331)),((MINA(E331:I332))&lt;(B331-C332))),"NG","OK"))</f>
        <v>OK</v>
      </c>
      <c r="Z331" s="184" t="str">
        <f t="shared" ref="Z331" si="1106">IF(X331="","",IF(OR(((MINA(X331))&lt;(1.67))),"NG","OK"))</f>
        <v>OK</v>
      </c>
      <c r="AA331">
        <v>3.1255999999999999</v>
      </c>
      <c r="AB331">
        <v>3.1259999999999999</v>
      </c>
      <c r="AC331">
        <v>3.1211000000000002</v>
      </c>
      <c r="AD331">
        <v>3.1276000000000002</v>
      </c>
      <c r="AE331">
        <v>3.1267</v>
      </c>
    </row>
    <row r="332" spans="1:31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e">
        <f t="shared" si="884"/>
        <v>#VALUE!</v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31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>
        <v>3.1173000000000002</v>
      </c>
      <c r="F333" s="176">
        <v>3.1259999999999999</v>
      </c>
      <c r="G333" s="176">
        <v>3.1225000000000001</v>
      </c>
      <c r="H333" s="176">
        <v>3.1214</v>
      </c>
      <c r="I333" s="176">
        <v>3.1206999999999998</v>
      </c>
      <c r="J333" s="178"/>
      <c r="K333" s="178"/>
      <c r="L333" s="192" t="str">
        <f t="shared" ref="L333" si="1107">IF(E333="","",IF(OR(((MAXA(E333:I334))&gt;(B333+C333)),((MINA(E333:I334))&lt;(B333-C334))),"NG","OK"))</f>
        <v>OK</v>
      </c>
      <c r="M333" s="192">
        <f t="shared" ref="M333" si="1108">IF(E333="","",IF(OR(((MAXA(E333:I334))&gt;(B333+C333)),((MINA(E333:I334))&lt;(B333-C334))),2,1))</f>
        <v>1</v>
      </c>
      <c r="N333" s="185">
        <f t="shared" ref="N333" si="1109">IF(B333="","",(((B333+C333)+(B333-C334))/2))</f>
        <v>3.1</v>
      </c>
      <c r="O333" s="193">
        <f t="shared" ref="O333" si="1110">IF(E333="","",((MAXA(E333,F333,G333,H333,I333))-N333)/((C333+C334)/2))</f>
        <v>0.25999999999999801</v>
      </c>
      <c r="P333" s="193">
        <f t="shared" ref="P333" si="1111">IF(E333="","",((MINA(E333,F333,G333,H333,I333))-N333)/((C333+C334)/2))</f>
        <v>0.17300000000000093</v>
      </c>
      <c r="Q333" s="185" t="str">
        <f t="shared" ref="Q333" si="1112">IF(E333="","",IF(OR((O333&gt;50%),(P333&lt;-50%)),"Measure More","OK"))</f>
        <v>OK</v>
      </c>
      <c r="R333" s="185">
        <f t="shared" ref="R333" si="1113">IF(E333="","",MAXA(E333:I334))</f>
        <v>3.1259999999999999</v>
      </c>
      <c r="S333" s="185">
        <f t="shared" ref="S333" si="1114">IF(E333="","",MINA(E333:I334))</f>
        <v>3.1173000000000002</v>
      </c>
      <c r="T333" s="185">
        <f t="shared" ref="T333" si="1115">IF(E333="","",(R333-S333))</f>
        <v>8.699999999999708E-3</v>
      </c>
      <c r="U333" s="185">
        <f t="shared" ref="U333" si="1116">IF(E333="","",ROUND(AVERAGEA(E333:I334),4))</f>
        <v>3.1215999999999999</v>
      </c>
      <c r="V333" s="185">
        <f t="shared" ref="V333" si="1117">IF(E333="","",ROUND(SQRT(COUNTA(E333:I334)/(COUNTA(E333:I334)-1))*STDEVPA(E333:I334),4))</f>
        <v>3.0999999999999999E-3</v>
      </c>
      <c r="W333" s="184">
        <f t="shared" ref="W333" si="1118">IF(E333="","",ROUND((((B333+C333)-(B333-C334))/(6*V333)),4))</f>
        <v>10.752700000000001</v>
      </c>
      <c r="X333" s="184">
        <f t="shared" ref="X333" si="1119">IF(E333="","",ROUND((1-(ABS((((B333+C333)+(B333-C334))/2)-U333)/((C333+C334)/2)))*W333,4))</f>
        <v>8.4300999999999995</v>
      </c>
      <c r="Y333" s="184" t="str">
        <f t="shared" ref="Y333" si="1120">IF(E333="","",IF(OR(((MAXA(E333:I334))&gt;(B333+C333)),((MINA(E333:I334))&lt;(B333-C334))),"NG","OK"))</f>
        <v>OK</v>
      </c>
      <c r="Z333" s="184" t="str">
        <f t="shared" ref="Z333" si="1121">IF(X333="","",IF(OR(((MINA(X333))&lt;(1.67))),"NG","OK"))</f>
        <v>OK</v>
      </c>
      <c r="AA333">
        <v>3.1173000000000002</v>
      </c>
      <c r="AB333">
        <v>3.1259999999999999</v>
      </c>
      <c r="AC333">
        <v>3.1225000000000001</v>
      </c>
      <c r="AD333">
        <v>3.1214</v>
      </c>
      <c r="AE333">
        <v>3.1206999999999998</v>
      </c>
    </row>
    <row r="334" spans="1:31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e">
        <f t="shared" si="884"/>
        <v>#VALUE!</v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31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>
        <v>2.5000000000000001E-2</v>
      </c>
      <c r="F335" s="176">
        <v>2.41E-2</v>
      </c>
      <c r="G335" s="176">
        <v>2.4799999999999999E-2</v>
      </c>
      <c r="H335" s="176">
        <v>2.5000000000000001E-2</v>
      </c>
      <c r="I335" s="176">
        <v>2.63E-2</v>
      </c>
      <c r="J335" s="178"/>
      <c r="K335" s="178"/>
      <c r="L335" s="192" t="str">
        <f t="shared" ref="L335" si="1122">IF(E335="","",IF(OR(((MAXA(E335:I336))&gt;(B335+C335)),((MINA(E335:I336))&lt;(B335-C336))),"NG","OK"))</f>
        <v>OK</v>
      </c>
      <c r="M335" s="192">
        <f t="shared" ref="M335" si="1123">IF(E335="","",IF(OR(((MAXA(E335:I336))&gt;(B335+C335)),((MINA(E335:I336))&lt;(B335-C336))),2,1))</f>
        <v>1</v>
      </c>
      <c r="N335" s="185">
        <f t="shared" ref="N335" si="1124">IF(B335="","",(((B335+C335)+(B335-C336))/2))</f>
        <v>2.5000000000000001E-2</v>
      </c>
      <c r="O335" s="193">
        <f t="shared" ref="O335" si="1125">IF(E335="","",((MAXA(E335,F335,G335,H335,I335))-N335)/((C335+C336)/2))</f>
        <v>5.1999999999999963E-2</v>
      </c>
      <c r="P335" s="193">
        <f t="shared" ref="P335" si="1126">IF(E335="","",((MINA(E335,F335,G335,H335,I335))-N335)/((C335+C336)/2))</f>
        <v>-3.600000000000006E-2</v>
      </c>
      <c r="Q335" s="185" t="str">
        <f t="shared" ref="Q335" si="1127">IF(E335="","",IF(OR((O335&gt;50%),(P335&lt;-50%)),"Measure More","OK"))</f>
        <v>OK</v>
      </c>
      <c r="R335" s="185">
        <f t="shared" ref="R335" si="1128">IF(E335="","",MAXA(E335:I336))</f>
        <v>2.63E-2</v>
      </c>
      <c r="S335" s="185">
        <f t="shared" ref="S335" si="1129">IF(E335="","",MINA(E335:I336))</f>
        <v>2.41E-2</v>
      </c>
      <c r="T335" s="185">
        <f t="shared" ref="T335" si="1130">IF(E335="","",(R335-S335))</f>
        <v>2.2000000000000006E-3</v>
      </c>
      <c r="U335" s="185">
        <f t="shared" ref="U335" si="1131">IF(E335="","",ROUND(AVERAGEA(E335:I336),4))</f>
        <v>2.5000000000000001E-2</v>
      </c>
      <c r="V335" s="185">
        <f t="shared" ref="V335" si="1132">IF(E335="","",ROUND(SQRT(COUNTA(E335:I336)/(COUNTA(E335:I336)-1))*STDEVPA(E335:I336),4))</f>
        <v>8.0000000000000004E-4</v>
      </c>
      <c r="W335" s="184">
        <f>IF(E335="","",ROUND((((B335+C335)-(U335))/(3*V335)),4))</f>
        <v>10.416700000000001</v>
      </c>
      <c r="X335" s="184">
        <f>IF(E335="","",ROUND((((B335+C335)-(U335))/(3*V335)),4))</f>
        <v>10.416700000000001</v>
      </c>
      <c r="Y335" s="184" t="str">
        <f t="shared" ref="Y335" si="1133">IF(E335="","",IF(OR(((MAXA(E335:I336))&gt;(B335+C335)),((MINA(E335:I336))&lt;(B335-C336))),"NG","OK"))</f>
        <v>OK</v>
      </c>
      <c r="Z335" s="184" t="str">
        <f t="shared" ref="Z335" si="1134">IF(X335="","",IF(OR(((MINA(X335))&lt;(1.67))),"NG","OK"))</f>
        <v>OK</v>
      </c>
      <c r="AA335">
        <v>2.5000000000000001E-2</v>
      </c>
      <c r="AB335">
        <v>2.41E-2</v>
      </c>
      <c r="AC335">
        <v>2.4799999999999999E-2</v>
      </c>
      <c r="AD335">
        <v>2.5000000000000001E-2</v>
      </c>
      <c r="AE335">
        <v>2.63E-2</v>
      </c>
    </row>
    <row r="336" spans="1:31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e">
        <f t="shared" si="884"/>
        <v>#VALUE!</v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>
        <v>0.03</v>
      </c>
      <c r="F337" s="176">
        <v>2.3199999999999998E-2</v>
      </c>
      <c r="G337" s="176">
        <v>2.52E-2</v>
      </c>
      <c r="H337" s="176">
        <v>2.4400000000000002E-2</v>
      </c>
      <c r="I337" s="176">
        <v>2.69E-2</v>
      </c>
      <c r="J337" s="178"/>
      <c r="K337" s="178"/>
      <c r="L337" s="192" t="str">
        <f t="shared" ref="L337" si="1135">IF(E337="","",IF(OR(((MAXA(E337:I338))&gt;(B337+C337)),((MINA(E337:I338))&lt;(B337-C338))),"NG","OK"))</f>
        <v>OK</v>
      </c>
      <c r="M337" s="192">
        <f t="shared" ref="M337" si="1136">IF(E337="","",IF(OR(((MAXA(E337:I338))&gt;(B337+C337)),((MINA(E337:I338))&lt;(B337-C338))),2,1))</f>
        <v>1</v>
      </c>
      <c r="N337" s="185">
        <f t="shared" ref="N337" si="1137">IF(B337="","",(((B337+C337)+(B337-C338))/2))</f>
        <v>2.5000000000000001E-2</v>
      </c>
      <c r="O337" s="193">
        <f t="shared" ref="O337" si="1138">IF(E337="","",((MAXA(E337,F337,G337,H337,I337))-N337)/((C337+C338)/2))</f>
        <v>0.1999999999999999</v>
      </c>
      <c r="P337" s="193">
        <f t="shared" ref="P337" si="1139">IF(E337="","",((MINA(E337,F337,G337,H337,I337))-N337)/((C337+C338)/2))</f>
        <v>-7.2000000000000119E-2</v>
      </c>
      <c r="Q337" s="194" t="str">
        <f t="shared" ref="Q337" si="1140">IF(E337="","",IF(OR((O337&gt;50%),(P337&lt;-50%)),"Measure More","OK"))</f>
        <v>OK</v>
      </c>
      <c r="R337" s="185">
        <f t="shared" ref="R337" si="1141">IF(E337="","",MAXA(E337:I338))</f>
        <v>0.03</v>
      </c>
      <c r="S337" s="185">
        <f t="shared" ref="S337" si="1142">IF(E337="","",MINA(E337:I338))</f>
        <v>2.3199999999999998E-2</v>
      </c>
      <c r="T337" s="185">
        <f t="shared" ref="T337" si="1143">IF(E337="","",(R337-S337))</f>
        <v>6.8000000000000005E-3</v>
      </c>
      <c r="U337" s="185">
        <f t="shared" ref="U337" si="1144">IF(E337="","",ROUND(AVERAGEA(E337:I338),4))</f>
        <v>2.5899999999999999E-2</v>
      </c>
      <c r="V337" s="185">
        <f t="shared" ref="V337" si="1145">IF(E337="","",ROUND(SQRT(COUNTA(E337:I338)/(COUNTA(E337:I338)-1))*STDEVPA(E337:I338),4))</f>
        <v>2.5999999999999999E-3</v>
      </c>
      <c r="W337" s="184">
        <f>IF(E337="","",ROUND((((B337+C337)-(U337))/(3*V337)),4))</f>
        <v>3.0897000000000001</v>
      </c>
      <c r="X337" s="184">
        <f>IF(E337="","",ROUND((((B337+C337)-(U337))/(3*V337)),4))</f>
        <v>3.0897000000000001</v>
      </c>
      <c r="Y337" s="184" t="str">
        <f t="shared" ref="Y337" si="1146">IF(E337="","",IF(OR(((MAXA(E337:I338))&gt;(B337+C337)),((MINA(E337:I338))&lt;(B337-C338))),"NG","OK"))</f>
        <v>OK</v>
      </c>
      <c r="Z337" s="184" t="str">
        <f t="shared" ref="Z337" si="1147">IF(X337="","",IF(OR(((MINA(X337))&lt;(1.67))),"NG","OK"))</f>
        <v>OK</v>
      </c>
      <c r="AA337">
        <v>0.03</v>
      </c>
      <c r="AB337">
        <v>2.3199999999999998E-2</v>
      </c>
      <c r="AC337">
        <v>2.52E-2</v>
      </c>
      <c r="AD337">
        <v>2.4400000000000002E-2</v>
      </c>
      <c r="AE337">
        <v>2.69E-2</v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e">
        <f t="shared" si="884"/>
        <v>#VALUE!</v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A339">
        <v>6.6199999999999995E-2</v>
      </c>
      <c r="AB339" s="29">
        <v>5.7500000000000002E-2</v>
      </c>
      <c r="AC339" s="29">
        <v>5.57E-2</v>
      </c>
      <c r="AD339" s="29">
        <v>5.0900000000000001E-2</v>
      </c>
      <c r="AE339" s="29">
        <v>7.8399999999999997E-2</v>
      </c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A341">
        <v>6.4299999999999996E-2</v>
      </c>
      <c r="AB341">
        <v>5.8999999999999997E-2</v>
      </c>
      <c r="AC341">
        <v>6.08E-2</v>
      </c>
      <c r="AD341">
        <v>4.8899999999999999E-2</v>
      </c>
      <c r="AE341">
        <v>6.6900000000000001E-2</v>
      </c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24121702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A44:A45"/>
    <mergeCell ref="B44:B45"/>
    <mergeCell ref="D44:D45"/>
    <mergeCell ref="E44:E45"/>
    <mergeCell ref="F44:F45"/>
    <mergeCell ref="G44:G45"/>
    <mergeCell ref="H44:H45"/>
    <mergeCell ref="I44:I45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V44:V45"/>
    <mergeCell ref="W44:W45"/>
    <mergeCell ref="X44:X45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8:A49"/>
    <mergeCell ref="B48:B49"/>
    <mergeCell ref="D48:D49"/>
    <mergeCell ref="E48:E49"/>
    <mergeCell ref="F48:F49"/>
    <mergeCell ref="G48:G49"/>
    <mergeCell ref="H48:H49"/>
    <mergeCell ref="I48:I49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V48:V49"/>
    <mergeCell ref="W48:W49"/>
    <mergeCell ref="X48:X49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52:A53"/>
    <mergeCell ref="B52:B53"/>
    <mergeCell ref="D52:D53"/>
    <mergeCell ref="E52:E53"/>
    <mergeCell ref="F52:F53"/>
    <mergeCell ref="G52:G53"/>
    <mergeCell ref="H52:H53"/>
    <mergeCell ref="I52:I53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V52:V53"/>
    <mergeCell ref="W52:W53"/>
    <mergeCell ref="X52:X53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6:A57"/>
    <mergeCell ref="B56:B57"/>
    <mergeCell ref="D56:D57"/>
    <mergeCell ref="E56:E57"/>
    <mergeCell ref="F56:F57"/>
    <mergeCell ref="G56:G57"/>
    <mergeCell ref="H56:H57"/>
    <mergeCell ref="I56:I57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V56:V57"/>
    <mergeCell ref="W56:W57"/>
    <mergeCell ref="X56:X57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60:A61"/>
    <mergeCell ref="B60:B61"/>
    <mergeCell ref="D60:D61"/>
    <mergeCell ref="E60:E61"/>
    <mergeCell ref="F60:F61"/>
    <mergeCell ref="G60:G61"/>
    <mergeCell ref="H60:H61"/>
    <mergeCell ref="I60:I61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V60:V61"/>
    <mergeCell ref="W60:W61"/>
    <mergeCell ref="X60:X61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4:A65"/>
    <mergeCell ref="B64:B65"/>
    <mergeCell ref="D64:D65"/>
    <mergeCell ref="E64:E65"/>
    <mergeCell ref="F64:F65"/>
    <mergeCell ref="G64:G65"/>
    <mergeCell ref="H64:H65"/>
    <mergeCell ref="I64:I65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V64:V65"/>
    <mergeCell ref="W64:W65"/>
    <mergeCell ref="X64:X65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8:A69"/>
    <mergeCell ref="B68:B69"/>
    <mergeCell ref="D68:D69"/>
    <mergeCell ref="E68:E69"/>
    <mergeCell ref="F68:F69"/>
    <mergeCell ref="G68:G69"/>
    <mergeCell ref="H68:H69"/>
    <mergeCell ref="I68:I69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V68:V69"/>
    <mergeCell ref="W68:W69"/>
    <mergeCell ref="X68:X69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72:A73"/>
    <mergeCell ref="B72:B73"/>
    <mergeCell ref="D72:D73"/>
    <mergeCell ref="E72:E73"/>
    <mergeCell ref="F72:F73"/>
    <mergeCell ref="G72:G73"/>
    <mergeCell ref="H72:H73"/>
    <mergeCell ref="I72:I73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V72:V73"/>
    <mergeCell ref="W72:W73"/>
    <mergeCell ref="X72:X73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6:A77"/>
    <mergeCell ref="B76:B77"/>
    <mergeCell ref="D76:D77"/>
    <mergeCell ref="E76:E77"/>
    <mergeCell ref="F76:F77"/>
    <mergeCell ref="G76:G77"/>
    <mergeCell ref="H76:H77"/>
    <mergeCell ref="I76:I77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V76:V77"/>
    <mergeCell ref="W76:W77"/>
    <mergeCell ref="X76:X77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80:A81"/>
    <mergeCell ref="B80:B81"/>
    <mergeCell ref="D80:D81"/>
    <mergeCell ref="E80:E81"/>
    <mergeCell ref="F80:F81"/>
    <mergeCell ref="G80:G81"/>
    <mergeCell ref="H80:H81"/>
    <mergeCell ref="I80:I81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V80:V81"/>
    <mergeCell ref="W80:W81"/>
    <mergeCell ref="X80:X81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4:A85"/>
    <mergeCell ref="B84:B85"/>
    <mergeCell ref="D84:D85"/>
    <mergeCell ref="E84:E85"/>
    <mergeCell ref="F84:F85"/>
    <mergeCell ref="G84:G85"/>
    <mergeCell ref="H84:H85"/>
    <mergeCell ref="I84:I85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V84:V85"/>
    <mergeCell ref="W84:W85"/>
    <mergeCell ref="X84:X85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8:A89"/>
    <mergeCell ref="B88:B89"/>
    <mergeCell ref="D88:D89"/>
    <mergeCell ref="E88:E89"/>
    <mergeCell ref="F88:F89"/>
    <mergeCell ref="G88:G89"/>
    <mergeCell ref="H88:H89"/>
    <mergeCell ref="I88:I89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V88:V89"/>
    <mergeCell ref="W88:W89"/>
    <mergeCell ref="X88:X89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92:A93"/>
    <mergeCell ref="B92:B93"/>
    <mergeCell ref="D92:D93"/>
    <mergeCell ref="E92:E93"/>
    <mergeCell ref="F92:F93"/>
    <mergeCell ref="G92:G93"/>
    <mergeCell ref="H92:H93"/>
    <mergeCell ref="I92:I93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V92:V93"/>
    <mergeCell ref="W92:W93"/>
    <mergeCell ref="X92:X93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6:A97"/>
    <mergeCell ref="B96:B97"/>
    <mergeCell ref="D96:D97"/>
    <mergeCell ref="E96:E97"/>
    <mergeCell ref="F96:F97"/>
    <mergeCell ref="G96:G97"/>
    <mergeCell ref="H96:H97"/>
    <mergeCell ref="I96:I97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V96:V97"/>
    <mergeCell ref="W96:W97"/>
    <mergeCell ref="X96:X97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V100:V101"/>
    <mergeCell ref="W100:W101"/>
    <mergeCell ref="X100:X101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V104:V105"/>
    <mergeCell ref="W104:W105"/>
    <mergeCell ref="X104:X105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V160:V161"/>
    <mergeCell ref="W160:W161"/>
    <mergeCell ref="X160:X161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V164:V165"/>
    <mergeCell ref="W164:W165"/>
    <mergeCell ref="X164:X165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V168:V169"/>
    <mergeCell ref="W168:W169"/>
    <mergeCell ref="X168:X169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V172:V173"/>
    <mergeCell ref="W172:W173"/>
    <mergeCell ref="X172:X173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V176:V177"/>
    <mergeCell ref="W176:W177"/>
    <mergeCell ref="X176:X177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V180:V181"/>
    <mergeCell ref="W180:W181"/>
    <mergeCell ref="X180:X181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V184:V185"/>
    <mergeCell ref="W184:W185"/>
    <mergeCell ref="X184:X185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V188:V189"/>
    <mergeCell ref="W188:W189"/>
    <mergeCell ref="X188:X189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V192:V193"/>
    <mergeCell ref="W192:W193"/>
    <mergeCell ref="X192:X193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V196:V197"/>
    <mergeCell ref="W196:W197"/>
    <mergeCell ref="X196:X197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V200:V201"/>
    <mergeCell ref="W200:W201"/>
    <mergeCell ref="X200:X201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V204:V205"/>
    <mergeCell ref="W204:W205"/>
    <mergeCell ref="X204:X205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V208:V209"/>
    <mergeCell ref="W208:W209"/>
    <mergeCell ref="X208:X209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V212:V213"/>
    <mergeCell ref="W212:W213"/>
    <mergeCell ref="X212:X213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V216:V217"/>
    <mergeCell ref="W216:W217"/>
    <mergeCell ref="X216:X217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V220:V221"/>
    <mergeCell ref="W220:W221"/>
    <mergeCell ref="X220:X221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V275:V276"/>
    <mergeCell ref="W275:W276"/>
    <mergeCell ref="X275:X276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V279:V280"/>
    <mergeCell ref="W279:W280"/>
    <mergeCell ref="X279:X280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V283:V284"/>
    <mergeCell ref="W283:W284"/>
    <mergeCell ref="X283:X284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V287:V288"/>
    <mergeCell ref="W287:W288"/>
    <mergeCell ref="X287:X288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V291:V292"/>
    <mergeCell ref="W291:W292"/>
    <mergeCell ref="X291:X292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V295:V296"/>
    <mergeCell ref="W295:W296"/>
    <mergeCell ref="X295:X296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V299:V300"/>
    <mergeCell ref="W299:W300"/>
    <mergeCell ref="X299:X300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V303:V304"/>
    <mergeCell ref="W303:W304"/>
    <mergeCell ref="X303:X304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V307:V308"/>
    <mergeCell ref="W307:W308"/>
    <mergeCell ref="X307:X308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V311:V312"/>
    <mergeCell ref="W311:W312"/>
    <mergeCell ref="X311:X312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V315:V316"/>
    <mergeCell ref="W315:W316"/>
    <mergeCell ref="X315:X316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V319:V320"/>
    <mergeCell ref="W319:W320"/>
    <mergeCell ref="X319:X320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V323:V324"/>
    <mergeCell ref="W323:W324"/>
    <mergeCell ref="X323:X324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V327:V328"/>
    <mergeCell ref="W327:W328"/>
    <mergeCell ref="X327:X328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V331:V332"/>
    <mergeCell ref="W331:W332"/>
    <mergeCell ref="X331:X332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conditionalFormatting sqref="D11:E11">
    <cfRule type="cellIs" dxfId="21" priority="11" stopIfTrue="1" operator="equal">
      <formula>"NG"</formula>
    </cfRule>
  </conditionalFormatting>
  <conditionalFormatting sqref="Y42:Z107 L42:L107">
    <cfRule type="containsText" dxfId="20" priority="10" stopIfTrue="1" operator="containsText" text="NG">
      <formula>NOT(ISERROR(SEARCH("NG",L42)))</formula>
    </cfRule>
  </conditionalFormatting>
  <conditionalFormatting sqref="Q42:Q107">
    <cfRule type="containsText" dxfId="19" priority="9" operator="containsText" text="Measure More">
      <formula>NOT(ISERROR(SEARCH("Measure More",Q42)))</formula>
    </cfRule>
  </conditionalFormatting>
  <conditionalFormatting sqref="E127">
    <cfRule type="cellIs" dxfId="18" priority="8" stopIfTrue="1" operator="equal">
      <formula>"NG"</formula>
    </cfRule>
  </conditionalFormatting>
  <conditionalFormatting sqref="Y158:Z223 L158:L223">
    <cfRule type="containsText" dxfId="17" priority="7" stopIfTrue="1" operator="containsText" text="NG">
      <formula>NOT(ISERROR(SEARCH("NG",L158)))</formula>
    </cfRule>
  </conditionalFormatting>
  <conditionalFormatting sqref="Q158:Q223">
    <cfRule type="containsText" dxfId="16" priority="6" operator="containsText" text="Measure More">
      <formula>NOT(ISERROR(SEARCH("Measure More",Q158)))</formula>
    </cfRule>
  </conditionalFormatting>
  <conditionalFormatting sqref="E242">
    <cfRule type="cellIs" dxfId="15" priority="5" stopIfTrue="1" operator="equal">
      <formula>"NG"</formula>
    </cfRule>
  </conditionalFormatting>
  <conditionalFormatting sqref="Y273:Z338 L273:L338">
    <cfRule type="containsText" dxfId="14" priority="4" stopIfTrue="1" operator="containsText" text="NG">
      <formula>NOT(ISERROR(SEARCH("NG",L273)))</formula>
    </cfRule>
  </conditionalFormatting>
  <conditionalFormatting sqref="Q273:Q338">
    <cfRule type="containsText" dxfId="13" priority="3" operator="containsText" text="Measure More">
      <formula>NOT(ISERROR(SEARCH("Measure More",Q273)))</formula>
    </cfRule>
  </conditionalFormatting>
  <conditionalFormatting sqref="D127">
    <cfRule type="cellIs" dxfId="12" priority="2" stopIfTrue="1" operator="equal">
      <formula>"NG"</formula>
    </cfRule>
  </conditionalFormatting>
  <conditionalFormatting sqref="D242">
    <cfRule type="cellIs" dxfId="11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6"/>
  <sheetViews>
    <sheetView view="pageBreakPreview" topLeftCell="B1" zoomScale="70" zoomScaleNormal="70" zoomScaleSheetLayoutView="70" workbookViewId="0">
      <selection activeCell="E68" sqref="E68:E69"/>
    </sheetView>
  </sheetViews>
  <sheetFormatPr defaultRowHeight="13.5" x14ac:dyDescent="0.15"/>
  <cols>
    <col min="4" max="4" width="9.25" customWidth="1"/>
    <col min="13" max="28" width="8.875" customWidth="1"/>
  </cols>
  <sheetData>
    <row r="1" spans="1:11" x14ac:dyDescent="0.15">
      <c r="A1" s="83" t="s">
        <v>183</v>
      </c>
      <c r="B1" s="91"/>
      <c r="C1" s="91"/>
      <c r="E1" s="4" t="s">
        <v>135</v>
      </c>
      <c r="I1" s="90" t="s">
        <v>134</v>
      </c>
      <c r="J1" s="223"/>
      <c r="K1" s="224"/>
    </row>
    <row r="2" spans="1:11" x14ac:dyDescent="0.15">
      <c r="A2" s="89" t="s">
        <v>133</v>
      </c>
      <c r="B2" s="4"/>
      <c r="C2" s="4"/>
      <c r="D2" s="3"/>
      <c r="E2" s="4" t="s">
        <v>139</v>
      </c>
      <c r="F2" s="3"/>
      <c r="G2" s="3"/>
      <c r="H2" s="3"/>
      <c r="I2" s="38" t="s">
        <v>131</v>
      </c>
      <c r="J2" s="225"/>
      <c r="K2" s="225"/>
    </row>
    <row r="3" spans="1:11" x14ac:dyDescent="0.15">
      <c r="A3" s="3"/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 ht="21" x14ac:dyDescent="0.2">
      <c r="A4" s="3"/>
      <c r="B4" s="3"/>
      <c r="C4" s="88"/>
      <c r="D4" s="87" t="s">
        <v>140</v>
      </c>
      <c r="E4" s="3"/>
      <c r="F4" s="3"/>
      <c r="G4" s="3"/>
      <c r="H4" s="3"/>
      <c r="I4" s="83" t="s">
        <v>141</v>
      </c>
      <c r="J4" s="216">
        <f ca="1">NOW()</f>
        <v>45643.812764930553</v>
      </c>
      <c r="K4" s="216"/>
    </row>
    <row r="5" spans="1:11" ht="18.75" x14ac:dyDescent="0.2">
      <c r="A5" s="3"/>
      <c r="B5" s="3"/>
      <c r="C5" s="86"/>
      <c r="D5" s="85" t="s">
        <v>129</v>
      </c>
      <c r="E5" s="84"/>
      <c r="F5" s="84"/>
      <c r="G5" s="84"/>
      <c r="H5" s="3"/>
      <c r="I5" s="83" t="s">
        <v>128</v>
      </c>
      <c r="J5" s="217" t="s">
        <v>142</v>
      </c>
      <c r="K5" s="218"/>
    </row>
    <row r="6" spans="1:11" ht="12" customHeight="1" x14ac:dyDescent="0.15">
      <c r="A6" s="25" t="s">
        <v>10</v>
      </c>
      <c r="B6" s="75"/>
      <c r="C6" s="82"/>
      <c r="D6" s="81" t="s">
        <v>126</v>
      </c>
      <c r="E6" s="73"/>
      <c r="F6" s="81" t="s">
        <v>9</v>
      </c>
      <c r="G6" s="73"/>
      <c r="H6" s="81" t="s">
        <v>8</v>
      </c>
      <c r="I6" s="73"/>
      <c r="J6" s="80" t="s">
        <v>143</v>
      </c>
      <c r="K6" s="79" t="s">
        <v>124</v>
      </c>
    </row>
    <row r="7" spans="1:11" ht="12" customHeight="1" x14ac:dyDescent="0.15">
      <c r="A7" s="18" t="s">
        <v>7</v>
      </c>
      <c r="B7" s="72"/>
      <c r="C7" s="78"/>
      <c r="D7" s="18" t="s">
        <v>123</v>
      </c>
      <c r="E7" s="70"/>
      <c r="F7" s="18" t="s">
        <v>6</v>
      </c>
      <c r="G7" s="70"/>
      <c r="H7" s="18" t="s">
        <v>5</v>
      </c>
      <c r="I7" s="70"/>
      <c r="J7" s="77" t="s">
        <v>144</v>
      </c>
      <c r="K7" s="76" t="s">
        <v>121</v>
      </c>
    </row>
    <row r="8" spans="1:11" ht="17.25" customHeight="1" x14ac:dyDescent="0.2">
      <c r="A8" s="205" t="s">
        <v>3</v>
      </c>
      <c r="B8" s="206"/>
      <c r="C8" s="208"/>
      <c r="D8" s="219" t="s">
        <v>120</v>
      </c>
      <c r="E8" s="220"/>
      <c r="F8" s="221">
        <v>240309</v>
      </c>
      <c r="G8" s="222"/>
      <c r="H8" s="221"/>
      <c r="I8" s="222"/>
      <c r="J8" s="26"/>
      <c r="K8" s="69"/>
    </row>
    <row r="9" spans="1:11" ht="12" customHeight="1" x14ac:dyDescent="0.15">
      <c r="A9" s="74" t="s">
        <v>119</v>
      </c>
      <c r="B9" s="75"/>
      <c r="C9" s="74" t="s">
        <v>138</v>
      </c>
      <c r="D9" s="73"/>
      <c r="E9" s="74" t="s">
        <v>118</v>
      </c>
      <c r="F9" s="74" t="s">
        <v>145</v>
      </c>
      <c r="G9" s="73"/>
      <c r="H9" s="71" t="s">
        <v>116</v>
      </c>
      <c r="I9" s="70"/>
      <c r="J9" s="26"/>
      <c r="K9" s="69"/>
    </row>
    <row r="10" spans="1:11" ht="12" customHeight="1" x14ac:dyDescent="0.15">
      <c r="A10" s="18" t="s">
        <v>115</v>
      </c>
      <c r="B10" s="72"/>
      <c r="C10" s="71" t="s">
        <v>146</v>
      </c>
      <c r="D10" s="71"/>
      <c r="E10" s="71" t="s">
        <v>114</v>
      </c>
      <c r="F10" s="18" t="s">
        <v>113</v>
      </c>
      <c r="G10" s="70"/>
      <c r="H10" s="18" t="s">
        <v>112</v>
      </c>
      <c r="I10" s="70"/>
      <c r="J10" s="26"/>
      <c r="K10" s="69"/>
    </row>
    <row r="11" spans="1:11" ht="17.25" customHeight="1" x14ac:dyDescent="0.15">
      <c r="A11" s="205" t="s">
        <v>111</v>
      </c>
      <c r="B11" s="206"/>
      <c r="C11" s="68" t="s">
        <v>147</v>
      </c>
      <c r="D11" s="67"/>
      <c r="E11" s="66" t="str">
        <f>IF(SUM(M42:M107)&lt;&gt;33,"NG","OK")</f>
        <v>NG</v>
      </c>
      <c r="F11" s="207"/>
      <c r="G11" s="208"/>
      <c r="H11" s="209"/>
      <c r="I11" s="210"/>
      <c r="J11" s="37"/>
      <c r="K11" s="65"/>
    </row>
    <row r="12" spans="1:11" ht="13.5" customHeight="1" x14ac:dyDescent="0.15">
      <c r="A12" s="61" t="s">
        <v>110</v>
      </c>
      <c r="B12" s="15"/>
      <c r="C12" s="15"/>
      <c r="D12" s="15"/>
      <c r="E12" s="15"/>
      <c r="F12" s="15"/>
      <c r="G12" s="15"/>
      <c r="H12" s="64" t="s">
        <v>109</v>
      </c>
      <c r="I12" s="63"/>
      <c r="J12" s="63"/>
      <c r="K12" s="62"/>
    </row>
    <row r="13" spans="1:11" ht="13.5" customHeight="1" x14ac:dyDescent="0.15">
      <c r="A13" s="61" t="s">
        <v>108</v>
      </c>
      <c r="B13" s="15"/>
      <c r="C13" s="15"/>
      <c r="D13" s="15"/>
      <c r="E13" s="15"/>
      <c r="F13" s="15"/>
      <c r="G13" s="15"/>
      <c r="H13" s="55" t="s">
        <v>148</v>
      </c>
      <c r="I13" s="56"/>
      <c r="J13" s="56"/>
      <c r="K13" s="53"/>
    </row>
    <row r="14" spans="1:11" ht="13.5" customHeight="1" x14ac:dyDescent="0.15">
      <c r="A14" s="48"/>
      <c r="B14" s="15"/>
      <c r="C14" s="15"/>
      <c r="D14" s="15"/>
      <c r="E14" s="15"/>
      <c r="F14" s="15"/>
      <c r="G14" s="15"/>
      <c r="H14" s="60" t="s">
        <v>107</v>
      </c>
      <c r="I14" s="59"/>
      <c r="J14" s="58"/>
      <c r="K14" s="57" t="s">
        <v>106</v>
      </c>
    </row>
    <row r="15" spans="1:11" ht="13.5" customHeight="1" x14ac:dyDescent="0.15">
      <c r="A15" s="48"/>
      <c r="B15" s="15"/>
      <c r="C15" s="15"/>
      <c r="D15" s="15"/>
      <c r="E15" s="15"/>
      <c r="F15" s="15"/>
      <c r="G15" s="15"/>
      <c r="H15" s="55" t="s">
        <v>105</v>
      </c>
      <c r="I15" s="56"/>
      <c r="J15" s="56"/>
      <c r="K15" s="34" t="s">
        <v>149</v>
      </c>
    </row>
    <row r="16" spans="1:11" ht="13.5" customHeight="1" x14ac:dyDescent="0.15">
      <c r="A16" s="48"/>
      <c r="B16" s="15"/>
      <c r="C16" s="15"/>
      <c r="D16" s="15"/>
      <c r="E16" s="15"/>
      <c r="F16" s="15"/>
      <c r="G16" s="15"/>
      <c r="H16" s="211" t="s">
        <v>150</v>
      </c>
      <c r="I16" s="212"/>
      <c r="J16" s="213"/>
      <c r="K16" s="36" t="s">
        <v>103</v>
      </c>
    </row>
    <row r="17" spans="1:11" ht="13.5" customHeight="1" x14ac:dyDescent="0.15">
      <c r="A17" s="48"/>
      <c r="B17" s="15"/>
      <c r="C17" s="15"/>
      <c r="D17" s="15"/>
      <c r="E17" s="15"/>
      <c r="F17" s="15"/>
      <c r="G17" s="15"/>
      <c r="H17" s="55" t="s">
        <v>151</v>
      </c>
      <c r="I17" s="54"/>
      <c r="J17" s="53"/>
      <c r="K17" s="52" t="s">
        <v>102</v>
      </c>
    </row>
    <row r="18" spans="1:11" ht="13.5" customHeight="1" x14ac:dyDescent="0.15">
      <c r="A18" s="48"/>
      <c r="B18" s="15"/>
      <c r="C18" s="15"/>
      <c r="D18" s="15"/>
      <c r="E18" s="15"/>
      <c r="F18" s="15"/>
      <c r="G18" s="15"/>
      <c r="H18" s="47" t="s">
        <v>101</v>
      </c>
      <c r="I18" s="46"/>
      <c r="J18" s="45"/>
      <c r="K18" s="49"/>
    </row>
    <row r="19" spans="1:11" ht="13.5" customHeight="1" x14ac:dyDescent="0.15">
      <c r="A19" s="48"/>
      <c r="B19" s="15"/>
      <c r="C19" s="15"/>
      <c r="D19" s="15"/>
      <c r="E19" s="15"/>
      <c r="F19" s="15"/>
      <c r="G19" s="15"/>
      <c r="H19" s="47" t="s">
        <v>100</v>
      </c>
      <c r="I19" s="46"/>
      <c r="J19" s="45"/>
      <c r="K19" s="49"/>
    </row>
    <row r="20" spans="1:11" ht="13.5" customHeight="1" x14ac:dyDescent="0.15">
      <c r="A20" s="48"/>
      <c r="B20" s="15"/>
      <c r="C20" s="15"/>
      <c r="D20" s="15"/>
      <c r="E20" s="15"/>
      <c r="F20" s="15"/>
      <c r="G20" s="15"/>
      <c r="H20" s="51" t="s">
        <v>99</v>
      </c>
      <c r="I20" s="46"/>
      <c r="J20" s="45"/>
      <c r="K20" s="49"/>
    </row>
    <row r="21" spans="1:11" ht="13.5" customHeight="1" x14ac:dyDescent="0.15">
      <c r="A21" s="48"/>
      <c r="B21" s="15"/>
      <c r="C21" s="15"/>
      <c r="D21" s="15"/>
      <c r="E21" s="15"/>
      <c r="F21" s="15"/>
      <c r="G21" s="15"/>
      <c r="H21" s="47" t="s">
        <v>98</v>
      </c>
      <c r="I21" s="46"/>
      <c r="J21" s="45"/>
      <c r="K21" s="44" t="s">
        <v>152</v>
      </c>
    </row>
    <row r="22" spans="1:11" ht="13.5" customHeight="1" x14ac:dyDescent="0.15">
      <c r="A22" s="48"/>
      <c r="B22" s="15"/>
      <c r="C22" s="15"/>
      <c r="D22" s="15"/>
      <c r="E22" s="15"/>
      <c r="F22" s="15"/>
      <c r="G22" s="15"/>
      <c r="H22" s="47" t="s">
        <v>97</v>
      </c>
      <c r="I22" s="46"/>
      <c r="J22" s="45"/>
      <c r="K22" s="44" t="s">
        <v>152</v>
      </c>
    </row>
    <row r="23" spans="1:11" ht="13.5" customHeight="1" x14ac:dyDescent="0.15">
      <c r="A23" s="48"/>
      <c r="B23" s="15"/>
      <c r="C23" s="15"/>
      <c r="D23" s="15"/>
      <c r="E23" s="15"/>
      <c r="F23" s="15"/>
      <c r="G23" s="15"/>
      <c r="H23" s="47" t="s">
        <v>153</v>
      </c>
      <c r="I23" s="46"/>
      <c r="J23" s="45"/>
      <c r="K23" s="44" t="s">
        <v>82</v>
      </c>
    </row>
    <row r="24" spans="1:11" ht="13.5" customHeight="1" x14ac:dyDescent="0.15">
      <c r="A24" s="48"/>
      <c r="B24" s="15"/>
      <c r="C24" s="15"/>
      <c r="D24" s="15"/>
      <c r="E24" s="15"/>
      <c r="F24" s="15"/>
      <c r="G24" s="15"/>
      <c r="H24" s="51" t="s">
        <v>96</v>
      </c>
      <c r="I24" s="46"/>
      <c r="J24" s="45"/>
      <c r="K24" s="44" t="s">
        <v>152</v>
      </c>
    </row>
    <row r="25" spans="1:11" ht="13.5" customHeight="1" x14ac:dyDescent="0.15">
      <c r="A25" s="48"/>
      <c r="B25" s="15"/>
      <c r="C25" s="15"/>
      <c r="D25" s="15"/>
      <c r="E25" s="15"/>
      <c r="F25" s="15"/>
      <c r="G25" s="15"/>
      <c r="H25" s="47" t="s">
        <v>95</v>
      </c>
      <c r="I25" s="46"/>
      <c r="J25" s="45"/>
      <c r="K25" s="44" t="s">
        <v>152</v>
      </c>
    </row>
    <row r="26" spans="1:11" ht="13.5" customHeight="1" x14ac:dyDescent="0.15">
      <c r="A26" s="48"/>
      <c r="B26" s="15"/>
      <c r="C26" s="15"/>
      <c r="D26" s="15"/>
      <c r="E26" s="15"/>
      <c r="F26" s="15"/>
      <c r="G26" s="15"/>
      <c r="H26" s="51" t="s">
        <v>94</v>
      </c>
      <c r="I26" s="46"/>
      <c r="J26" s="45"/>
      <c r="K26" s="44" t="s">
        <v>152</v>
      </c>
    </row>
    <row r="27" spans="1:11" ht="13.5" customHeight="1" x14ac:dyDescent="0.15">
      <c r="A27" s="48"/>
      <c r="B27" s="15"/>
      <c r="C27" s="15"/>
      <c r="D27" s="15"/>
      <c r="E27" s="15"/>
      <c r="F27" s="15"/>
      <c r="G27" s="15"/>
      <c r="H27" s="47" t="s">
        <v>154</v>
      </c>
      <c r="I27" s="46"/>
      <c r="J27" s="45"/>
      <c r="K27" s="44" t="s">
        <v>155</v>
      </c>
    </row>
    <row r="28" spans="1:11" ht="13.5" customHeight="1" x14ac:dyDescent="0.15">
      <c r="A28" s="48"/>
      <c r="B28" s="15"/>
      <c r="C28" s="15"/>
      <c r="D28" s="15"/>
      <c r="E28" s="15"/>
      <c r="F28" s="15"/>
      <c r="G28" s="15"/>
      <c r="H28" s="50" t="s">
        <v>92</v>
      </c>
      <c r="I28" s="46"/>
      <c r="J28" s="45"/>
      <c r="K28" s="49"/>
    </row>
    <row r="29" spans="1:11" ht="13.5" customHeight="1" x14ac:dyDescent="0.15">
      <c r="A29" s="48"/>
      <c r="B29" s="15"/>
      <c r="C29" s="15"/>
      <c r="D29" s="15"/>
      <c r="E29" s="15"/>
      <c r="F29" s="15"/>
      <c r="G29" s="15"/>
      <c r="H29" s="50" t="s">
        <v>91</v>
      </c>
      <c r="I29" s="46"/>
      <c r="J29" s="45"/>
      <c r="K29" s="49"/>
    </row>
    <row r="30" spans="1:11" ht="13.5" customHeight="1" x14ac:dyDescent="0.15">
      <c r="A30" s="48"/>
      <c r="B30" s="15"/>
      <c r="C30" s="15"/>
      <c r="D30" s="15"/>
      <c r="E30" s="15"/>
      <c r="F30" s="15"/>
      <c r="G30" s="15"/>
      <c r="H30" s="50" t="s">
        <v>90</v>
      </c>
      <c r="I30" s="46"/>
      <c r="J30" s="45"/>
      <c r="K30" s="49"/>
    </row>
    <row r="31" spans="1:11" ht="13.5" customHeight="1" x14ac:dyDescent="0.15">
      <c r="A31" s="48"/>
      <c r="B31" s="15"/>
      <c r="C31" s="15"/>
      <c r="D31" s="15"/>
      <c r="E31" s="15"/>
      <c r="F31" s="15"/>
      <c r="G31" s="15"/>
      <c r="H31" s="47" t="s">
        <v>89</v>
      </c>
      <c r="I31" s="46"/>
      <c r="J31" s="45"/>
      <c r="K31" s="44" t="s">
        <v>152</v>
      </c>
    </row>
    <row r="32" spans="1:11" ht="13.5" customHeight="1" x14ac:dyDescent="0.15">
      <c r="A32" s="48"/>
      <c r="B32" s="15"/>
      <c r="C32" s="15"/>
      <c r="D32" s="15"/>
      <c r="E32" s="15"/>
      <c r="F32" s="15"/>
      <c r="G32" s="15"/>
      <c r="H32" s="47" t="s">
        <v>88</v>
      </c>
      <c r="I32" s="46"/>
      <c r="J32" s="45"/>
      <c r="K32" s="44" t="s">
        <v>152</v>
      </c>
    </row>
    <row r="33" spans="1:26" ht="13.5" customHeight="1" x14ac:dyDescent="0.15">
      <c r="A33" s="48"/>
      <c r="B33" s="15"/>
      <c r="C33" s="15"/>
      <c r="D33" s="15"/>
      <c r="E33" s="15"/>
      <c r="F33" s="15"/>
      <c r="G33" s="15"/>
      <c r="H33" s="47" t="s">
        <v>87</v>
      </c>
      <c r="I33" s="46"/>
      <c r="J33" s="45"/>
      <c r="K33" s="44" t="s">
        <v>82</v>
      </c>
    </row>
    <row r="34" spans="1:26" ht="13.5" customHeight="1" x14ac:dyDescent="0.15">
      <c r="A34" s="48"/>
      <c r="B34" s="15"/>
      <c r="C34" s="15"/>
      <c r="D34" s="15"/>
      <c r="E34" s="15"/>
      <c r="F34" s="15"/>
      <c r="G34" s="15"/>
      <c r="H34" s="47" t="s">
        <v>86</v>
      </c>
      <c r="I34" s="46"/>
      <c r="J34" s="45"/>
      <c r="K34" s="44" t="s">
        <v>152</v>
      </c>
    </row>
    <row r="35" spans="1:26" ht="13.5" customHeight="1" x14ac:dyDescent="0.15">
      <c r="A35" s="48"/>
      <c r="B35" s="15"/>
      <c r="C35" s="15"/>
      <c r="D35" s="15"/>
      <c r="E35" s="15"/>
      <c r="F35" s="15"/>
      <c r="G35" s="15"/>
      <c r="H35" s="47" t="s">
        <v>85</v>
      </c>
      <c r="I35" s="46"/>
      <c r="J35" s="45"/>
      <c r="K35" s="44" t="s">
        <v>82</v>
      </c>
    </row>
    <row r="36" spans="1:26" ht="13.5" customHeight="1" x14ac:dyDescent="0.15">
      <c r="A36" s="48"/>
      <c r="B36" s="15"/>
      <c r="C36" s="15"/>
      <c r="D36" s="15"/>
      <c r="E36" s="15"/>
      <c r="F36" s="15"/>
      <c r="G36" s="15"/>
      <c r="H36" s="47" t="s">
        <v>156</v>
      </c>
      <c r="I36" s="46"/>
      <c r="J36" s="45"/>
      <c r="K36" s="44" t="s">
        <v>152</v>
      </c>
    </row>
    <row r="37" spans="1:26" ht="13.5" customHeight="1" x14ac:dyDescent="0.15">
      <c r="A37" s="48"/>
      <c r="B37" s="15"/>
      <c r="C37" s="15"/>
      <c r="D37" s="15"/>
      <c r="E37" s="15"/>
      <c r="F37" s="15"/>
      <c r="G37" s="15"/>
      <c r="H37" s="47" t="s">
        <v>83</v>
      </c>
      <c r="I37" s="46"/>
      <c r="J37" s="45"/>
      <c r="K37" s="44" t="s">
        <v>82</v>
      </c>
    </row>
    <row r="38" spans="1:26" ht="13.5" customHeight="1" x14ac:dyDescent="0.15">
      <c r="A38" s="43" t="s">
        <v>81</v>
      </c>
      <c r="B38" s="41"/>
      <c r="C38" s="41" t="s">
        <v>80</v>
      </c>
      <c r="D38" s="41"/>
      <c r="E38" s="214" t="s">
        <v>157</v>
      </c>
      <c r="F38" s="214"/>
      <c r="G38" s="214"/>
      <c r="H38" s="94"/>
      <c r="I38" s="93"/>
      <c r="J38" s="41"/>
      <c r="K38" s="40"/>
    </row>
    <row r="39" spans="1:26" ht="13.5" customHeight="1" x14ac:dyDescent="0.15">
      <c r="A39" s="39" t="s">
        <v>78</v>
      </c>
      <c r="B39" s="38"/>
      <c r="C39" s="38"/>
      <c r="D39" s="38"/>
      <c r="E39" s="38"/>
      <c r="F39" s="38"/>
      <c r="G39" s="38"/>
      <c r="H39" s="38"/>
      <c r="I39" s="38"/>
      <c r="J39" s="38"/>
      <c r="K39" s="37"/>
    </row>
    <row r="40" spans="1:26" ht="15" customHeight="1" x14ac:dyDescent="0.15">
      <c r="A40" s="36" t="s">
        <v>77</v>
      </c>
      <c r="B40" s="215" t="s">
        <v>76</v>
      </c>
      <c r="C40" s="35" t="s">
        <v>158</v>
      </c>
      <c r="D40" s="215" t="s">
        <v>74</v>
      </c>
      <c r="E40" s="199" t="s">
        <v>73</v>
      </c>
      <c r="F40" s="199" t="s">
        <v>72</v>
      </c>
      <c r="G40" s="199" t="s">
        <v>71</v>
      </c>
      <c r="H40" s="199" t="s">
        <v>70</v>
      </c>
      <c r="I40" s="199" t="s">
        <v>69</v>
      </c>
      <c r="J40" s="203"/>
      <c r="K40" s="203"/>
      <c r="L40" s="198" t="s">
        <v>68</v>
      </c>
      <c r="M40" s="198"/>
      <c r="N40" s="198" t="s">
        <v>67</v>
      </c>
      <c r="O40" s="198" t="s">
        <v>66</v>
      </c>
      <c r="P40" s="198"/>
      <c r="Q40" s="201" t="s">
        <v>65</v>
      </c>
      <c r="R40" s="198" t="s">
        <v>64</v>
      </c>
      <c r="S40" s="198" t="s">
        <v>63</v>
      </c>
      <c r="T40" s="198" t="s">
        <v>62</v>
      </c>
      <c r="U40" s="198" t="s">
        <v>61</v>
      </c>
      <c r="V40" s="198" t="s">
        <v>60</v>
      </c>
      <c r="W40" s="198" t="s">
        <v>59</v>
      </c>
      <c r="X40" s="198" t="s">
        <v>58</v>
      </c>
      <c r="Y40" s="198" t="s">
        <v>57</v>
      </c>
      <c r="Z40" s="198" t="s">
        <v>56</v>
      </c>
    </row>
    <row r="41" spans="1:26" ht="15" customHeight="1" x14ac:dyDescent="0.15">
      <c r="A41" s="34" t="s">
        <v>55</v>
      </c>
      <c r="B41" s="204"/>
      <c r="C41" s="33" t="s">
        <v>54</v>
      </c>
      <c r="D41" s="204"/>
      <c r="E41" s="200"/>
      <c r="F41" s="200"/>
      <c r="G41" s="200"/>
      <c r="H41" s="200"/>
      <c r="I41" s="200"/>
      <c r="J41" s="204"/>
      <c r="K41" s="204"/>
      <c r="L41" s="198"/>
      <c r="M41" s="198"/>
      <c r="N41" s="198"/>
      <c r="O41" s="32" t="s">
        <v>53</v>
      </c>
      <c r="P41" s="32" t="s">
        <v>52</v>
      </c>
      <c r="Q41" s="202"/>
      <c r="R41" s="198"/>
      <c r="S41" s="198"/>
      <c r="T41" s="198"/>
      <c r="U41" s="198"/>
      <c r="V41" s="198"/>
      <c r="W41" s="198"/>
      <c r="X41" s="198"/>
      <c r="Y41" s="198"/>
      <c r="Z41" s="198"/>
    </row>
    <row r="42" spans="1:26" ht="12" customHeight="1" x14ac:dyDescent="0.15">
      <c r="A42" s="199" t="s">
        <v>51</v>
      </c>
      <c r="B42" s="188">
        <v>3.4</v>
      </c>
      <c r="C42" s="31">
        <v>0.1</v>
      </c>
      <c r="D42" s="188" t="s">
        <v>18</v>
      </c>
      <c r="E42" s="176"/>
      <c r="F42" s="176"/>
      <c r="G42" s="176"/>
      <c r="H42" s="176"/>
      <c r="I42" s="176"/>
      <c r="J42" s="178"/>
      <c r="K42" s="178"/>
      <c r="L42" s="192" t="str">
        <f>IF(E42="","",IF(OR(((MAXA(E42:I43))&gt;(B42+C42)),((MINA(E42:I43))&lt;(B42-C43))),"NG","OK"))</f>
        <v/>
      </c>
      <c r="M42" s="192" t="str">
        <f>IF(E42="","",IF(OR(((MAXA(E42:I43))&gt;(B42+C42)),((MINA(E42:I43))&lt;(B42-C43))),2,1))</f>
        <v/>
      </c>
      <c r="N42" s="185">
        <f>IF(B42="","",(((B42+C42)+(B42-C43))/2))</f>
        <v>3.4</v>
      </c>
      <c r="O42" s="193" t="str">
        <f>IF(E42="","",((MAXA(E42,F42,G42,H42,I42))-N42)/((C42+C43)/2))</f>
        <v/>
      </c>
      <c r="P42" s="193" t="str">
        <f>IF(E42="","",((MINA(E42,F42,G42,H42,I42))-N42)/((C42+C43)/2))</f>
        <v/>
      </c>
      <c r="Q42" s="185" t="str">
        <f>IF(E42="","",IF(OR((O42&gt;50%),(P42&lt;-50%)),"Measure More","OK"))</f>
        <v/>
      </c>
      <c r="R42" s="185" t="str">
        <f>IF(E42="","",MAXA(E42:I43))</f>
        <v/>
      </c>
      <c r="S42" s="185" t="str">
        <f>IF(E42="","",MINA(E42:I43))</f>
        <v/>
      </c>
      <c r="T42" s="185" t="str">
        <f>IF(E42="","",(R42-S42))</f>
        <v/>
      </c>
      <c r="U42" s="185" t="str">
        <f>IF(E42="","",ROUND(AVERAGEA(E42:I43),4))</f>
        <v/>
      </c>
      <c r="V42" s="185" t="str">
        <f>IF(E42="","",ROUND(SQRT(COUNTA(E42:I43)/(COUNTA(E42:I43)-1))*STDEVPA(E42:I43),4))</f>
        <v/>
      </c>
      <c r="W42" s="184" t="str">
        <f>IF(E42="","",ROUND((((B42+C42)-(B42-C43))/(6*V42)),4))</f>
        <v/>
      </c>
      <c r="X42" s="184" t="str">
        <f>IF(E42="","",ROUND((1-(ABS((((B42+C42)+(B42-C43))/2)-U42)/((C42+C43)/2)))*W42,4))</f>
        <v/>
      </c>
      <c r="Y42" s="184" t="str">
        <f>IF(E42="","",IF(OR(((MAXA(E42:I43))&gt;(B42+C42)),((MINA(E42:I43))&lt;(B42-C43))),"NG","OK"))</f>
        <v/>
      </c>
      <c r="Z42" s="184" t="str">
        <f>IF(X42="","",IF(OR(((MINA(X42))&lt;(1.67))),"NG","OK"))</f>
        <v/>
      </c>
    </row>
    <row r="43" spans="1:26" ht="12" customHeight="1" x14ac:dyDescent="0.15">
      <c r="A43" s="200"/>
      <c r="B43" s="189"/>
      <c r="C43" s="30">
        <v>0.1</v>
      </c>
      <c r="D43" s="189"/>
      <c r="E43" s="177"/>
      <c r="F43" s="177"/>
      <c r="G43" s="177"/>
      <c r="H43" s="177"/>
      <c r="I43" s="177"/>
      <c r="J43" s="179"/>
      <c r="K43" s="179"/>
      <c r="L43" s="192" t="str">
        <f>IF(L24="","",IF(OR(((MAXA(L24:L31))&gt;(L20+L21)),((MINA(L24:L31))&lt;(L20-L22))),"NG","OK"))</f>
        <v/>
      </c>
      <c r="M43" s="192" t="str">
        <f>IF(M23="","",IF(OR(((MAXA(M23:M30))&gt;(M19+M20)),((MINA(M23:M30))&lt;(M19-M21))),2,1))</f>
        <v/>
      </c>
      <c r="N43" s="185"/>
      <c r="O43" s="193"/>
      <c r="P43" s="193"/>
      <c r="Q43" s="185"/>
      <c r="R43" s="185"/>
      <c r="S43" s="185"/>
      <c r="T43" s="185"/>
      <c r="U43" s="185"/>
      <c r="V43" s="185"/>
      <c r="W43" s="185"/>
      <c r="X43" s="185"/>
      <c r="Y43" s="185"/>
      <c r="Z43" s="185"/>
    </row>
    <row r="44" spans="1:26" ht="12" customHeight="1" x14ac:dyDescent="0.15">
      <c r="A44" s="196" t="s">
        <v>50</v>
      </c>
      <c r="B44" s="188">
        <v>3.4</v>
      </c>
      <c r="C44" s="31">
        <v>0.1</v>
      </c>
      <c r="D44" s="188" t="s">
        <v>18</v>
      </c>
      <c r="E44" s="176"/>
      <c r="F44" s="176"/>
      <c r="G44" s="176"/>
      <c r="H44" s="176"/>
      <c r="I44" s="176"/>
      <c r="J44" s="178"/>
      <c r="K44" s="178"/>
      <c r="L44" s="192" t="str">
        <f>IF(E44="","",IF(OR(((MAXA(E44:I45))&gt;(B44+C44)),((MINA(E44:I45))&lt;(B44-C45))),"NG","OK"))</f>
        <v/>
      </c>
      <c r="M44" s="192" t="str">
        <f>IF(E44="","",IF(OR(((MAXA(E44:I45))&gt;(B44+C44)),((MINA(E44:I45))&lt;(B44-C45))),2,1))</f>
        <v/>
      </c>
      <c r="N44" s="185">
        <f t="shared" ref="N44" si="0">IF(B44="","",(((B44+C44)+(B44-C45))/2))</f>
        <v>3.4</v>
      </c>
      <c r="O44" s="193" t="str">
        <f>IF(E44="","",((MAXA(E44,F44,G44,H44,I44))-N44)/((C44+C45)/2))</f>
        <v/>
      </c>
      <c r="P44" s="193" t="str">
        <f>IF(E44="","",((MINA(E44,F44,G44,H44,I44))-N44)/((C44+C45)/2))</f>
        <v/>
      </c>
      <c r="Q44" s="185" t="str">
        <f t="shared" ref="Q44" si="1">IF(E44="","",IF(OR((O44&gt;50%),(P44&lt;-50%)),"Measure More","OK"))</f>
        <v/>
      </c>
      <c r="R44" s="185" t="str">
        <f>IF(E44="","",MAXA(E44:I45))</f>
        <v/>
      </c>
      <c r="S44" s="185" t="str">
        <f>IF(E44="","",MINA(E44:I45))</f>
        <v/>
      </c>
      <c r="T44" s="185" t="str">
        <f t="shared" ref="T44" si="2">IF(E44="","",(R44-S44))</f>
        <v/>
      </c>
      <c r="U44" s="185" t="str">
        <f>IF(E44="","",ROUND(AVERAGEA(E44:I45),4))</f>
        <v/>
      </c>
      <c r="V44" s="185" t="str">
        <f>IF(E44="","",ROUND(SQRT(COUNTA(E44:I45)/(COUNTA(E44:I45)-1))*STDEVPA(E44:I45),4))</f>
        <v/>
      </c>
      <c r="W44" s="184" t="str">
        <f t="shared" ref="W44" si="3">IF(E44="","",ROUND((((B44+C44)-(B44-C45))/(6*V44)),4))</f>
        <v/>
      </c>
      <c r="X44" s="184" t="str">
        <f t="shared" ref="X44" si="4">IF(E44="","",ROUND((1-(ABS((((B44+C44)+(B44-C45))/2)-U44)/((C44+C45)/2)))*W44,4))</f>
        <v/>
      </c>
      <c r="Y44" s="184" t="str">
        <f>IF(E44="","",IF(OR(((MAXA(E44:I45))&gt;(B44+C44)),((MINA(E44:I45))&lt;(B44-C45))),"NG","OK"))</f>
        <v/>
      </c>
      <c r="Z44" s="184" t="str">
        <f t="shared" ref="Z44" si="5">IF(X44="","",IF(OR(((MINA(X44))&lt;(1.67))),"NG","OK"))</f>
        <v/>
      </c>
    </row>
    <row r="45" spans="1:26" ht="12" customHeight="1" x14ac:dyDescent="0.15">
      <c r="A45" s="197"/>
      <c r="B45" s="189"/>
      <c r="C45" s="30">
        <v>0.1</v>
      </c>
      <c r="D45" s="189"/>
      <c r="E45" s="177"/>
      <c r="F45" s="177"/>
      <c r="G45" s="177"/>
      <c r="H45" s="177"/>
      <c r="I45" s="177"/>
      <c r="J45" s="179"/>
      <c r="K45" s="179"/>
      <c r="L45" s="192" t="str">
        <f t="shared" ref="L45" si="6">IF(L26="","",IF(OR(((MAXA(L26:L33))&gt;(L22+L23)),((MINA(L26:L33))&lt;(L22-L24))),"NG","OK"))</f>
        <v/>
      </c>
      <c r="M45" s="192" t="str">
        <f t="shared" ref="M45" si="7">IF(M25="","",IF(OR(((MAXA(M25:M32))&gt;(M21+M22)),((MINA(M25:M32))&lt;(M21-M23))),2,1))</f>
        <v/>
      </c>
      <c r="N45" s="185"/>
      <c r="O45" s="193"/>
      <c r="P45" s="193"/>
      <c r="Q45" s="185"/>
      <c r="R45" s="185"/>
      <c r="S45" s="185"/>
      <c r="T45" s="185"/>
      <c r="U45" s="185"/>
      <c r="V45" s="185"/>
      <c r="W45" s="185"/>
      <c r="X45" s="185"/>
      <c r="Y45" s="185"/>
      <c r="Z45" s="185"/>
    </row>
    <row r="46" spans="1:26" ht="12" customHeight="1" x14ac:dyDescent="0.15">
      <c r="A46" s="186" t="s">
        <v>49</v>
      </c>
      <c r="B46" s="188">
        <v>1.6</v>
      </c>
      <c r="C46" s="31">
        <v>0.1</v>
      </c>
      <c r="D46" s="188" t="s">
        <v>18</v>
      </c>
      <c r="E46" s="176"/>
      <c r="F46" s="176"/>
      <c r="G46" s="176"/>
      <c r="H46" s="176"/>
      <c r="I46" s="176"/>
      <c r="J46" s="178"/>
      <c r="K46" s="178"/>
      <c r="L46" s="192" t="str">
        <f>IF(E46="","",IF(OR(((MAXA(E46:I47))&gt;(B46+C46)),((MINA(E46:I47))&lt;(B46-C47))),"NG","OK"))</f>
        <v/>
      </c>
      <c r="M46" s="192" t="str">
        <f>IF(E46="","",IF(OR(((MAXA(E46:I47))&gt;(B46+C46)),((MINA(E46:I47))&lt;(B46-C47))),2,1))</f>
        <v/>
      </c>
      <c r="N46" s="185">
        <f t="shared" ref="N46" si="8">IF(B46="","",(((B46+C46)+(B46-C47))/2))</f>
        <v>1.6</v>
      </c>
      <c r="O46" s="193" t="str">
        <f>IF(E46="","",((MAXA(E46,F46,G46,H46,I46))-N46)/((C46+C47)/2))</f>
        <v/>
      </c>
      <c r="P46" s="193" t="str">
        <f>IF(E46="","",((MINA(E46,F46,G46,H46,I46))-N46)/((C46+C47)/2))</f>
        <v/>
      </c>
      <c r="Q46" s="185" t="str">
        <f t="shared" ref="Q46" si="9">IF(E46="","",IF(OR((O46&gt;50%),(P46&lt;-50%)),"Measure More","OK"))</f>
        <v/>
      </c>
      <c r="R46" s="185" t="str">
        <f>IF(E46="","",MAXA(E46:I47))</f>
        <v/>
      </c>
      <c r="S46" s="185" t="str">
        <f>IF(E46="","",MINA(E46:I47))</f>
        <v/>
      </c>
      <c r="T46" s="185" t="str">
        <f t="shared" ref="T46" si="10">IF(E46="","",(R46-S46))</f>
        <v/>
      </c>
      <c r="U46" s="185" t="str">
        <f>IF(E46="","",ROUND(AVERAGEA(E46:I47),4))</f>
        <v/>
      </c>
      <c r="V46" s="185" t="str">
        <f>IF(E46="","",ROUND(SQRT(COUNTA(E46:I47)/(COUNTA(E46:I47)-1))*STDEVPA(E46:I47),4))</f>
        <v/>
      </c>
      <c r="W46" s="184" t="str">
        <f t="shared" ref="W46" si="11">IF(E46="","",ROUND((((B46+C46)-(B46-C47))/(6*V46)),4))</f>
        <v/>
      </c>
      <c r="X46" s="184" t="str">
        <f t="shared" ref="X46" si="12">IF(E46="","",ROUND((1-(ABS((((B46+C46)+(B46-C47))/2)-U46)/((C46+C47)/2)))*W46,4))</f>
        <v/>
      </c>
      <c r="Y46" s="184" t="str">
        <f>IF(E46="","",IF(OR(((MAXA(E46:I47))&gt;(B46+C46)),((MINA(E46:I47))&lt;(B46-C47))),"NG","OK"))</f>
        <v/>
      </c>
      <c r="Z46" s="184" t="str">
        <f t="shared" ref="Z46" si="13">IF(X46="","",IF(OR(((MINA(X46))&lt;(1.67))),"NG","OK"))</f>
        <v/>
      </c>
    </row>
    <row r="47" spans="1:26" ht="12" customHeight="1" x14ac:dyDescent="0.15">
      <c r="A47" s="187"/>
      <c r="B47" s="189"/>
      <c r="C47" s="30">
        <v>0.1</v>
      </c>
      <c r="D47" s="189"/>
      <c r="E47" s="177"/>
      <c r="F47" s="177"/>
      <c r="G47" s="177"/>
      <c r="H47" s="177"/>
      <c r="I47" s="177"/>
      <c r="J47" s="179"/>
      <c r="K47" s="179"/>
      <c r="L47" s="192" t="str">
        <f t="shared" ref="L47" si="14">IF(L28="","",IF(OR(((MAXA(L28:L35))&gt;(L24+L25)),((MINA(L28:L35))&lt;(L24-L26))),"NG","OK"))</f>
        <v/>
      </c>
      <c r="M47" s="192" t="str">
        <f t="shared" ref="M47" si="15">IF(M27="","",IF(OR(((MAXA(M27:M34))&gt;(M23+M24)),((MINA(M27:M34))&lt;(M23-M25))),2,1))</f>
        <v/>
      </c>
      <c r="N47" s="185"/>
      <c r="O47" s="193"/>
      <c r="P47" s="193"/>
      <c r="Q47" s="185"/>
      <c r="R47" s="185"/>
      <c r="S47" s="185"/>
      <c r="T47" s="185"/>
      <c r="U47" s="185"/>
      <c r="V47" s="185"/>
      <c r="W47" s="185"/>
      <c r="X47" s="185"/>
      <c r="Y47" s="185"/>
      <c r="Z47" s="185"/>
    </row>
    <row r="48" spans="1:26" ht="12" customHeight="1" x14ac:dyDescent="0.15">
      <c r="A48" s="186" t="s">
        <v>48</v>
      </c>
      <c r="B48" s="188">
        <v>1.6</v>
      </c>
      <c r="C48" s="31">
        <v>0.1</v>
      </c>
      <c r="D48" s="188" t="s">
        <v>18</v>
      </c>
      <c r="E48" s="176"/>
      <c r="F48" s="176"/>
      <c r="G48" s="176"/>
      <c r="H48" s="176"/>
      <c r="I48" s="176"/>
      <c r="J48" s="178"/>
      <c r="K48" s="178"/>
      <c r="L48" s="192" t="str">
        <f>IF(E48="","",IF(OR(((MAXA(E48:I49))&gt;(B48+C48)),((MINA(E48:I49))&lt;(B48-C49))),"NG","OK"))</f>
        <v/>
      </c>
      <c r="M48" s="192" t="str">
        <f>IF(E48="","",IF(OR(((MAXA(E48:I49))&gt;(B48+C48)),((MINA(E48:I49))&lt;(B48-C49))),2,1))</f>
        <v/>
      </c>
      <c r="N48" s="185">
        <f t="shared" ref="N48" si="16">IF(B48="","",(((B48+C48)+(B48-C49))/2))</f>
        <v>1.6</v>
      </c>
      <c r="O48" s="193" t="str">
        <f>IF(E48="","",((MAXA(E48,F48,G48,H48,I48))-N48)/((C48+C49)/2))</f>
        <v/>
      </c>
      <c r="P48" s="193" t="str">
        <f>IF(E48="","",((MINA(E48,F48,G48,H48,I48))-N48)/((C48+C49)/2))</f>
        <v/>
      </c>
      <c r="Q48" s="185" t="str">
        <f t="shared" ref="Q48" si="17">IF(E48="","",IF(OR((O48&gt;50%),(P48&lt;-50%)),"Measure More","OK"))</f>
        <v/>
      </c>
      <c r="R48" s="185" t="str">
        <f>IF(E48="","",MAXA(E48:I49))</f>
        <v/>
      </c>
      <c r="S48" s="185" t="str">
        <f>IF(E48="","",MINA(E48:I49))</f>
        <v/>
      </c>
      <c r="T48" s="185" t="str">
        <f t="shared" ref="T48" si="18">IF(E48="","",(R48-S48))</f>
        <v/>
      </c>
      <c r="U48" s="185" t="str">
        <f>IF(E48="","",ROUND(AVERAGEA(E48:I49),4))</f>
        <v/>
      </c>
      <c r="V48" s="185" t="str">
        <f>IF(E48="","",ROUND(SQRT(COUNTA(E48:I49)/(COUNTA(E48:I49)-1))*STDEVPA(E48:I49),4))</f>
        <v/>
      </c>
      <c r="W48" s="184" t="str">
        <f t="shared" ref="W48" si="19">IF(E48="","",ROUND((((B48+C48)-(B48-C49))/(6*V48)),4))</f>
        <v/>
      </c>
      <c r="X48" s="184" t="str">
        <f t="shared" ref="X48" si="20">IF(E48="","",ROUND((1-(ABS((((B48+C48)+(B48-C49))/2)-U48)/((C48+C49)/2)))*W48,4))</f>
        <v/>
      </c>
      <c r="Y48" s="184" t="str">
        <f>IF(E48="","",IF(OR(((MAXA(E48:I49))&gt;(B48+C48)),((MINA(E48:I49))&lt;(B48-C49))),"NG","OK"))</f>
        <v/>
      </c>
      <c r="Z48" s="184" t="str">
        <f t="shared" ref="Z48" si="21">IF(X48="","",IF(OR(((MINA(X48))&lt;(1.67))),"NG","OK"))</f>
        <v/>
      </c>
    </row>
    <row r="49" spans="1:26" ht="12" customHeight="1" x14ac:dyDescent="0.15">
      <c r="A49" s="187"/>
      <c r="B49" s="189"/>
      <c r="C49" s="30">
        <v>0.1</v>
      </c>
      <c r="D49" s="189"/>
      <c r="E49" s="177"/>
      <c r="F49" s="177"/>
      <c r="G49" s="177"/>
      <c r="H49" s="177"/>
      <c r="I49" s="177"/>
      <c r="J49" s="179"/>
      <c r="K49" s="179"/>
      <c r="L49" s="192" t="str">
        <f t="shared" ref="L49" si="22">IF(L30="","",IF(OR(((MAXA(L30:L37))&gt;(L26+L27)),((MINA(L30:L37))&lt;(L26-L28))),"NG","OK"))</f>
        <v/>
      </c>
      <c r="M49" s="192" t="str">
        <f t="shared" ref="M49" si="23">IF(M29="","",IF(OR(((MAXA(M29:M36))&gt;(M25+M26)),((MINA(M29:M36))&lt;(M25-M27))),2,1))</f>
        <v/>
      </c>
      <c r="N49" s="185"/>
      <c r="O49" s="193"/>
      <c r="P49" s="193"/>
      <c r="Q49" s="185"/>
      <c r="R49" s="185"/>
      <c r="S49" s="185"/>
      <c r="T49" s="185"/>
      <c r="U49" s="185"/>
      <c r="V49" s="185"/>
      <c r="W49" s="185"/>
      <c r="X49" s="185"/>
      <c r="Y49" s="185"/>
      <c r="Z49" s="185"/>
    </row>
    <row r="50" spans="1:26" ht="12" customHeight="1" x14ac:dyDescent="0.15">
      <c r="A50" s="186" t="s">
        <v>47</v>
      </c>
      <c r="B50" s="188">
        <v>1.6</v>
      </c>
      <c r="C50" s="31">
        <v>0.1</v>
      </c>
      <c r="D50" s="188" t="s">
        <v>18</v>
      </c>
      <c r="E50" s="176"/>
      <c r="F50" s="176"/>
      <c r="G50" s="176"/>
      <c r="H50" s="176"/>
      <c r="I50" s="176"/>
      <c r="J50" s="178"/>
      <c r="K50" s="178"/>
      <c r="L50" s="192" t="str">
        <f>IF(E50="","",IF(OR(((MAXA(E50:I51))&gt;(B50+C50)),((MINA(E50:I51))&lt;(B50-C51))),"NG","OK"))</f>
        <v/>
      </c>
      <c r="M50" s="192" t="str">
        <f>IF(E50="","",IF(OR(((MAXA(E50:I51))&gt;(B50+C50)),((MINA(E50:I51))&lt;(B50-C51))),2,1))</f>
        <v/>
      </c>
      <c r="N50" s="185">
        <f t="shared" ref="N50" si="24">IF(B50="","",(((B50+C50)+(B50-C51))/2))</f>
        <v>1.6</v>
      </c>
      <c r="O50" s="193" t="str">
        <f>IF(E50="","",((MAXA(E50,F50,G50,H50,I50))-N50)/((C50+C51)/2))</f>
        <v/>
      </c>
      <c r="P50" s="193" t="str">
        <f>IF(E50="","",((MINA(E50,F50,G50,H50,I50))-N50)/((C50+C51)/2))</f>
        <v/>
      </c>
      <c r="Q50" s="185" t="str">
        <f t="shared" ref="Q50" si="25">IF(E50="","",IF(OR((O50&gt;50%),(P50&lt;-50%)),"Measure More","OK"))</f>
        <v/>
      </c>
      <c r="R50" s="185" t="str">
        <f>IF(E50="","",MAXA(E50:I51))</f>
        <v/>
      </c>
      <c r="S50" s="185" t="str">
        <f>IF(E50="","",MINA(E50:I51))</f>
        <v/>
      </c>
      <c r="T50" s="185" t="str">
        <f t="shared" ref="T50" si="26">IF(E50="","",(R50-S50))</f>
        <v/>
      </c>
      <c r="U50" s="185" t="str">
        <f>IF(E50="","",ROUND(AVERAGEA(E50:I51),4))</f>
        <v/>
      </c>
      <c r="V50" s="185" t="str">
        <f>IF(E50="","",ROUND(SQRT(COUNTA(E50:I51)/(COUNTA(E50:I51)-1))*STDEVPA(E50:I51),4))</f>
        <v/>
      </c>
      <c r="W50" s="184" t="str">
        <f t="shared" ref="W50" si="27">IF(E50="","",ROUND((((B50+C50)-(B50-C51))/(6*V50)),4))</f>
        <v/>
      </c>
      <c r="X50" s="184" t="str">
        <f t="shared" ref="X50" si="28">IF(E50="","",ROUND((1-(ABS((((B50+C50)+(B50-C51))/2)-U50)/((C50+C51)/2)))*W50,4))</f>
        <v/>
      </c>
      <c r="Y50" s="184" t="str">
        <f>IF(E50="","",IF(OR(((MAXA(E50:I51))&gt;(B50+C50)),((MINA(E50:I51))&lt;(B50-C51))),"NG","OK"))</f>
        <v/>
      </c>
      <c r="Z50" s="184" t="str">
        <f t="shared" ref="Z50" si="29">IF(X50="","",IF(OR(((MINA(X50))&lt;(1.67))),"NG","OK"))</f>
        <v/>
      </c>
    </row>
    <row r="51" spans="1:26" ht="12" customHeight="1" x14ac:dyDescent="0.15">
      <c r="A51" s="187"/>
      <c r="B51" s="189"/>
      <c r="C51" s="30">
        <v>0.1</v>
      </c>
      <c r="D51" s="189"/>
      <c r="E51" s="177"/>
      <c r="F51" s="177"/>
      <c r="G51" s="177"/>
      <c r="H51" s="177"/>
      <c r="I51" s="177"/>
      <c r="J51" s="179"/>
      <c r="K51" s="179"/>
      <c r="L51" s="192" t="str">
        <f t="shared" ref="L51" si="30">IF(L32="","",IF(OR(((MAXA(L32:L39))&gt;(L28+L29)),((MINA(L32:L39))&lt;(L28-L30))),"NG","OK"))</f>
        <v/>
      </c>
      <c r="M51" s="192" t="str">
        <f t="shared" ref="M51" si="31">IF(M31="","",IF(OR(((MAXA(M31:M38))&gt;(M27+M28)),((MINA(M31:M38))&lt;(M27-M29))),2,1))</f>
        <v/>
      </c>
      <c r="N51" s="185"/>
      <c r="O51" s="193"/>
      <c r="P51" s="193"/>
      <c r="Q51" s="185"/>
      <c r="R51" s="185"/>
      <c r="S51" s="185"/>
      <c r="T51" s="185"/>
      <c r="U51" s="185"/>
      <c r="V51" s="185"/>
      <c r="W51" s="185"/>
      <c r="X51" s="185"/>
      <c r="Y51" s="185"/>
      <c r="Z51" s="185"/>
    </row>
    <row r="52" spans="1:26" ht="12" customHeight="1" x14ac:dyDescent="0.15">
      <c r="A52" s="186" t="s">
        <v>46</v>
      </c>
      <c r="B52" s="188">
        <v>1.6</v>
      </c>
      <c r="C52" s="31">
        <v>0.1</v>
      </c>
      <c r="D52" s="188" t="s">
        <v>18</v>
      </c>
      <c r="E52" s="176"/>
      <c r="F52" s="176"/>
      <c r="G52" s="176"/>
      <c r="H52" s="176"/>
      <c r="I52" s="176"/>
      <c r="J52" s="178"/>
      <c r="K52" s="178"/>
      <c r="L52" s="192" t="str">
        <f>IF(E52="","",IF(OR(((MAXA(E52:I53))&gt;(B52+C52)),((MINA(E52:I53))&lt;(B52-C53))),"NG","OK"))</f>
        <v/>
      </c>
      <c r="M52" s="192" t="str">
        <f>IF(E52="","",IF(OR(((MAXA(E52:I53))&gt;(B52+C52)),((MINA(E52:I53))&lt;(B52-C53))),2,1))</f>
        <v/>
      </c>
      <c r="N52" s="185">
        <f t="shared" ref="N52" si="32">IF(B52="","",(((B52+C52)+(B52-C53))/2))</f>
        <v>1.6</v>
      </c>
      <c r="O52" s="193" t="str">
        <f>IF(E52="","",((MAXA(E52,F52,G52,H52,I52))-N52)/((C52+C53)/2))</f>
        <v/>
      </c>
      <c r="P52" s="193" t="str">
        <f>IF(E52="","",((MINA(E52,F52,G52,H52,I52))-N52)/((C52+C53)/2))</f>
        <v/>
      </c>
      <c r="Q52" s="185" t="str">
        <f t="shared" ref="Q52" si="33">IF(E52="","",IF(OR((O52&gt;50%),(P52&lt;-50%)),"Measure More","OK"))</f>
        <v/>
      </c>
      <c r="R52" s="185" t="str">
        <f>IF(E52="","",MAXA(E52:I53))</f>
        <v/>
      </c>
      <c r="S52" s="185" t="str">
        <f>IF(E52="","",MINA(E52:I53))</f>
        <v/>
      </c>
      <c r="T52" s="185" t="str">
        <f t="shared" ref="T52" si="34">IF(E52="","",(R52-S52))</f>
        <v/>
      </c>
      <c r="U52" s="185" t="str">
        <f>IF(E52="","",ROUND(AVERAGEA(E52:I53),4))</f>
        <v/>
      </c>
      <c r="V52" s="185" t="str">
        <f>IF(E52="","",ROUND(SQRT(COUNTA(E52:I53)/(COUNTA(E52:I53)-1))*STDEVPA(E52:I53),4))</f>
        <v/>
      </c>
      <c r="W52" s="184" t="str">
        <f t="shared" ref="W52" si="35">IF(E52="","",ROUND((((B52+C52)-(B52-C53))/(6*V52)),4))</f>
        <v/>
      </c>
      <c r="X52" s="184" t="str">
        <f t="shared" ref="X52" si="36">IF(E52="","",ROUND((1-(ABS((((B52+C52)+(B52-C53))/2)-U52)/((C52+C53)/2)))*W52,4))</f>
        <v/>
      </c>
      <c r="Y52" s="184" t="str">
        <f>IF(E52="","",IF(OR(((MAXA(E52:I53))&gt;(B52+C52)),((MINA(E52:I53))&lt;(B52-C53))),"NG","OK"))</f>
        <v/>
      </c>
      <c r="Z52" s="184" t="str">
        <f t="shared" ref="Z52" si="37">IF(X52="","",IF(OR(((MINA(X52))&lt;(1.67))),"NG","OK"))</f>
        <v/>
      </c>
    </row>
    <row r="53" spans="1:26" ht="12" customHeight="1" x14ac:dyDescent="0.15">
      <c r="A53" s="187"/>
      <c r="B53" s="189"/>
      <c r="C53" s="30">
        <v>0.1</v>
      </c>
      <c r="D53" s="189"/>
      <c r="E53" s="177"/>
      <c r="F53" s="177"/>
      <c r="G53" s="177"/>
      <c r="H53" s="177"/>
      <c r="I53" s="177"/>
      <c r="J53" s="179"/>
      <c r="K53" s="179"/>
      <c r="L53" s="192" t="str">
        <f t="shared" ref="L53" si="38">IF(L34="","",IF(OR(((MAXA(L34:L41))&gt;(L30+L31)),((MINA(L34:L41))&lt;(L30-L32))),"NG","OK"))</f>
        <v/>
      </c>
      <c r="M53" s="192" t="str">
        <f t="shared" ref="M53" si="39">IF(M33="","",IF(OR(((MAXA(M33:M40))&gt;(M29+M30)),((MINA(M33:M40))&lt;(M29-M31))),2,1))</f>
        <v/>
      </c>
      <c r="N53" s="185"/>
      <c r="O53" s="193"/>
      <c r="P53" s="193"/>
      <c r="Q53" s="185"/>
      <c r="R53" s="185"/>
      <c r="S53" s="185"/>
      <c r="T53" s="185"/>
      <c r="U53" s="185"/>
      <c r="V53" s="185"/>
      <c r="W53" s="185"/>
      <c r="X53" s="185"/>
      <c r="Y53" s="185"/>
      <c r="Z53" s="185"/>
    </row>
    <row r="54" spans="1:26" ht="12" customHeight="1" x14ac:dyDescent="0.15">
      <c r="A54" s="186">
        <v>3</v>
      </c>
      <c r="B54" s="188">
        <v>24.6</v>
      </c>
      <c r="C54" s="31">
        <v>0.2</v>
      </c>
      <c r="D54" s="188" t="s">
        <v>18</v>
      </c>
      <c r="E54" s="176"/>
      <c r="F54" s="176"/>
      <c r="G54" s="176"/>
      <c r="H54" s="176"/>
      <c r="I54" s="176"/>
      <c r="J54" s="178"/>
      <c r="K54" s="178"/>
      <c r="L54" s="192" t="str">
        <f>IF(E54="","",IF(OR(((MAXA(E54:I55))&gt;(B54+C54)),((MINA(E54:I55))&lt;(B54-C55))),"NG","OK"))</f>
        <v/>
      </c>
      <c r="M54" s="192" t="str">
        <f>IF(E54="","",IF(OR(((MAXA(E54:I55))&gt;(B54+C54)),((MINA(E54:I55))&lt;(B54-C55))),2,1))</f>
        <v/>
      </c>
      <c r="N54" s="185">
        <f t="shared" ref="N54" si="40">IF(B54="","",(((B54+C54)+(B54-C55))/2))</f>
        <v>24.6</v>
      </c>
      <c r="O54" s="193" t="str">
        <f>IF(E54="","",((MAXA(E54,F54,G54,H54,I54))-N54)/((C54+C55)/2))</f>
        <v/>
      </c>
      <c r="P54" s="193" t="str">
        <f>IF(E54="","",((MINA(E54,F54,G54,H54,I54))-N54)/((C54+C55)/2))</f>
        <v/>
      </c>
      <c r="Q54" s="185" t="str">
        <f t="shared" ref="Q54" si="41">IF(E54="","",IF(OR((O54&gt;50%),(P54&lt;-50%)),"Measure More","OK"))</f>
        <v/>
      </c>
      <c r="R54" s="185" t="str">
        <f>IF(E54="","",MAXA(E54:I55))</f>
        <v/>
      </c>
      <c r="S54" s="185" t="str">
        <f>IF(E54="","",MINA(E54:I55))</f>
        <v/>
      </c>
      <c r="T54" s="185" t="str">
        <f t="shared" ref="T54" si="42">IF(E54="","",(R54-S54))</f>
        <v/>
      </c>
      <c r="U54" s="185" t="str">
        <f>IF(E54="","",ROUND(AVERAGEA(E54:I55),4))</f>
        <v/>
      </c>
      <c r="V54" s="185" t="str">
        <f>IF(E54="","",ROUND(SQRT(COUNTA(E54:I55)/(COUNTA(E54:I55)-1))*STDEVPA(E54:I55),4))</f>
        <v/>
      </c>
      <c r="W54" s="184" t="str">
        <f t="shared" ref="W54" si="43">IF(E54="","",ROUND((((B54+C54)-(B54-C55))/(6*V54)),4))</f>
        <v/>
      </c>
      <c r="X54" s="184" t="str">
        <f t="shared" ref="X54" si="44">IF(E54="","",ROUND((1-(ABS((((B54+C54)+(B54-C55))/2)-U54)/((C54+C55)/2)))*W54,4))</f>
        <v/>
      </c>
      <c r="Y54" s="184" t="str">
        <f>IF(E54="","",IF(OR(((MAXA(E54:I55))&gt;(B54+C54)),((MINA(E54:I55))&lt;(B54-C55))),"NG","OK"))</f>
        <v/>
      </c>
      <c r="Z54" s="184" t="str">
        <f t="shared" ref="Z54" si="45">IF(X54="","",IF(OR(((MINA(X54))&lt;(1.67))),"NG","OK"))</f>
        <v/>
      </c>
    </row>
    <row r="55" spans="1:26" ht="12" customHeight="1" x14ac:dyDescent="0.15">
      <c r="A55" s="187"/>
      <c r="B55" s="189"/>
      <c r="C55" s="30">
        <v>0.2</v>
      </c>
      <c r="D55" s="189"/>
      <c r="E55" s="177"/>
      <c r="F55" s="177"/>
      <c r="G55" s="177"/>
      <c r="H55" s="177"/>
      <c r="I55" s="177"/>
      <c r="J55" s="179"/>
      <c r="K55" s="179"/>
      <c r="L55" s="192" t="str">
        <f t="shared" ref="L55" si="46">IF(L36="","",IF(OR(((MAXA(L36:L43))&gt;(L32+L33)),((MINA(L36:L43))&lt;(L32-L34))),"NG","OK"))</f>
        <v/>
      </c>
      <c r="M55" s="192" t="str">
        <f t="shared" ref="M55" si="47">IF(M35="","",IF(OR(((MAXA(M35:M42))&gt;(M31+M32)),((MINA(M35:M42))&lt;(M31-M33))),2,1))</f>
        <v/>
      </c>
      <c r="N55" s="185"/>
      <c r="O55" s="193"/>
      <c r="P55" s="193"/>
      <c r="Q55" s="185"/>
      <c r="R55" s="185"/>
      <c r="S55" s="185"/>
      <c r="T55" s="185"/>
      <c r="U55" s="185"/>
      <c r="V55" s="185"/>
      <c r="W55" s="185"/>
      <c r="X55" s="185"/>
      <c r="Y55" s="185"/>
      <c r="Z55" s="185"/>
    </row>
    <row r="56" spans="1:26" ht="12" customHeight="1" x14ac:dyDescent="0.15">
      <c r="A56" s="186" t="s">
        <v>45</v>
      </c>
      <c r="B56" s="188">
        <v>4.8</v>
      </c>
      <c r="C56" s="31">
        <v>0.1</v>
      </c>
      <c r="D56" s="188" t="s">
        <v>18</v>
      </c>
      <c r="E56" s="176"/>
      <c r="F56" s="176"/>
      <c r="G56" s="176"/>
      <c r="H56" s="176"/>
      <c r="I56" s="176"/>
      <c r="J56" s="178"/>
      <c r="K56" s="178"/>
      <c r="L56" s="192" t="str">
        <f>IF(E56="","",IF(OR(((MAXA(E56:I57))&gt;(B56+C56)),((MINA(E56:I57))&lt;(B56-C57))),"NG","OK"))</f>
        <v/>
      </c>
      <c r="M56" s="192" t="str">
        <f>IF(E56="","",IF(OR(((MAXA(E56:I57))&gt;(B56+C56)),((MINA(E56:I57))&lt;(B56-C57))),2,1))</f>
        <v/>
      </c>
      <c r="N56" s="185">
        <f t="shared" ref="N56" si="48">IF(B56="","",(((B56+C56)+(B56-C57))/2))</f>
        <v>4.8</v>
      </c>
      <c r="O56" s="193" t="str">
        <f>IF(E56="","",((MAXA(E56,F56,G56,H56,I56))-N56)/((C56+C57)/2))</f>
        <v/>
      </c>
      <c r="P56" s="193" t="str">
        <f>IF(E56="","",((MINA(E56,F56,G56,H56,I56))-N56)/((C56+C57)/2))</f>
        <v/>
      </c>
      <c r="Q56" s="185" t="str">
        <f t="shared" ref="Q56" si="49">IF(E56="","",IF(OR((O56&gt;50%),(P56&lt;-50%)),"Measure More","OK"))</f>
        <v/>
      </c>
      <c r="R56" s="185" t="str">
        <f>IF(E56="","",MAXA(E56:I57))</f>
        <v/>
      </c>
      <c r="S56" s="185" t="str">
        <f>IF(E56="","",MINA(E56:I57))</f>
        <v/>
      </c>
      <c r="T56" s="185" t="str">
        <f t="shared" ref="T56" si="50">IF(E56="","",(R56-S56))</f>
        <v/>
      </c>
      <c r="U56" s="185" t="str">
        <f>IF(E56="","",ROUND(AVERAGEA(E56:I57),4))</f>
        <v/>
      </c>
      <c r="V56" s="185" t="str">
        <f>IF(E56="","",ROUND(SQRT(COUNTA(E56:I57)/(COUNTA(E56:I57)-1))*STDEVPA(E56:I57),4))</f>
        <v/>
      </c>
      <c r="W56" s="184" t="str">
        <f t="shared" ref="W56" si="51">IF(E56="","",ROUND((((B56+C56)-(B56-C57))/(6*V56)),4))</f>
        <v/>
      </c>
      <c r="X56" s="184" t="str">
        <f t="shared" ref="X56" si="52">IF(E56="","",ROUND((1-(ABS((((B56+C56)+(B56-C57))/2)-U56)/((C56+C57)/2)))*W56,4))</f>
        <v/>
      </c>
      <c r="Y56" s="184" t="str">
        <f>IF(E56="","",IF(OR(((MAXA(E56:I57))&gt;(B56+C56)),((MINA(E56:I57))&lt;(B56-C57))),"NG","OK"))</f>
        <v/>
      </c>
      <c r="Z56" s="184" t="str">
        <f t="shared" ref="Z56" si="53">IF(X56="","",IF(OR(((MINA(X56))&lt;(1.67))),"NG","OK"))</f>
        <v/>
      </c>
    </row>
    <row r="57" spans="1:26" ht="12" customHeight="1" x14ac:dyDescent="0.15">
      <c r="A57" s="187"/>
      <c r="B57" s="189"/>
      <c r="C57" s="30">
        <v>0.1</v>
      </c>
      <c r="D57" s="189"/>
      <c r="E57" s="177"/>
      <c r="F57" s="177"/>
      <c r="G57" s="177"/>
      <c r="H57" s="177"/>
      <c r="I57" s="177"/>
      <c r="J57" s="179"/>
      <c r="K57" s="179"/>
      <c r="L57" s="192" t="str">
        <f t="shared" ref="L57" si="54">IF(L38="","",IF(OR(((MAXA(L38:L45))&gt;(L34+L35)),((MINA(L38:L45))&lt;(L34-L36))),"NG","OK"))</f>
        <v/>
      </c>
      <c r="M57" s="192" t="str">
        <f t="shared" ref="M57" si="55">IF(M37="","",IF(OR(((MAXA(M37:M44))&gt;(M33+M34)),((MINA(M37:M44))&lt;(M33-M35))),2,1))</f>
        <v/>
      </c>
      <c r="N57" s="185"/>
      <c r="O57" s="193"/>
      <c r="P57" s="193"/>
      <c r="Q57" s="185"/>
      <c r="R57" s="185"/>
      <c r="S57" s="185"/>
      <c r="T57" s="185"/>
      <c r="U57" s="185"/>
      <c r="V57" s="185"/>
      <c r="W57" s="185"/>
      <c r="X57" s="185"/>
      <c r="Y57" s="185"/>
      <c r="Z57" s="185"/>
    </row>
    <row r="58" spans="1:26" ht="12" customHeight="1" x14ac:dyDescent="0.15">
      <c r="A58" s="186" t="s">
        <v>44</v>
      </c>
      <c r="B58" s="188">
        <v>4.8</v>
      </c>
      <c r="C58" s="31">
        <v>0.1</v>
      </c>
      <c r="D58" s="188" t="s">
        <v>18</v>
      </c>
      <c r="E58" s="176"/>
      <c r="F58" s="176"/>
      <c r="G58" s="176"/>
      <c r="H58" s="176"/>
      <c r="I58" s="176"/>
      <c r="J58" s="178"/>
      <c r="K58" s="178"/>
      <c r="L58" s="192" t="str">
        <f>IF(E58="","",IF(OR(((MAXA(E58:I59))&gt;(B58+C58)),((MINA(E58:I59))&lt;(B58-C59))),"NG","OK"))</f>
        <v/>
      </c>
      <c r="M58" s="192" t="str">
        <f>IF(E58="","",IF(OR(((MAXA(E58:I59))&gt;(B58+C58)),((MINA(E58:I59))&lt;(B58-C59))),2,1))</f>
        <v/>
      </c>
      <c r="N58" s="185">
        <f t="shared" ref="N58" si="56">IF(B58="","",(((B58+C58)+(B58-C59))/2))</f>
        <v>4.8</v>
      </c>
      <c r="O58" s="193" t="str">
        <f>IF(E58="","",((MAXA(E58,F58,G58,H58,I58))-N58)/((C58+C59)/2))</f>
        <v/>
      </c>
      <c r="P58" s="193" t="str">
        <f>IF(E58="","",((MINA(E58,F58,G58,H58,I58))-N58)/((C58+C59)/2))</f>
        <v/>
      </c>
      <c r="Q58" s="185" t="str">
        <f t="shared" ref="Q58" si="57">IF(E58="","",IF(OR((O58&gt;50%),(P58&lt;-50%)),"Measure More","OK"))</f>
        <v/>
      </c>
      <c r="R58" s="185" t="str">
        <f>IF(E58="","",MAXA(E58:I59))</f>
        <v/>
      </c>
      <c r="S58" s="185" t="str">
        <f>IF(E58="","",MINA(E58:I59))</f>
        <v/>
      </c>
      <c r="T58" s="185" t="str">
        <f t="shared" ref="T58" si="58">IF(E58="","",(R58-S58))</f>
        <v/>
      </c>
      <c r="U58" s="185" t="str">
        <f>IF(E58="","",ROUND(AVERAGEA(E58:I59),4))</f>
        <v/>
      </c>
      <c r="V58" s="185" t="str">
        <f>IF(E58="","",ROUND(SQRT(COUNTA(E58:I59)/(COUNTA(E58:I59)-1))*STDEVPA(E58:I59),4))</f>
        <v/>
      </c>
      <c r="W58" s="184" t="str">
        <f t="shared" ref="W58" si="59">IF(E58="","",ROUND((((B58+C58)-(B58-C59))/(6*V58)),4))</f>
        <v/>
      </c>
      <c r="X58" s="184" t="str">
        <f t="shared" ref="X58" si="60">IF(E58="","",ROUND((1-(ABS((((B58+C58)+(B58-C59))/2)-U58)/((C58+C59)/2)))*W58,4))</f>
        <v/>
      </c>
      <c r="Y58" s="184" t="str">
        <f>IF(E58="","",IF(OR(((MAXA(E58:I59))&gt;(B58+C58)),((MINA(E58:I59))&lt;(B58-C59))),"NG","OK"))</f>
        <v/>
      </c>
      <c r="Z58" s="184" t="str">
        <f t="shared" ref="Z58" si="61">IF(X58="","",IF(OR(((MINA(X58))&lt;(1.67))),"NG","OK"))</f>
        <v/>
      </c>
    </row>
    <row r="59" spans="1:26" ht="12" customHeight="1" x14ac:dyDescent="0.15">
      <c r="A59" s="187"/>
      <c r="B59" s="189"/>
      <c r="C59" s="30">
        <v>0.1</v>
      </c>
      <c r="D59" s="189"/>
      <c r="E59" s="177"/>
      <c r="F59" s="177"/>
      <c r="G59" s="177"/>
      <c r="H59" s="177"/>
      <c r="I59" s="177"/>
      <c r="J59" s="179"/>
      <c r="K59" s="179"/>
      <c r="L59" s="192" t="str">
        <f t="shared" ref="L59" si="62">IF(L40="","",IF(OR(((MAXA(L40:L47))&gt;(L36+L37)),((MINA(L40:L47))&lt;(L36-L38))),"NG","OK"))</f>
        <v>OK</v>
      </c>
      <c r="M59" s="192" t="str">
        <f t="shared" ref="M59" si="63">IF(M39="","",IF(OR(((MAXA(M39:M46))&gt;(M35+M36)),((MINA(M39:M46))&lt;(M35-M37))),2,1))</f>
        <v/>
      </c>
      <c r="N59" s="185"/>
      <c r="O59" s="193"/>
      <c r="P59" s="193"/>
      <c r="Q59" s="185"/>
      <c r="R59" s="185"/>
      <c r="S59" s="185"/>
      <c r="T59" s="185"/>
      <c r="U59" s="185"/>
      <c r="V59" s="185"/>
      <c r="W59" s="185"/>
      <c r="X59" s="185"/>
      <c r="Y59" s="185"/>
      <c r="Z59" s="185"/>
    </row>
    <row r="60" spans="1:26" ht="12" customHeight="1" x14ac:dyDescent="0.15">
      <c r="A60" s="186" t="s">
        <v>43</v>
      </c>
      <c r="B60" s="188">
        <v>16.100000000000001</v>
      </c>
      <c r="C60" s="31">
        <v>0.1</v>
      </c>
      <c r="D60" s="188" t="s">
        <v>18</v>
      </c>
      <c r="E60" s="176"/>
      <c r="F60" s="176"/>
      <c r="G60" s="176"/>
      <c r="H60" s="176"/>
      <c r="I60" s="176"/>
      <c r="J60" s="178"/>
      <c r="K60" s="178"/>
      <c r="L60" s="192" t="str">
        <f>IF(E60="","",IF(OR(((MAXA(E60:I61))&gt;(B60+C60)),((MINA(E60:I61))&lt;(B60-C61))),"NG","OK"))</f>
        <v/>
      </c>
      <c r="M60" s="192" t="str">
        <f>IF(E60="","",IF(OR(((MAXA(E60:I61))&gt;(B60+C60)),((MINA(E60:I61))&lt;(B60-C61))),2,1))</f>
        <v/>
      </c>
      <c r="N60" s="185">
        <f t="shared" ref="N60" si="64">IF(B60="","",(((B60+C60)+(B60-C61))/2))</f>
        <v>16.100000000000001</v>
      </c>
      <c r="O60" s="193" t="str">
        <f>IF(E60="","",((MAXA(E60,F60,G60,H60,I60))-N60)/((C60+C61)/2))</f>
        <v/>
      </c>
      <c r="P60" s="193" t="str">
        <f>IF(E60="","",((MINA(E60,F60,G60,H60,I60))-N60)/((C60+C61)/2))</f>
        <v/>
      </c>
      <c r="Q60" s="194" t="str">
        <f t="shared" ref="Q60" si="65">IF(E60="","",IF(OR((O60&gt;50%),(P60&lt;-50%)),"Measure More","OK"))</f>
        <v/>
      </c>
      <c r="R60" s="185" t="str">
        <f>IF(E60="","",MAXA(E60:I61))</f>
        <v/>
      </c>
      <c r="S60" s="185" t="str">
        <f>IF(E60="","",MINA(E60:I61))</f>
        <v/>
      </c>
      <c r="T60" s="185" t="str">
        <f t="shared" ref="T60" si="66">IF(E60="","",(R60-S60))</f>
        <v/>
      </c>
      <c r="U60" s="185" t="str">
        <f>IF(E60="","",ROUND(AVERAGEA(E60:I61),4))</f>
        <v/>
      </c>
      <c r="V60" s="185" t="str">
        <f>IF(E60="","",ROUND(SQRT(COUNTA(E60:I61)/(COUNTA(E60:I61)-1))*STDEVPA(E60:I61),4))</f>
        <v/>
      </c>
      <c r="W60" s="184" t="str">
        <f t="shared" ref="W60" si="67">IF(E60="","",ROUND((((B60+C60)-(B60-C61))/(6*V60)),4))</f>
        <v/>
      </c>
      <c r="X60" s="184" t="str">
        <f t="shared" ref="X60" si="68">IF(E60="","",ROUND((1-(ABS((((B60+C60)+(B60-C61))/2)-U60)/((C60+C61)/2)))*W60,4))</f>
        <v/>
      </c>
      <c r="Y60" s="184" t="str">
        <f>IF(E60="","",IF(OR(((MAXA(E60:I61))&gt;(B60+C60)),((MINA(E60:I61))&lt;(B60-C61))),"NG","OK"))</f>
        <v/>
      </c>
      <c r="Z60" s="184" t="str">
        <f t="shared" ref="Z60" si="69">IF(X60="","",IF(OR(((MINA(X60))&lt;(1.67))),"NG","OK"))</f>
        <v/>
      </c>
    </row>
    <row r="61" spans="1:26" ht="12" customHeight="1" x14ac:dyDescent="0.15">
      <c r="A61" s="187"/>
      <c r="B61" s="189"/>
      <c r="C61" s="30">
        <v>0.1</v>
      </c>
      <c r="D61" s="189"/>
      <c r="E61" s="177"/>
      <c r="F61" s="177"/>
      <c r="G61" s="177"/>
      <c r="H61" s="177"/>
      <c r="I61" s="177"/>
      <c r="J61" s="179"/>
      <c r="K61" s="179"/>
      <c r="L61" s="192" t="str">
        <f t="shared" ref="L61" si="70">IF(L42="","",IF(OR(((MAXA(L42:L49))&gt;(L38+L39)),((MINA(L42:L49))&lt;(L38-L40))),"NG","OK"))</f>
        <v/>
      </c>
      <c r="M61" s="192" t="str">
        <f t="shared" ref="M61" si="71">IF(M41="","",IF(OR(((MAXA(M41:M48))&gt;(M37+M38)),((MINA(M41:M48))&lt;(M37-M39))),2,1))</f>
        <v/>
      </c>
      <c r="N61" s="185"/>
      <c r="O61" s="193"/>
      <c r="P61" s="193"/>
      <c r="Q61" s="194"/>
      <c r="R61" s="185"/>
      <c r="S61" s="185"/>
      <c r="T61" s="185"/>
      <c r="U61" s="185"/>
      <c r="V61" s="185"/>
      <c r="W61" s="185"/>
      <c r="X61" s="185"/>
      <c r="Y61" s="185"/>
      <c r="Z61" s="185"/>
    </row>
    <row r="62" spans="1:26" ht="12" customHeight="1" x14ac:dyDescent="0.15">
      <c r="A62" s="186" t="s">
        <v>42</v>
      </c>
      <c r="B62" s="188">
        <v>16.100000000000001</v>
      </c>
      <c r="C62" s="31">
        <v>0.1</v>
      </c>
      <c r="D62" s="188" t="s">
        <v>18</v>
      </c>
      <c r="E62" s="176"/>
      <c r="F62" s="176"/>
      <c r="G62" s="176"/>
      <c r="H62" s="176"/>
      <c r="I62" s="176"/>
      <c r="J62" s="178"/>
      <c r="K62" s="178"/>
      <c r="L62" s="192" t="str">
        <f>IF(E62="","",IF(OR(((MAXA(E62:I63))&gt;(B62+C62)),((MINA(E62:I63))&lt;(B62-C63))),"NG","OK"))</f>
        <v/>
      </c>
      <c r="M62" s="192" t="str">
        <f>IF(E62="","",IF(OR(((MAXA(E62:I63))&gt;(B62+C62)),((MINA(E62:I63))&lt;(B62-C63))),2,1))</f>
        <v/>
      </c>
      <c r="N62" s="185">
        <f t="shared" ref="N62" si="72">IF(B62="","",(((B62+C62)+(B62-C63))/2))</f>
        <v>16.100000000000001</v>
      </c>
      <c r="O62" s="193" t="str">
        <f>IF(E62="","",((MAXA(E62,F62,G62,H62,I62))-N62)/((C62+C63)/2))</f>
        <v/>
      </c>
      <c r="P62" s="193" t="str">
        <f>IF(E62="","",((MINA(E62,F62,G62,H62,I62))-N62)/((C62+C63)/2))</f>
        <v/>
      </c>
      <c r="Q62" s="194" t="str">
        <f t="shared" ref="Q62" si="73">IF(E62="","",IF(OR((O62&gt;50%),(P62&lt;-50%)),"Measure More","OK"))</f>
        <v/>
      </c>
      <c r="R62" s="185" t="str">
        <f>IF(E62="","",MAXA(E62:I63))</f>
        <v/>
      </c>
      <c r="S62" s="185" t="str">
        <f>IF(E62="","",MINA(E62:I63))</f>
        <v/>
      </c>
      <c r="T62" s="185" t="str">
        <f t="shared" ref="T62" si="74">IF(E62="","",(R62-S62))</f>
        <v/>
      </c>
      <c r="U62" s="185" t="str">
        <f>IF(E62="","",ROUND(AVERAGEA(E62:I63),4))</f>
        <v/>
      </c>
      <c r="V62" s="185" t="str">
        <f>IF(E62="","",ROUND(SQRT(COUNTA(E62:I63)/(COUNTA(E62:I63)-1))*STDEVPA(E62:I63),4))</f>
        <v/>
      </c>
      <c r="W62" s="184" t="str">
        <f t="shared" ref="W62" si="75">IF(E62="","",ROUND((((B62+C62)-(B62-C63))/(6*V62)),4))</f>
        <v/>
      </c>
      <c r="X62" s="184" t="str">
        <f t="shared" ref="X62" si="76">IF(E62="","",ROUND((1-(ABS((((B62+C62)+(B62-C63))/2)-U62)/((C62+C63)/2)))*W62,4))</f>
        <v/>
      </c>
      <c r="Y62" s="184" t="str">
        <f>IF(E62="","",IF(OR(((MAXA(E62:I63))&gt;(B62+C62)),((MINA(E62:I63))&lt;(B62-C63))),"NG","OK"))</f>
        <v/>
      </c>
      <c r="Z62" s="184" t="str">
        <f t="shared" ref="Z62" si="77">IF(X62="","",IF(OR(((MINA(X62))&lt;(1.67))),"NG","OK"))</f>
        <v/>
      </c>
    </row>
    <row r="63" spans="1:26" ht="12" customHeight="1" x14ac:dyDescent="0.15">
      <c r="A63" s="187"/>
      <c r="B63" s="189"/>
      <c r="C63" s="30">
        <v>0.1</v>
      </c>
      <c r="D63" s="189"/>
      <c r="E63" s="177"/>
      <c r="F63" s="177"/>
      <c r="G63" s="177"/>
      <c r="H63" s="177"/>
      <c r="I63" s="177"/>
      <c r="J63" s="179"/>
      <c r="K63" s="179"/>
      <c r="L63" s="192" t="str">
        <f t="shared" ref="L63" si="78">IF(L44="","",IF(OR(((MAXA(L44:L51))&gt;(L40+L41)),((MINA(L44:L51))&lt;(L40-L42))),"NG","OK"))</f>
        <v/>
      </c>
      <c r="M63" s="192" t="str">
        <f t="shared" ref="M63" si="79">IF(M43="","",IF(OR(((MAXA(M43:M50))&gt;(M39+M40)),((MINA(M43:M50))&lt;(M39-M41))),2,1))</f>
        <v/>
      </c>
      <c r="N63" s="185"/>
      <c r="O63" s="193"/>
      <c r="P63" s="193"/>
      <c r="Q63" s="194"/>
      <c r="R63" s="185"/>
      <c r="S63" s="185"/>
      <c r="T63" s="185"/>
      <c r="U63" s="185"/>
      <c r="V63" s="185"/>
      <c r="W63" s="185"/>
      <c r="X63" s="185"/>
      <c r="Y63" s="185"/>
      <c r="Z63" s="185"/>
    </row>
    <row r="64" spans="1:26" ht="12" customHeight="1" x14ac:dyDescent="0.15">
      <c r="A64" s="186" t="s">
        <v>41</v>
      </c>
      <c r="B64" s="188">
        <v>6.5</v>
      </c>
      <c r="C64" s="31">
        <v>0.1</v>
      </c>
      <c r="D64" s="188" t="s">
        <v>18</v>
      </c>
      <c r="E64" s="176"/>
      <c r="F64" s="176"/>
      <c r="G64" s="176"/>
      <c r="H64" s="176"/>
      <c r="I64" s="176"/>
      <c r="J64" s="178"/>
      <c r="K64" s="178"/>
      <c r="L64" s="192" t="str">
        <f>IF(E64="","",IF(OR(((MAXA(E64:I65))&gt;(B64+C64)),((MINA(E64:I65))&lt;(B64-C65))),"NG","OK"))</f>
        <v/>
      </c>
      <c r="M64" s="192" t="str">
        <f>IF(E64="","",IF(OR(((MAXA(E64:I65))&gt;(B64+C64)),((MINA(E64:I65))&lt;(B64-C65))),2,1))</f>
        <v/>
      </c>
      <c r="N64" s="185">
        <f t="shared" ref="N64" si="80">IF(B64="","",(((B64+C64)+(B64-C65))/2))</f>
        <v>6.5</v>
      </c>
      <c r="O64" s="193" t="str">
        <f>IF(E64="","",((MAXA(E64,F64,G64,H64,I64))-N64)/((C64+C65)/2))</f>
        <v/>
      </c>
      <c r="P64" s="193" t="str">
        <f>IF(E64="","",((MINA(E64,F64,G64,H64,I64))-N64)/((C64+C65)/2))</f>
        <v/>
      </c>
      <c r="Q64" s="185" t="str">
        <f t="shared" ref="Q64" si="81">IF(E64="","",IF(OR((O64&gt;50%),(P64&lt;-50%)),"Measure More","OK"))</f>
        <v/>
      </c>
      <c r="R64" s="185" t="str">
        <f>IF(E64="","",MAXA(E64:I65))</f>
        <v/>
      </c>
      <c r="S64" s="185" t="str">
        <f>IF(E64="","",MINA(E64:I65))</f>
        <v/>
      </c>
      <c r="T64" s="185" t="str">
        <f t="shared" ref="T64" si="82">IF(E64="","",(R64-S64))</f>
        <v/>
      </c>
      <c r="U64" s="185" t="str">
        <f>IF(E64="","",ROUND(AVERAGEA(E64:I65),4))</f>
        <v/>
      </c>
      <c r="V64" s="185" t="str">
        <f>IF(E64="","",ROUND(SQRT(COUNTA(E64:I65)/(COUNTA(E64:I65)-1))*STDEVPA(E64:I65),4))</f>
        <v/>
      </c>
      <c r="W64" s="184" t="str">
        <f t="shared" ref="W64" si="83">IF(E64="","",ROUND((((B64+C64)-(B64-C65))/(6*V64)),4))</f>
        <v/>
      </c>
      <c r="X64" s="184" t="str">
        <f t="shared" ref="X64" si="84">IF(E64="","",ROUND((1-(ABS((((B64+C64)+(B64-C65))/2)-U64)/((C64+C65)/2)))*W64,4))</f>
        <v/>
      </c>
      <c r="Y64" s="184" t="str">
        <f>IF(E64="","",IF(OR(((MAXA(E64:I65))&gt;(B64+C64)),((MINA(E64:I65))&lt;(B64-C65))),"NG","OK"))</f>
        <v/>
      </c>
      <c r="Z64" s="184" t="str">
        <f t="shared" ref="Z64" si="85">IF(X64="","",IF(OR(((MINA(X64))&lt;(1.67))),"NG","OK"))</f>
        <v/>
      </c>
    </row>
    <row r="65" spans="1:26" ht="12" customHeight="1" x14ac:dyDescent="0.15">
      <c r="A65" s="187"/>
      <c r="B65" s="189"/>
      <c r="C65" s="30">
        <v>0.1</v>
      </c>
      <c r="D65" s="189"/>
      <c r="E65" s="177"/>
      <c r="F65" s="177"/>
      <c r="G65" s="177"/>
      <c r="H65" s="177"/>
      <c r="I65" s="177"/>
      <c r="J65" s="179"/>
      <c r="K65" s="179"/>
      <c r="L65" s="192" t="str">
        <f t="shared" ref="L65" si="86">IF(L46="","",IF(OR(((MAXA(L46:L53))&gt;(L42+L43)),((MINA(L46:L53))&lt;(L42-L44))),"NG","OK"))</f>
        <v/>
      </c>
      <c r="M65" s="192" t="str">
        <f t="shared" ref="M65" si="87">IF(M45="","",IF(OR(((MAXA(M45:M52))&gt;(M41+M42)),((MINA(M45:M52))&lt;(M41-M43))),2,1))</f>
        <v/>
      </c>
      <c r="N65" s="185"/>
      <c r="O65" s="193"/>
      <c r="P65" s="193"/>
      <c r="Q65" s="185"/>
      <c r="R65" s="185"/>
      <c r="S65" s="185"/>
      <c r="T65" s="185"/>
      <c r="U65" s="185"/>
      <c r="V65" s="185"/>
      <c r="W65" s="185"/>
      <c r="X65" s="185"/>
      <c r="Y65" s="185"/>
      <c r="Z65" s="185"/>
    </row>
    <row r="66" spans="1:26" ht="12" customHeight="1" x14ac:dyDescent="0.15">
      <c r="A66" s="186" t="s">
        <v>40</v>
      </c>
      <c r="B66" s="188">
        <v>6.5</v>
      </c>
      <c r="C66" s="31">
        <v>0.1</v>
      </c>
      <c r="D66" s="188" t="s">
        <v>18</v>
      </c>
      <c r="E66" s="176"/>
      <c r="F66" s="176"/>
      <c r="G66" s="176"/>
      <c r="H66" s="176"/>
      <c r="I66" s="176"/>
      <c r="J66" s="178"/>
      <c r="K66" s="178"/>
      <c r="L66" s="192" t="str">
        <f>IF(E66="","",IF(OR(((MAXA(E66:I67))&gt;(B66+C66)),((MINA(E66:I67))&lt;(B66-C67))),"NG","OK"))</f>
        <v/>
      </c>
      <c r="M66" s="192" t="str">
        <f>IF(E66="","",IF(OR(((MAXA(E66:I67))&gt;(B66+C66)),((MINA(E66:I67))&lt;(B66-C67))),2,1))</f>
        <v/>
      </c>
      <c r="N66" s="185">
        <f t="shared" ref="N66" si="88">IF(B66="","",(((B66+C66)+(B66-C67))/2))</f>
        <v>6.5</v>
      </c>
      <c r="O66" s="193" t="str">
        <f>IF(E66="","",((MAXA(E66,F66,G66,H66,I66))-N66)/((C66+C67)/2))</f>
        <v/>
      </c>
      <c r="P66" s="193" t="str">
        <f>IF(E66="","",((MINA(E66,F66,G66,H66,I66))-N66)/((C66+C67)/2))</f>
        <v/>
      </c>
      <c r="Q66" s="185" t="str">
        <f t="shared" ref="Q66" si="89">IF(E66="","",IF(OR((O66&gt;50%),(P66&lt;-50%)),"Measure More","OK"))</f>
        <v/>
      </c>
      <c r="R66" s="185" t="str">
        <f>IF(E66="","",MAXA(E66:I67))</f>
        <v/>
      </c>
      <c r="S66" s="185" t="str">
        <f>IF(E66="","",MINA(E66:I67))</f>
        <v/>
      </c>
      <c r="T66" s="185" t="str">
        <f t="shared" ref="T66" si="90">IF(E66="","",(R66-S66))</f>
        <v/>
      </c>
      <c r="U66" s="185" t="str">
        <f>IF(E66="","",ROUND(AVERAGEA(E66:I67),4))</f>
        <v/>
      </c>
      <c r="V66" s="185" t="str">
        <f>IF(E66="","",ROUND(SQRT(COUNTA(E66:I67)/(COUNTA(E66:I67)-1))*STDEVPA(E66:I67),4))</f>
        <v/>
      </c>
      <c r="W66" s="184" t="str">
        <f t="shared" ref="W66" si="91">IF(E66="","",ROUND((((B66+C66)-(B66-C67))/(6*V66)),4))</f>
        <v/>
      </c>
      <c r="X66" s="184" t="str">
        <f t="shared" ref="X66" si="92">IF(E66="","",ROUND((1-(ABS((((B66+C66)+(B66-C67))/2)-U66)/((C66+C67)/2)))*W66,4))</f>
        <v/>
      </c>
      <c r="Y66" s="184" t="str">
        <f>IF(E66="","",IF(OR(((MAXA(E66:I67))&gt;(B66+C66)),((MINA(E66:I67))&lt;(B66-C67))),"NG","OK"))</f>
        <v/>
      </c>
      <c r="Z66" s="184" t="str">
        <f t="shared" ref="Z66" si="93">IF(X66="","",IF(OR(((MINA(X66))&lt;(1.67))),"NG","OK"))</f>
        <v/>
      </c>
    </row>
    <row r="67" spans="1:26" ht="12" customHeight="1" x14ac:dyDescent="0.15">
      <c r="A67" s="187"/>
      <c r="B67" s="189"/>
      <c r="C67" s="30">
        <v>0.1</v>
      </c>
      <c r="D67" s="189"/>
      <c r="E67" s="177"/>
      <c r="F67" s="177"/>
      <c r="G67" s="177"/>
      <c r="H67" s="177"/>
      <c r="I67" s="177"/>
      <c r="J67" s="179"/>
      <c r="K67" s="179"/>
      <c r="L67" s="192" t="str">
        <f t="shared" ref="L67" si="94">IF(L48="","",IF(OR(((MAXA(L48:L55))&gt;(L44+L45)),((MINA(L48:L55))&lt;(L44-L46))),"NG","OK"))</f>
        <v/>
      </c>
      <c r="M67" s="192" t="str">
        <f t="shared" ref="M67" si="95">IF(M47="","",IF(OR(((MAXA(M47:M54))&gt;(M43+M44)),((MINA(M47:M54))&lt;(M43-M45))),2,1))</f>
        <v/>
      </c>
      <c r="N67" s="185"/>
      <c r="O67" s="193"/>
      <c r="P67" s="193"/>
      <c r="Q67" s="185"/>
      <c r="R67" s="185"/>
      <c r="S67" s="185"/>
      <c r="T67" s="185"/>
      <c r="U67" s="185"/>
      <c r="V67" s="185"/>
      <c r="W67" s="185"/>
      <c r="X67" s="185"/>
      <c r="Y67" s="185"/>
      <c r="Z67" s="185"/>
    </row>
    <row r="68" spans="1:26" ht="12" customHeight="1" x14ac:dyDescent="0.15">
      <c r="A68" s="186" t="s">
        <v>39</v>
      </c>
      <c r="B68" s="188">
        <v>0.8</v>
      </c>
      <c r="C68" s="31">
        <v>0.06</v>
      </c>
      <c r="D68" s="188" t="s">
        <v>35</v>
      </c>
      <c r="E68" s="176"/>
      <c r="F68" s="176"/>
      <c r="G68" s="176"/>
      <c r="H68" s="176"/>
      <c r="I68" s="176"/>
      <c r="J68" s="178"/>
      <c r="K68" s="178"/>
      <c r="L68" s="192" t="str">
        <f>IF(E68="","",IF(OR(((MAXA(E68:I69))&gt;(B68+C68)),((MINA(E68:I69))&lt;(B68-C69))),"NG","OK"))</f>
        <v/>
      </c>
      <c r="M68" s="192" t="str">
        <f>IF(E68="","",IF(OR(((MAXA(E68:I69))&gt;(B68+C68)),((MINA(E68:I69))&lt;(B68-C69))),2,1))</f>
        <v/>
      </c>
      <c r="N68" s="185">
        <f t="shared" ref="N68" si="96">IF(B68="","",(((B68+C68)+(B68-C69))/2))</f>
        <v>0.8</v>
      </c>
      <c r="O68" s="193" t="str">
        <f>IF(E68="","",((MAXA(E68,F68,G68,H68,I68))-N68)/((C68+C69)/2))</f>
        <v/>
      </c>
      <c r="P68" s="193" t="str">
        <f>IF(E68="","",((MINA(E68,F68,G68,H68,I68))-N68)/((C68+C69)/2))</f>
        <v/>
      </c>
      <c r="Q68" s="185" t="str">
        <f t="shared" ref="Q68" si="97">IF(E68="","",IF(OR((O68&gt;50%),(P68&lt;-50%)),"Measure More","OK"))</f>
        <v/>
      </c>
      <c r="R68" s="185" t="str">
        <f>IF(E68="","",MAXA(E68:I69))</f>
        <v/>
      </c>
      <c r="S68" s="185" t="str">
        <f>IF(E68="","",MINA(E68:I69))</f>
        <v/>
      </c>
      <c r="T68" s="185" t="str">
        <f t="shared" ref="T68" si="98">IF(E68="","",(R68-S68))</f>
        <v/>
      </c>
      <c r="U68" s="185" t="str">
        <f>IF(E68="","",ROUND(AVERAGEA(E68:I69),4))</f>
        <v/>
      </c>
      <c r="V68" s="185" t="str">
        <f>IF(E68="","",ROUND(SQRT(COUNTA(E68:I69)/(COUNTA(E68:I69)-1))*STDEVPA(E68:I69),4))</f>
        <v/>
      </c>
      <c r="W68" s="184" t="str">
        <f t="shared" ref="W68" si="99">IF(E68="","",ROUND((((B68+C68)-(B68-C69))/(6*V68)),4))</f>
        <v/>
      </c>
      <c r="X68" s="184" t="str">
        <f t="shared" ref="X68" si="100">IF(E68="","",ROUND((1-(ABS((((B68+C68)+(B68-C69))/2)-U68)/((C68+C69)/2)))*W68,4))</f>
        <v/>
      </c>
      <c r="Y68" s="184" t="str">
        <f>IF(E68="","",IF(OR(((MAXA(E68:I69))&gt;(B68+C68)),((MINA(E68:I69))&lt;(B68-C69))),"NG","OK"))</f>
        <v/>
      </c>
      <c r="Z68" s="184" t="str">
        <f t="shared" ref="Z68" si="101">IF(X68="","",IF(OR(((MINA(X68))&lt;(1.67))),"NG","OK"))</f>
        <v/>
      </c>
    </row>
    <row r="69" spans="1:26" ht="12" customHeight="1" x14ac:dyDescent="0.15">
      <c r="A69" s="187"/>
      <c r="B69" s="189"/>
      <c r="C69" s="30">
        <v>0.06</v>
      </c>
      <c r="D69" s="189"/>
      <c r="E69" s="177"/>
      <c r="F69" s="177"/>
      <c r="G69" s="177"/>
      <c r="H69" s="177"/>
      <c r="I69" s="177"/>
      <c r="J69" s="179"/>
      <c r="K69" s="179"/>
      <c r="L69" s="192" t="str">
        <f t="shared" ref="L69" si="102">IF(L50="","",IF(OR(((MAXA(L50:L57))&gt;(L46+L47)),((MINA(L50:L57))&lt;(L46-L48))),"NG","OK"))</f>
        <v/>
      </c>
      <c r="M69" s="192" t="str">
        <f t="shared" ref="M69" si="103">IF(M49="","",IF(OR(((MAXA(M49:M56))&gt;(M45+M46)),((MINA(M49:M56))&lt;(M45-M47))),2,1))</f>
        <v/>
      </c>
      <c r="N69" s="185"/>
      <c r="O69" s="193"/>
      <c r="P69" s="193"/>
      <c r="Q69" s="185"/>
      <c r="R69" s="185"/>
      <c r="S69" s="185"/>
      <c r="T69" s="185"/>
      <c r="U69" s="185"/>
      <c r="V69" s="185"/>
      <c r="W69" s="185"/>
      <c r="X69" s="185"/>
      <c r="Y69" s="185"/>
      <c r="Z69" s="185"/>
    </row>
    <row r="70" spans="1:26" ht="12" customHeight="1" x14ac:dyDescent="0.15">
      <c r="A70" s="186" t="s">
        <v>38</v>
      </c>
      <c r="B70" s="188">
        <v>0.8</v>
      </c>
      <c r="C70" s="31">
        <v>0.06</v>
      </c>
      <c r="D70" s="188" t="s">
        <v>35</v>
      </c>
      <c r="E70" s="176"/>
      <c r="F70" s="176"/>
      <c r="G70" s="176"/>
      <c r="H70" s="176"/>
      <c r="I70" s="176"/>
      <c r="J70" s="178"/>
      <c r="K70" s="178"/>
      <c r="L70" s="192" t="str">
        <f>IF(E70="","",IF(OR(((MAXA(E70:I71))&gt;(B70+C70)),((MINA(E70:I71))&lt;(B70-C71))),"NG","OK"))</f>
        <v/>
      </c>
      <c r="M70" s="192" t="str">
        <f>IF(E70="","",IF(OR(((MAXA(E70:I71))&gt;(B70+C70)),((MINA(E70:I71))&lt;(B70-C71))),2,1))</f>
        <v/>
      </c>
      <c r="N70" s="185">
        <f t="shared" ref="N70" si="104">IF(B70="","",(((B70+C70)+(B70-C71))/2))</f>
        <v>0.8</v>
      </c>
      <c r="O70" s="193" t="str">
        <f>IF(E70="","",((MAXA(E70,F70,G70,H70,I70))-N70)/((C70+C71)/2))</f>
        <v/>
      </c>
      <c r="P70" s="193" t="str">
        <f>IF(E70="","",((MINA(E70,F70,G70,H70,I70))-N70)/((C70+C71)/2))</f>
        <v/>
      </c>
      <c r="Q70" s="185" t="str">
        <f t="shared" ref="Q70" si="105">IF(E70="","",IF(OR((O70&gt;50%),(P70&lt;-50%)),"Measure More","OK"))</f>
        <v/>
      </c>
      <c r="R70" s="185" t="str">
        <f>IF(E70="","",MAXA(E70:I71))</f>
        <v/>
      </c>
      <c r="S70" s="185" t="str">
        <f>IF(E70="","",MINA(E70:I71))</f>
        <v/>
      </c>
      <c r="T70" s="185" t="str">
        <f t="shared" ref="T70" si="106">IF(E70="","",(R70-S70))</f>
        <v/>
      </c>
      <c r="U70" s="185" t="str">
        <f>IF(E70="","",ROUND(AVERAGEA(E70:I71),4))</f>
        <v/>
      </c>
      <c r="V70" s="185" t="str">
        <f>IF(E70="","",ROUND(SQRT(COUNTA(E70:I71)/(COUNTA(E70:I71)-1))*STDEVPA(E70:I71),4))</f>
        <v/>
      </c>
      <c r="W70" s="184" t="str">
        <f t="shared" ref="W70" si="107">IF(E70="","",ROUND((((B70+C70)-(B70-C71))/(6*V70)),4))</f>
        <v/>
      </c>
      <c r="X70" s="184" t="str">
        <f t="shared" ref="X70" si="108">IF(E70="","",ROUND((1-(ABS((((B70+C70)+(B70-C71))/2)-U70)/((C70+C71)/2)))*W70,4))</f>
        <v/>
      </c>
      <c r="Y70" s="184" t="str">
        <f>IF(E70="","",IF(OR(((MAXA(E70:I71))&gt;(B70+C70)),((MINA(E70:I71))&lt;(B70-C71))),"NG","OK"))</f>
        <v/>
      </c>
      <c r="Z70" s="184" t="str">
        <f t="shared" ref="Z70" si="109">IF(X70="","",IF(OR(((MINA(X70))&lt;(1.67))),"NG","OK"))</f>
        <v/>
      </c>
    </row>
    <row r="71" spans="1:26" ht="12" customHeight="1" x14ac:dyDescent="0.15">
      <c r="A71" s="187"/>
      <c r="B71" s="189"/>
      <c r="C71" s="30">
        <v>0.06</v>
      </c>
      <c r="D71" s="189"/>
      <c r="E71" s="177"/>
      <c r="F71" s="177"/>
      <c r="G71" s="177"/>
      <c r="H71" s="177"/>
      <c r="I71" s="177"/>
      <c r="J71" s="179"/>
      <c r="K71" s="179"/>
      <c r="L71" s="192" t="str">
        <f t="shared" ref="L71:L107" si="110">IF(L52="","",IF(OR(((MAXA(L52:L59))&gt;(L48+L49)),((MINA(L52:L59))&lt;(L48-L50))),"NG","OK"))</f>
        <v/>
      </c>
      <c r="M71" s="192" t="str">
        <f t="shared" ref="M71:M107" si="111">IF(M51="","",IF(OR(((MAXA(M51:M58))&gt;(M47+M48)),((MINA(M51:M58))&lt;(M47-M49))),2,1))</f>
        <v/>
      </c>
      <c r="N71" s="185"/>
      <c r="O71" s="193"/>
      <c r="P71" s="193"/>
      <c r="Q71" s="185"/>
      <c r="R71" s="185"/>
      <c r="S71" s="185"/>
      <c r="T71" s="185"/>
      <c r="U71" s="185"/>
      <c r="V71" s="185"/>
      <c r="W71" s="185"/>
      <c r="X71" s="185"/>
      <c r="Y71" s="185"/>
      <c r="Z71" s="185"/>
    </row>
    <row r="72" spans="1:26" ht="12" customHeight="1" x14ac:dyDescent="0.15">
      <c r="A72" s="186" t="s">
        <v>37</v>
      </c>
      <c r="B72" s="188">
        <v>0.6</v>
      </c>
      <c r="C72" s="31">
        <v>0</v>
      </c>
      <c r="D72" s="188" t="s">
        <v>35</v>
      </c>
      <c r="E72" s="176"/>
      <c r="F72" s="176"/>
      <c r="G72" s="176"/>
      <c r="H72" s="176"/>
      <c r="I72" s="176"/>
      <c r="J72" s="178"/>
      <c r="K72" s="178"/>
      <c r="L72" s="192" t="str">
        <f>IF(E72="","",IF(OR(((MAXA(E72:I73))&gt;(B72+C72)),((MINA(E72:I73))&lt;(B72-C73))),"NG","OK"))</f>
        <v/>
      </c>
      <c r="M72" s="192" t="str">
        <f>IF(E72="","",IF(OR(((MAXA(E72:I73))&gt;(B72+C72)),((MINA(E72:I73))&lt;(B72-C73))),2,1))</f>
        <v/>
      </c>
      <c r="N72" s="185">
        <f t="shared" ref="N72" si="112">IF(B72="","",(((B72+C72)+(B72-C73))/2))</f>
        <v>0.58499999999999996</v>
      </c>
      <c r="O72" s="193" t="str">
        <f>IF(E72="","",((MAXA(E72,F72,G72,H72,I72))-N72)/((C72+C73)/2))</f>
        <v/>
      </c>
      <c r="P72" s="193" t="str">
        <f>IF(E72="","",((MINA(E72,F72,G72,H72,I72))-N72)/((C72+C73)/2))</f>
        <v/>
      </c>
      <c r="Q72" s="194" t="str">
        <f t="shared" ref="Q72" si="113">IF(E72="","",IF(OR((O72&gt;50%),(P72&lt;-50%)),"Measure More","OK"))</f>
        <v/>
      </c>
      <c r="R72" s="185" t="str">
        <f>IF(E72="","",MAXA(E72:I73))</f>
        <v/>
      </c>
      <c r="S72" s="185" t="str">
        <f>IF(E72="","",MINA(E72:I73))</f>
        <v/>
      </c>
      <c r="T72" s="185" t="str">
        <f t="shared" ref="T72" si="114">IF(E72="","",(R72-S72))</f>
        <v/>
      </c>
      <c r="U72" s="185" t="str">
        <f>IF(E72="","",ROUND(AVERAGEA(E72:I73),4))</f>
        <v/>
      </c>
      <c r="V72" s="185" t="str">
        <f>IF(E72="","",ROUND(SQRT(COUNTA(E72:I73)/(COUNTA(E72:I73)-1))*STDEVPA(E72:I73),4))</f>
        <v/>
      </c>
      <c r="W72" s="184" t="str">
        <f>IF(E72="","",ROUND((((U72)-(B72-C73))/(3*V72)),4))</f>
        <v/>
      </c>
      <c r="X72" s="184" t="str">
        <f>IF(E72="","",ROUND((((U72)-(B72-C73))/(3*V72)),4))</f>
        <v/>
      </c>
      <c r="Y72" s="184" t="str">
        <f>IF(E72="","",IF(OR(((MAXA(E72:I73))&gt;(B72+C72)),((MINA(E72:I73))&lt;(B72-C73))),"NG","OK"))</f>
        <v/>
      </c>
      <c r="Z72" s="184" t="str">
        <f t="shared" ref="Z72" si="115">IF(X72="","",IF(OR(((MINA(X72))&lt;(1.67))),"NG","OK"))</f>
        <v/>
      </c>
    </row>
    <row r="73" spans="1:26" ht="12" customHeight="1" x14ac:dyDescent="0.15">
      <c r="A73" s="187"/>
      <c r="B73" s="189"/>
      <c r="C73" s="30">
        <v>0.03</v>
      </c>
      <c r="D73" s="189"/>
      <c r="E73" s="177"/>
      <c r="F73" s="177"/>
      <c r="G73" s="177"/>
      <c r="H73" s="177"/>
      <c r="I73" s="177"/>
      <c r="J73" s="179"/>
      <c r="K73" s="179"/>
      <c r="L73" s="192" t="str">
        <f t="shared" si="110"/>
        <v/>
      </c>
      <c r="M73" s="192" t="str">
        <f t="shared" si="111"/>
        <v/>
      </c>
      <c r="N73" s="185"/>
      <c r="O73" s="193"/>
      <c r="P73" s="193"/>
      <c r="Q73" s="194"/>
      <c r="R73" s="185"/>
      <c r="S73" s="185"/>
      <c r="T73" s="185"/>
      <c r="U73" s="185"/>
      <c r="V73" s="185"/>
      <c r="W73" s="185"/>
      <c r="X73" s="185"/>
      <c r="Y73" s="185"/>
      <c r="Z73" s="185"/>
    </row>
    <row r="74" spans="1:26" ht="12" customHeight="1" x14ac:dyDescent="0.15">
      <c r="A74" s="186" t="s">
        <v>36</v>
      </c>
      <c r="B74" s="188">
        <v>0.6</v>
      </c>
      <c r="C74" s="31">
        <v>0</v>
      </c>
      <c r="D74" s="188" t="s">
        <v>35</v>
      </c>
      <c r="E74" s="176"/>
      <c r="F74" s="176"/>
      <c r="G74" s="176"/>
      <c r="H74" s="176"/>
      <c r="I74" s="176"/>
      <c r="J74" s="178"/>
      <c r="K74" s="178"/>
      <c r="L74" s="192" t="str">
        <f>IF(E74="","",IF(OR(((MAXA(E74:I75))&gt;(B74+C74)),((MINA(E74:I75))&lt;(B74-C75))),"NG","OK"))</f>
        <v/>
      </c>
      <c r="M74" s="192" t="str">
        <f>IF(E74="","",IF(OR(((MAXA(E74:I75))&gt;(B74+C74)),((MINA(E74:I75))&lt;(B74-C75))),2,1))</f>
        <v/>
      </c>
      <c r="N74" s="185">
        <f t="shared" ref="N74" si="116">IF(B74="","",(((B74+C74)+(B74-C75))/2))</f>
        <v>0.58499999999999996</v>
      </c>
      <c r="O74" s="193" t="str">
        <f>IF(E74="","",((MAXA(E74,F74,G74,H74,I74))-N74)/((C74+C75)/2))</f>
        <v/>
      </c>
      <c r="P74" s="193" t="str">
        <f>IF(E74="","",((MINA(E74,F74,G74,H74,I74))-N74)/((C74+C75)/2))</f>
        <v/>
      </c>
      <c r="Q74" s="194" t="str">
        <f t="shared" ref="Q74" si="117">IF(E74="","",IF(OR((O74&gt;50%),(P74&lt;-50%)),"Measure More","OK"))</f>
        <v/>
      </c>
      <c r="R74" s="185" t="str">
        <f>IF(E74="","",MAXA(E74:I75))</f>
        <v/>
      </c>
      <c r="S74" s="185" t="str">
        <f>IF(E74="","",MINA(E74:I75))</f>
        <v/>
      </c>
      <c r="T74" s="185" t="str">
        <f t="shared" ref="T74" si="118">IF(E74="","",(R74-S74))</f>
        <v/>
      </c>
      <c r="U74" s="185" t="str">
        <f>IF(E74="","",ROUND(AVERAGEA(E74:I75),4))</f>
        <v/>
      </c>
      <c r="V74" s="185" t="str">
        <f>IF(E74="","",ROUND(SQRT(COUNTA(E74:I75)/(COUNTA(E74:I75)-1))*STDEVPA(E74:I75),4))</f>
        <v/>
      </c>
      <c r="W74" s="184" t="str">
        <f>IF(E74="","",ROUND((((U74)-(B74-C75))/(3*V74)),4))</f>
        <v/>
      </c>
      <c r="X74" s="184" t="str">
        <f>IF(E74="","",ROUND((((U74)-(B74-C75))/(3*V74)),4))</f>
        <v/>
      </c>
      <c r="Y74" s="184" t="str">
        <f>IF(E74="","",IF(OR(((MAXA(E74:I75))&gt;(B74+C74)),((MINA(E74:I75))&lt;(B74-C75))),"NG","OK"))</f>
        <v/>
      </c>
      <c r="Z74" s="184" t="str">
        <f t="shared" ref="Z74" si="119">IF(X74="","",IF(OR(((MINA(X74))&lt;(1.67))),"NG","OK"))</f>
        <v/>
      </c>
    </row>
    <row r="75" spans="1:26" ht="12" customHeight="1" x14ac:dyDescent="0.15">
      <c r="A75" s="187"/>
      <c r="B75" s="189"/>
      <c r="C75" s="30">
        <v>0.03</v>
      </c>
      <c r="D75" s="189"/>
      <c r="E75" s="177"/>
      <c r="F75" s="177"/>
      <c r="G75" s="177"/>
      <c r="H75" s="177"/>
      <c r="I75" s="177"/>
      <c r="J75" s="179"/>
      <c r="K75" s="179"/>
      <c r="L75" s="192" t="str">
        <f t="shared" si="110"/>
        <v/>
      </c>
      <c r="M75" s="192" t="str">
        <f t="shared" si="111"/>
        <v/>
      </c>
      <c r="N75" s="185"/>
      <c r="O75" s="193"/>
      <c r="P75" s="193"/>
      <c r="Q75" s="194"/>
      <c r="R75" s="185"/>
      <c r="S75" s="185"/>
      <c r="T75" s="185"/>
      <c r="U75" s="185"/>
      <c r="V75" s="185"/>
      <c r="W75" s="185"/>
      <c r="X75" s="185"/>
      <c r="Y75" s="185"/>
      <c r="Z75" s="185"/>
    </row>
    <row r="76" spans="1:26" ht="12" customHeight="1" x14ac:dyDescent="0.15">
      <c r="A76" s="186" t="s">
        <v>34</v>
      </c>
      <c r="B76" s="188">
        <v>7.5</v>
      </c>
      <c r="C76" s="31">
        <v>0.2</v>
      </c>
      <c r="D76" s="188" t="s">
        <v>18</v>
      </c>
      <c r="E76" s="176"/>
      <c r="F76" s="176"/>
      <c r="G76" s="176"/>
      <c r="H76" s="176"/>
      <c r="I76" s="176"/>
      <c r="J76" s="178"/>
      <c r="K76" s="178"/>
      <c r="L76" s="192" t="str">
        <f>IF(E76="","",IF(OR(((MAXA(E76:I77))&gt;(B76+C76)),((MINA(E76:I77))&lt;(B76-C77))),"NG","OK"))</f>
        <v/>
      </c>
      <c r="M76" s="192" t="str">
        <f>IF(E76="","",IF(OR(((MAXA(E76:I77))&gt;(B76+C76)),((MINA(E76:I77))&lt;(B76-C77))),2,1))</f>
        <v/>
      </c>
      <c r="N76" s="185">
        <f t="shared" ref="N76" si="120">IF(B76="","",(((B76+C76)+(B76-C77))/2))</f>
        <v>7.5</v>
      </c>
      <c r="O76" s="193" t="str">
        <f>IF(E76="","",((MAXA(E76,F76,G76,H76,I76))-N76)/((C76+C77)/2))</f>
        <v/>
      </c>
      <c r="P76" s="193" t="str">
        <f>IF(E76="","",((MINA(E76,F76,G76,H76,I76))-N76)/((C76+C77)/2))</f>
        <v/>
      </c>
      <c r="Q76" s="185" t="str">
        <f t="shared" ref="Q76" si="121">IF(E76="","",IF(OR((O76&gt;50%),(P76&lt;-50%)),"Measure More","OK"))</f>
        <v/>
      </c>
      <c r="R76" s="185" t="str">
        <f>IF(E76="","",MAXA(E76:I77))</f>
        <v/>
      </c>
      <c r="S76" s="185" t="str">
        <f>IF(E76="","",MINA(E76:I77))</f>
        <v/>
      </c>
      <c r="T76" s="185" t="str">
        <f t="shared" ref="T76" si="122">IF(E76="","",(R76-S76))</f>
        <v/>
      </c>
      <c r="U76" s="185" t="str">
        <f>IF(E76="","",ROUND(AVERAGEA(E76:I77),4))</f>
        <v/>
      </c>
      <c r="V76" s="185" t="str">
        <f>IF(E76="","",ROUND(SQRT(COUNTA(E76:I77)/(COUNTA(E76:I77)-1))*STDEVPA(E76:I77),4))</f>
        <v/>
      </c>
      <c r="W76" s="184" t="str">
        <f t="shared" ref="W76" si="123">IF(E76="","",ROUND((((B76+C76)-(B76-C77))/(6*V76)),4))</f>
        <v/>
      </c>
      <c r="X76" s="184" t="str">
        <f t="shared" ref="X76" si="124">IF(E76="","",ROUND((1-(ABS((((B76+C76)+(B76-C77))/2)-U76)/((C76+C77)/2)))*W76,4))</f>
        <v/>
      </c>
      <c r="Y76" s="184" t="str">
        <f>IF(E76="","",IF(OR(((MAXA(E76:I77))&gt;(B76+C76)),((MINA(E76:I77))&lt;(B76-C77))),"NG","OK"))</f>
        <v/>
      </c>
      <c r="Z76" s="184" t="str">
        <f t="shared" ref="Z76" si="125">IF(X76="","",IF(OR(((MINA(X76))&lt;(1.67))),"NG","OK"))</f>
        <v/>
      </c>
    </row>
    <row r="77" spans="1:26" ht="12" customHeight="1" x14ac:dyDescent="0.15">
      <c r="A77" s="187"/>
      <c r="B77" s="189"/>
      <c r="C77" s="30">
        <v>0.2</v>
      </c>
      <c r="D77" s="189"/>
      <c r="E77" s="177"/>
      <c r="F77" s="177"/>
      <c r="G77" s="177"/>
      <c r="H77" s="177"/>
      <c r="I77" s="177"/>
      <c r="J77" s="179"/>
      <c r="K77" s="179"/>
      <c r="L77" s="192" t="str">
        <f t="shared" si="110"/>
        <v/>
      </c>
      <c r="M77" s="192" t="str">
        <f t="shared" si="111"/>
        <v/>
      </c>
      <c r="N77" s="185"/>
      <c r="O77" s="193"/>
      <c r="P77" s="193"/>
      <c r="Q77" s="185"/>
      <c r="R77" s="185"/>
      <c r="S77" s="185"/>
      <c r="T77" s="185"/>
      <c r="U77" s="185"/>
      <c r="V77" s="185"/>
      <c r="W77" s="185"/>
      <c r="X77" s="185"/>
      <c r="Y77" s="185"/>
      <c r="Z77" s="185"/>
    </row>
    <row r="78" spans="1:26" ht="12" customHeight="1" x14ac:dyDescent="0.15">
      <c r="A78" s="186" t="s">
        <v>33</v>
      </c>
      <c r="B78" s="188">
        <v>7.5</v>
      </c>
      <c r="C78" s="31">
        <v>0.2</v>
      </c>
      <c r="D78" s="188" t="s">
        <v>18</v>
      </c>
      <c r="E78" s="176"/>
      <c r="F78" s="176"/>
      <c r="G78" s="176"/>
      <c r="H78" s="176"/>
      <c r="I78" s="176"/>
      <c r="J78" s="178"/>
      <c r="K78" s="178"/>
      <c r="L78" s="192" t="str">
        <f>IF(E78="","",IF(OR(((MAXA(E78:I79))&gt;(B78+C78)),((MINA(E78:I79))&lt;(B78-C79))),"NG","OK"))</f>
        <v/>
      </c>
      <c r="M78" s="192" t="str">
        <f>IF(E78="","",IF(OR(((MAXA(E78:I79))&gt;(B78+C78)),((MINA(E78:I79))&lt;(B78-C79))),2,1))</f>
        <v/>
      </c>
      <c r="N78" s="185">
        <f t="shared" ref="N78" si="126">IF(B78="","",(((B78+C78)+(B78-C79))/2))</f>
        <v>7.5</v>
      </c>
      <c r="O78" s="193" t="str">
        <f>IF(E78="","",((MAXA(E78,F78,G78,H78,I78))-N78)/((C78+C79)/2))</f>
        <v/>
      </c>
      <c r="P78" s="193" t="str">
        <f>IF(E78="","",((MINA(E78,F78,G78,H78,I78))-N78)/((C78+C79)/2))</f>
        <v/>
      </c>
      <c r="Q78" s="185" t="str">
        <f t="shared" ref="Q78" si="127">IF(E78="","",IF(OR((O78&gt;50%),(P78&lt;-50%)),"Measure More","OK"))</f>
        <v/>
      </c>
      <c r="R78" s="185" t="str">
        <f>IF(E78="","",MAXA(E78:I79))</f>
        <v/>
      </c>
      <c r="S78" s="185" t="str">
        <f>IF(E78="","",MINA(E78:I79))</f>
        <v/>
      </c>
      <c r="T78" s="185" t="str">
        <f t="shared" ref="T78" si="128">IF(E78="","",(R78-S78))</f>
        <v/>
      </c>
      <c r="U78" s="185" t="str">
        <f>IF(E78="","",ROUND(AVERAGEA(E78:I79),4))</f>
        <v/>
      </c>
      <c r="V78" s="185" t="str">
        <f>IF(E78="","",ROUND(SQRT(COUNTA(E78:I79)/(COUNTA(E78:I79)-1))*STDEVPA(E78:I79),4))</f>
        <v/>
      </c>
      <c r="W78" s="184" t="str">
        <f t="shared" ref="W78" si="129">IF(E78="","",ROUND((((B78+C78)-(B78-C79))/(6*V78)),4))</f>
        <v/>
      </c>
      <c r="X78" s="184" t="str">
        <f t="shared" ref="X78" si="130">IF(E78="","",ROUND((1-(ABS((((B78+C78)+(B78-C79))/2)-U78)/((C78+C79)/2)))*W78,4))</f>
        <v/>
      </c>
      <c r="Y78" s="184" t="str">
        <f>IF(E78="","",IF(OR(((MAXA(E78:I79))&gt;(B78+C78)),((MINA(E78:I79))&lt;(B78-C79))),"NG","OK"))</f>
        <v/>
      </c>
      <c r="Z78" s="184" t="str">
        <f t="shared" ref="Z78" si="131">IF(X78="","",IF(OR(((MINA(X78))&lt;(1.67))),"NG","OK"))</f>
        <v/>
      </c>
    </row>
    <row r="79" spans="1:26" ht="12" customHeight="1" x14ac:dyDescent="0.15">
      <c r="A79" s="187"/>
      <c r="B79" s="189"/>
      <c r="C79" s="30">
        <v>0.2</v>
      </c>
      <c r="D79" s="189"/>
      <c r="E79" s="177"/>
      <c r="F79" s="177"/>
      <c r="G79" s="177"/>
      <c r="H79" s="177"/>
      <c r="I79" s="177"/>
      <c r="J79" s="179"/>
      <c r="K79" s="179"/>
      <c r="L79" s="192" t="str">
        <f t="shared" si="110"/>
        <v/>
      </c>
      <c r="M79" s="192" t="str">
        <f t="shared" si="111"/>
        <v/>
      </c>
      <c r="N79" s="185"/>
      <c r="O79" s="193"/>
      <c r="P79" s="193"/>
      <c r="Q79" s="185"/>
      <c r="R79" s="185"/>
      <c r="S79" s="185"/>
      <c r="T79" s="185"/>
      <c r="U79" s="185"/>
      <c r="V79" s="185"/>
      <c r="W79" s="185"/>
      <c r="X79" s="185"/>
      <c r="Y79" s="185"/>
      <c r="Z79" s="185"/>
    </row>
    <row r="80" spans="1:26" ht="12" customHeight="1" x14ac:dyDescent="0.15">
      <c r="A80" s="186" t="s">
        <v>32</v>
      </c>
      <c r="B80" s="188">
        <v>6.2</v>
      </c>
      <c r="C80" s="31">
        <v>0.05</v>
      </c>
      <c r="D80" s="188" t="s">
        <v>18</v>
      </c>
      <c r="E80" s="176"/>
      <c r="F80" s="176"/>
      <c r="G80" s="176"/>
      <c r="H80" s="176"/>
      <c r="I80" s="176"/>
      <c r="J80" s="178"/>
      <c r="K80" s="178"/>
      <c r="L80" s="192" t="str">
        <f>IF(E80="","",IF(OR(((MAXA(E80:I81))&gt;(B80+C80)),((MINA(E80:I81))&lt;(B80-C81))),"NG","OK"))</f>
        <v/>
      </c>
      <c r="M80" s="192" t="str">
        <f>IF(E80="","",IF(OR(((MAXA(E80:I81))&gt;(B80+C80)),((MINA(E80:I81))&lt;(B80-C81))),2,1))</f>
        <v/>
      </c>
      <c r="N80" s="185">
        <f t="shared" ref="N80" si="132">IF(B80="","",(((B80+C80)+(B80-C81))/2))</f>
        <v>6.2</v>
      </c>
      <c r="O80" s="193" t="str">
        <f>IF(E80="","",((MAXA(E80,F80,G80,H80,I80))-N80)/((C80+C81)/2))</f>
        <v/>
      </c>
      <c r="P80" s="193" t="str">
        <f>IF(E80="","",((MINA(E80,F80,G80,H80,I80))-N80)/((C80+C81)/2))</f>
        <v/>
      </c>
      <c r="Q80" s="185" t="str">
        <f t="shared" ref="Q80" si="133">IF(E80="","",IF(OR((O80&gt;50%),(P80&lt;-50%)),"Measure More","OK"))</f>
        <v/>
      </c>
      <c r="R80" s="185" t="str">
        <f>IF(E80="","",MAXA(E80:I81))</f>
        <v/>
      </c>
      <c r="S80" s="185" t="str">
        <f>IF(E80="","",MINA(E80:I81))</f>
        <v/>
      </c>
      <c r="T80" s="185" t="str">
        <f t="shared" ref="T80" si="134">IF(E80="","",(R80-S80))</f>
        <v/>
      </c>
      <c r="U80" s="185" t="str">
        <f>IF(E80="","",ROUND(AVERAGEA(E80:I81),4))</f>
        <v/>
      </c>
      <c r="V80" s="185" t="str">
        <f>IF(E80="","",ROUND(SQRT(COUNTA(E80:I81)/(COUNTA(E80:I81)-1))*STDEVPA(E80:I81),4))</f>
        <v/>
      </c>
      <c r="W80" s="184" t="str">
        <f t="shared" ref="W80" si="135">IF(E80="","",ROUND((((B80+C80)-(B80-C81))/(6*V80)),4))</f>
        <v/>
      </c>
      <c r="X80" s="184" t="str">
        <f t="shared" ref="X80" si="136">IF(E80="","",ROUND((1-(ABS((((B80+C80)+(B80-C81))/2)-U80)/((C80+C81)/2)))*W80,4))</f>
        <v/>
      </c>
      <c r="Y80" s="184" t="str">
        <f>IF(E80="","",IF(OR(((MAXA(E80:I81))&gt;(B80+C80)),((MINA(E80:I81))&lt;(B80-C81))),"NG","OK"))</f>
        <v/>
      </c>
      <c r="Z80" s="184" t="str">
        <f t="shared" ref="Z80" si="137">IF(X80="","",IF(OR(((MINA(X80))&lt;(1.67))),"NG","OK"))</f>
        <v/>
      </c>
    </row>
    <row r="81" spans="1:26" ht="12" customHeight="1" x14ac:dyDescent="0.15">
      <c r="A81" s="187"/>
      <c r="B81" s="189"/>
      <c r="C81" s="30">
        <v>0.05</v>
      </c>
      <c r="D81" s="189"/>
      <c r="E81" s="177"/>
      <c r="F81" s="177"/>
      <c r="G81" s="177"/>
      <c r="H81" s="177"/>
      <c r="I81" s="177"/>
      <c r="J81" s="179"/>
      <c r="K81" s="179"/>
      <c r="L81" s="192" t="str">
        <f t="shared" si="110"/>
        <v/>
      </c>
      <c r="M81" s="192" t="str">
        <f t="shared" si="111"/>
        <v/>
      </c>
      <c r="N81" s="185"/>
      <c r="O81" s="193"/>
      <c r="P81" s="193"/>
      <c r="Q81" s="185"/>
      <c r="R81" s="185"/>
      <c r="S81" s="185"/>
      <c r="T81" s="185"/>
      <c r="U81" s="185"/>
      <c r="V81" s="185"/>
      <c r="W81" s="185"/>
      <c r="X81" s="185"/>
      <c r="Y81" s="185"/>
      <c r="Z81" s="185"/>
    </row>
    <row r="82" spans="1:26" ht="12" customHeight="1" x14ac:dyDescent="0.15">
      <c r="A82" s="186" t="s">
        <v>31</v>
      </c>
      <c r="B82" s="188">
        <v>6.2</v>
      </c>
      <c r="C82" s="31">
        <v>0.05</v>
      </c>
      <c r="D82" s="188" t="s">
        <v>18</v>
      </c>
      <c r="E82" s="176"/>
      <c r="F82" s="176"/>
      <c r="G82" s="176"/>
      <c r="H82" s="176"/>
      <c r="I82" s="176"/>
      <c r="J82" s="178"/>
      <c r="K82" s="178"/>
      <c r="L82" s="192" t="str">
        <f>IF(E82="","",IF(OR(((MAXA(E82:I83))&gt;(B82+C82)),((MINA(E82:I83))&lt;(B82-C83))),"NG","OK"))</f>
        <v/>
      </c>
      <c r="M82" s="192" t="str">
        <f>IF(E82="","",IF(OR(((MAXA(E82:I83))&gt;(B82+C82)),((MINA(E82:I83))&lt;(B82-C83))),2,1))</f>
        <v/>
      </c>
      <c r="N82" s="185">
        <f t="shared" ref="N82" si="138">IF(B82="","",(((B82+C82)+(B82-C83))/2))</f>
        <v>6.2</v>
      </c>
      <c r="O82" s="193" t="str">
        <f>IF(E82="","",((MAXA(E82,F82,G82,H82,I82))-N82)/((C82+C83)/2))</f>
        <v/>
      </c>
      <c r="P82" s="193" t="str">
        <f>IF(E82="","",((MINA(E82,F82,G82,H82,I82))-N82)/((C82+C83)/2))</f>
        <v/>
      </c>
      <c r="Q82" s="185" t="str">
        <f t="shared" ref="Q82" si="139">IF(E82="","",IF(OR((O82&gt;50%),(P82&lt;-50%)),"Measure More","OK"))</f>
        <v/>
      </c>
      <c r="R82" s="185" t="str">
        <f>IF(E82="","",MAXA(E82:I83))</f>
        <v/>
      </c>
      <c r="S82" s="185" t="str">
        <f>IF(E82="","",MINA(E82:I83))</f>
        <v/>
      </c>
      <c r="T82" s="185" t="str">
        <f t="shared" ref="T82" si="140">IF(E82="","",(R82-S82))</f>
        <v/>
      </c>
      <c r="U82" s="185" t="str">
        <f>IF(E82="","",ROUND(AVERAGEA(E82:I83),4))</f>
        <v/>
      </c>
      <c r="V82" s="185" t="str">
        <f>IF(E82="","",ROUND(SQRT(COUNTA(E82:I83)/(COUNTA(E82:I83)-1))*STDEVPA(E82:I83),4))</f>
        <v/>
      </c>
      <c r="W82" s="184" t="str">
        <f t="shared" ref="W82" si="141">IF(E82="","",ROUND((((B82+C82)-(B82-C83))/(6*V82)),4))</f>
        <v/>
      </c>
      <c r="X82" s="184" t="str">
        <f t="shared" ref="X82" si="142">IF(E82="","",ROUND((1-(ABS((((B82+C82)+(B82-C83))/2)-U82)/((C82+C83)/2)))*W82,4))</f>
        <v/>
      </c>
      <c r="Y82" s="184" t="str">
        <f>IF(E82="","",IF(OR(((MAXA(E82:I83))&gt;(B82+C82)),((MINA(E82:I83))&lt;(B82-C83))),"NG","OK"))</f>
        <v/>
      </c>
      <c r="Z82" s="184" t="str">
        <f t="shared" ref="Z82" si="143">IF(X82="","",IF(OR(((MINA(X82))&lt;(1.67))),"NG","OK"))</f>
        <v/>
      </c>
    </row>
    <row r="83" spans="1:26" ht="12" customHeight="1" x14ac:dyDescent="0.15">
      <c r="A83" s="187"/>
      <c r="B83" s="189"/>
      <c r="C83" s="30">
        <v>0.05</v>
      </c>
      <c r="D83" s="189"/>
      <c r="E83" s="177"/>
      <c r="F83" s="177"/>
      <c r="G83" s="177"/>
      <c r="H83" s="177"/>
      <c r="I83" s="177"/>
      <c r="J83" s="179"/>
      <c r="K83" s="179"/>
      <c r="L83" s="192" t="str">
        <f t="shared" si="110"/>
        <v/>
      </c>
      <c r="M83" s="192" t="str">
        <f t="shared" si="111"/>
        <v/>
      </c>
      <c r="N83" s="185"/>
      <c r="O83" s="193"/>
      <c r="P83" s="193"/>
      <c r="Q83" s="185"/>
      <c r="R83" s="185"/>
      <c r="S83" s="185"/>
      <c r="T83" s="185"/>
      <c r="U83" s="185"/>
      <c r="V83" s="185"/>
      <c r="W83" s="185"/>
      <c r="X83" s="185"/>
      <c r="Y83" s="185"/>
      <c r="Z83" s="185"/>
    </row>
    <row r="84" spans="1:26" ht="12" customHeight="1" x14ac:dyDescent="0.15">
      <c r="A84" s="186" t="s">
        <v>30</v>
      </c>
      <c r="B84" s="188">
        <v>5.7</v>
      </c>
      <c r="C84" s="31">
        <v>0.1</v>
      </c>
      <c r="D84" s="188" t="s">
        <v>18</v>
      </c>
      <c r="E84" s="176"/>
      <c r="F84" s="176"/>
      <c r="G84" s="176"/>
      <c r="H84" s="176"/>
      <c r="I84" s="176"/>
      <c r="J84" s="178"/>
      <c r="K84" s="178"/>
      <c r="L84" s="192" t="str">
        <f>IF(E84="","",IF(OR(((MAXA(E84:I85))&gt;(B84+C84)),((MINA(E84:I85))&lt;(B84-C85))),"NG","OK"))</f>
        <v/>
      </c>
      <c r="M84" s="192" t="str">
        <f>IF(E84="","",IF(OR(((MAXA(E84:I85))&gt;(B84+C84)),((MINA(E84:I85))&lt;(B84-C85))),2,1))</f>
        <v/>
      </c>
      <c r="N84" s="185">
        <f t="shared" ref="N84" si="144">IF(B84="","",(((B84+C84)+(B84-C85))/2))</f>
        <v>5.7</v>
      </c>
      <c r="O84" s="193" t="str">
        <f>IF(E84="","",((MAXA(E84,F84,G84,H84,I84))-N84)/((C84+C85)/2))</f>
        <v/>
      </c>
      <c r="P84" s="193" t="str">
        <f>IF(E84="","",((MINA(E84,F84,G84,H84,I84))-N84)/((C84+C85)/2))</f>
        <v/>
      </c>
      <c r="Q84" s="185" t="str">
        <f t="shared" ref="Q84" si="145">IF(E84="","",IF(OR((O84&gt;50%),(P84&lt;-50%)),"Measure More","OK"))</f>
        <v/>
      </c>
      <c r="R84" s="185" t="str">
        <f>IF(E84="","",MAXA(E84:I85))</f>
        <v/>
      </c>
      <c r="S84" s="185" t="str">
        <f>IF(E84="","",MINA(E84:I85))</f>
        <v/>
      </c>
      <c r="T84" s="185" t="str">
        <f t="shared" ref="T84" si="146">IF(E84="","",(R84-S84))</f>
        <v/>
      </c>
      <c r="U84" s="185" t="str">
        <f>IF(E84="","",ROUND(AVERAGEA(E84:I85),4))</f>
        <v/>
      </c>
      <c r="V84" s="185" t="str">
        <f>IF(E84="","",ROUND(SQRT(COUNTA(E84:I85)/(COUNTA(E84:I85)-1))*STDEVPA(E84:I85),4))</f>
        <v/>
      </c>
      <c r="W84" s="184" t="str">
        <f t="shared" ref="W84" si="147">IF(E84="","",ROUND((((B84+C84)-(B84-C85))/(6*V84)),4))</f>
        <v/>
      </c>
      <c r="X84" s="184" t="str">
        <f t="shared" ref="X84" si="148">IF(E84="","",ROUND((1-(ABS((((B84+C84)+(B84-C85))/2)-U84)/((C84+C85)/2)))*W84,4))</f>
        <v/>
      </c>
      <c r="Y84" s="184" t="str">
        <f>IF(E84="","",IF(OR(((MAXA(E84:I85))&gt;(B84+C84)),((MINA(E84:I85))&lt;(B84-C85))),"NG","OK"))</f>
        <v/>
      </c>
      <c r="Z84" s="184" t="str">
        <f t="shared" ref="Z84" si="149">IF(X84="","",IF(OR(((MINA(X84))&lt;(1.67))),"NG","OK"))</f>
        <v/>
      </c>
    </row>
    <row r="85" spans="1:26" ht="12" customHeight="1" x14ac:dyDescent="0.15">
      <c r="A85" s="187"/>
      <c r="B85" s="189"/>
      <c r="C85" s="30">
        <v>0.1</v>
      </c>
      <c r="D85" s="189"/>
      <c r="E85" s="177"/>
      <c r="F85" s="177"/>
      <c r="G85" s="177"/>
      <c r="H85" s="177"/>
      <c r="I85" s="177"/>
      <c r="J85" s="179"/>
      <c r="K85" s="179"/>
      <c r="L85" s="192" t="str">
        <f t="shared" si="110"/>
        <v/>
      </c>
      <c r="M85" s="192" t="str">
        <f t="shared" si="111"/>
        <v/>
      </c>
      <c r="N85" s="185"/>
      <c r="O85" s="193"/>
      <c r="P85" s="193"/>
      <c r="Q85" s="185"/>
      <c r="R85" s="185"/>
      <c r="S85" s="185"/>
      <c r="T85" s="185"/>
      <c r="U85" s="185"/>
      <c r="V85" s="185"/>
      <c r="W85" s="185"/>
      <c r="X85" s="185"/>
      <c r="Y85" s="185"/>
      <c r="Z85" s="185"/>
    </row>
    <row r="86" spans="1:26" ht="12" customHeight="1" x14ac:dyDescent="0.15">
      <c r="A86" s="186" t="s">
        <v>29</v>
      </c>
      <c r="B86" s="188">
        <v>5.7</v>
      </c>
      <c r="C86" s="31">
        <v>0.1</v>
      </c>
      <c r="D86" s="188" t="s">
        <v>18</v>
      </c>
      <c r="E86" s="176"/>
      <c r="F86" s="176"/>
      <c r="G86" s="176"/>
      <c r="H86" s="176"/>
      <c r="I86" s="176"/>
      <c r="J86" s="178"/>
      <c r="K86" s="178"/>
      <c r="L86" s="192" t="str">
        <f>IF(E86="","",IF(OR(((MAXA(E86:I87))&gt;(B86+C86)),((MINA(E86:I87))&lt;(B86-C87))),"NG","OK"))</f>
        <v/>
      </c>
      <c r="M86" s="192" t="str">
        <f>IF(E86="","",IF(OR(((MAXA(E86:I87))&gt;(B86+C86)),((MINA(E86:I87))&lt;(B86-C87))),2,1))</f>
        <v/>
      </c>
      <c r="N86" s="185">
        <f t="shared" ref="N86" si="150">IF(B86="","",(((B86+C86)+(B86-C87))/2))</f>
        <v>5.7</v>
      </c>
      <c r="O86" s="193" t="str">
        <f>IF(E86="","",((MAXA(E86,F86,G86,H86,I86))-N86)/((C86+C87)/2))</f>
        <v/>
      </c>
      <c r="P86" s="193" t="str">
        <f>IF(E86="","",((MINA(E86,F86,G86,H86,I86))-N86)/((C86+C87)/2))</f>
        <v/>
      </c>
      <c r="Q86" s="185" t="str">
        <f t="shared" ref="Q86" si="151">IF(E86="","",IF(OR((O86&gt;50%),(P86&lt;-50%)),"Measure More","OK"))</f>
        <v/>
      </c>
      <c r="R86" s="185" t="str">
        <f>IF(E86="","",MAXA(E86:I87))</f>
        <v/>
      </c>
      <c r="S86" s="185" t="str">
        <f>IF(E86="","",MINA(E86:I87))</f>
        <v/>
      </c>
      <c r="T86" s="185" t="str">
        <f t="shared" ref="T86" si="152">IF(E86="","",(R86-S86))</f>
        <v/>
      </c>
      <c r="U86" s="185" t="str">
        <f>IF(E86="","",ROUND(AVERAGEA(E86:I87),4))</f>
        <v/>
      </c>
      <c r="V86" s="185" t="str">
        <f>IF(E86="","",ROUND(SQRT(COUNTA(E86:I87)/(COUNTA(E86:I87)-1))*STDEVPA(E86:I87),4))</f>
        <v/>
      </c>
      <c r="W86" s="184" t="str">
        <f t="shared" ref="W86" si="153">IF(E86="","",ROUND((((B86+C86)-(B86-C87))/(6*V86)),4))</f>
        <v/>
      </c>
      <c r="X86" s="184" t="str">
        <f t="shared" ref="X86" si="154">IF(E86="","",ROUND((1-(ABS((((B86+C86)+(B86-C87))/2)-U86)/((C86+C87)/2)))*W86,4))</f>
        <v/>
      </c>
      <c r="Y86" s="184" t="str">
        <f>IF(E86="","",IF(OR(((MAXA(E86:I87))&gt;(B86+C86)),((MINA(E86:I87))&lt;(B86-C87))),"NG","OK"))</f>
        <v/>
      </c>
      <c r="Z86" s="184" t="str">
        <f t="shared" ref="Z86" si="155">IF(X86="","",IF(OR(((MINA(X86))&lt;(1.67))),"NG","OK"))</f>
        <v/>
      </c>
    </row>
    <row r="87" spans="1:26" ht="12" customHeight="1" x14ac:dyDescent="0.15">
      <c r="A87" s="187"/>
      <c r="B87" s="189"/>
      <c r="C87" s="30">
        <v>0.1</v>
      </c>
      <c r="D87" s="189"/>
      <c r="E87" s="177"/>
      <c r="F87" s="177"/>
      <c r="G87" s="177"/>
      <c r="H87" s="177"/>
      <c r="I87" s="177"/>
      <c r="J87" s="179"/>
      <c r="K87" s="179"/>
      <c r="L87" s="192" t="str">
        <f t="shared" si="110"/>
        <v/>
      </c>
      <c r="M87" s="192" t="str">
        <f t="shared" si="111"/>
        <v/>
      </c>
      <c r="N87" s="185"/>
      <c r="O87" s="193"/>
      <c r="P87" s="193"/>
      <c r="Q87" s="185"/>
      <c r="R87" s="185"/>
      <c r="S87" s="185"/>
      <c r="T87" s="185"/>
      <c r="U87" s="185"/>
      <c r="V87" s="185"/>
      <c r="W87" s="185"/>
      <c r="X87" s="185"/>
      <c r="Y87" s="185"/>
      <c r="Z87" s="185"/>
    </row>
    <row r="88" spans="1:26" ht="12" customHeight="1" x14ac:dyDescent="0.15">
      <c r="A88" s="186" t="s">
        <v>28</v>
      </c>
      <c r="B88" s="188">
        <v>7.9</v>
      </c>
      <c r="C88" s="31">
        <v>0.1</v>
      </c>
      <c r="D88" s="188" t="s">
        <v>18</v>
      </c>
      <c r="E88" s="176"/>
      <c r="F88" s="176"/>
      <c r="G88" s="176"/>
      <c r="H88" s="176"/>
      <c r="I88" s="176"/>
      <c r="J88" s="178"/>
      <c r="K88" s="178"/>
      <c r="L88" s="192" t="str">
        <f>IF(E88="","",IF(OR(((MAXA(E88:I89))&gt;(B88+C88)),((MINA(E88:I89))&lt;(B88-C89))),"NG","OK"))</f>
        <v/>
      </c>
      <c r="M88" s="192" t="str">
        <f>IF(E88="","",IF(OR(((MAXA(E88:I89))&gt;(B88+C88)),((MINA(E88:I89))&lt;(B88-C89))),2,1))</f>
        <v/>
      </c>
      <c r="N88" s="185">
        <f t="shared" ref="N88" si="156">IF(B88="","",(((B88+C88)+(B88-C89))/2))</f>
        <v>7.9</v>
      </c>
      <c r="O88" s="193" t="str">
        <f>IF(E88="","",((MAXA(E88,F88,G88,H88,I88))-N88)/((C88+C89)/2))</f>
        <v/>
      </c>
      <c r="P88" s="193" t="str">
        <f>IF(E88="","",((MINA(E88,F88,G88,H88,I88))-N88)/((C88+C89)/2))</f>
        <v/>
      </c>
      <c r="Q88" s="194" t="str">
        <f t="shared" ref="Q88" si="157">IF(E88="","",IF(OR((O88&gt;50%),(P88&lt;-50%)),"Measure More","OK"))</f>
        <v/>
      </c>
      <c r="R88" s="185" t="str">
        <f>IF(E88="","",MAXA(E88:I89))</f>
        <v/>
      </c>
      <c r="S88" s="185" t="str">
        <f>IF(E88="","",MINA(E88:I89))</f>
        <v/>
      </c>
      <c r="T88" s="185" t="str">
        <f t="shared" ref="T88" si="158">IF(E88="","",(R88-S88))</f>
        <v/>
      </c>
      <c r="U88" s="185" t="str">
        <f>IF(E88="","",ROUND(AVERAGEA(E88:I89),4))</f>
        <v/>
      </c>
      <c r="V88" s="185" t="str">
        <f>IF(E88="","",ROUND(SQRT(COUNTA(E88:I89)/(COUNTA(E88:I89)-1))*STDEVPA(E88:I89),4))</f>
        <v/>
      </c>
      <c r="W88" s="184" t="str">
        <f t="shared" ref="W88" si="159">IF(E88="","",ROUND((((B88+C88)-(B88-C89))/(6*V88)),4))</f>
        <v/>
      </c>
      <c r="X88" s="184" t="str">
        <f t="shared" ref="X88" si="160">IF(E88="","",ROUND((1-(ABS((((B88+C88)+(B88-C89))/2)-U88)/((C88+C89)/2)))*W88,4))</f>
        <v/>
      </c>
      <c r="Y88" s="184" t="str">
        <f>IF(E88="","",IF(OR(((MAXA(E88:I89))&gt;(B88+C88)),((MINA(E88:I89))&lt;(B88-C89))),"NG","OK"))</f>
        <v/>
      </c>
      <c r="Z88" s="184" t="str">
        <f t="shared" ref="Z88" si="161">IF(X88="","",IF(OR(((MINA(X88))&lt;(1.67))),"NG","OK"))</f>
        <v/>
      </c>
    </row>
    <row r="89" spans="1:26" ht="12" customHeight="1" x14ac:dyDescent="0.15">
      <c r="A89" s="187"/>
      <c r="B89" s="189"/>
      <c r="C89" s="30">
        <v>0.1</v>
      </c>
      <c r="D89" s="189"/>
      <c r="E89" s="177"/>
      <c r="F89" s="177"/>
      <c r="G89" s="177"/>
      <c r="H89" s="177"/>
      <c r="I89" s="177"/>
      <c r="J89" s="179"/>
      <c r="K89" s="179"/>
      <c r="L89" s="192" t="str">
        <f t="shared" si="110"/>
        <v/>
      </c>
      <c r="M89" s="192" t="str">
        <f t="shared" si="111"/>
        <v/>
      </c>
      <c r="N89" s="185"/>
      <c r="O89" s="193"/>
      <c r="P89" s="193"/>
      <c r="Q89" s="194"/>
      <c r="R89" s="185"/>
      <c r="S89" s="185"/>
      <c r="T89" s="185"/>
      <c r="U89" s="185"/>
      <c r="V89" s="185"/>
      <c r="W89" s="185"/>
      <c r="X89" s="185"/>
      <c r="Y89" s="185"/>
      <c r="Z89" s="185"/>
    </row>
    <row r="90" spans="1:26" ht="12" customHeight="1" x14ac:dyDescent="0.15">
      <c r="A90" s="186" t="s">
        <v>27</v>
      </c>
      <c r="B90" s="188">
        <v>7.9</v>
      </c>
      <c r="C90" s="31">
        <v>0.1</v>
      </c>
      <c r="D90" s="188" t="s">
        <v>18</v>
      </c>
      <c r="E90" s="176"/>
      <c r="F90" s="176"/>
      <c r="G90" s="176"/>
      <c r="H90" s="176"/>
      <c r="I90" s="176"/>
      <c r="J90" s="178"/>
      <c r="K90" s="178"/>
      <c r="L90" s="192" t="str">
        <f>IF(E90="","",IF(OR(((MAXA(E90:I91))&gt;(B90+C90)),((MINA(E90:I91))&lt;(B90-C91))),"NG","OK"))</f>
        <v/>
      </c>
      <c r="M90" s="192" t="str">
        <f>IF(E90="","",IF(OR(((MAXA(E90:I91))&gt;(B90+C90)),((MINA(E90:I91))&lt;(B90-C91))),2,1))</f>
        <v/>
      </c>
      <c r="N90" s="185">
        <f t="shared" ref="N90" si="162">IF(B90="","",(((B90+C90)+(B90-C91))/2))</f>
        <v>7.9</v>
      </c>
      <c r="O90" s="193" t="str">
        <f>IF(E90="","",((MAXA(E90,F90,G90,H90,I90))-N90)/((C90+C91)/2))</f>
        <v/>
      </c>
      <c r="P90" s="193" t="str">
        <f>IF(E90="","",((MINA(E90,F90,G90,H90,I90))-N90)/((C90+C91)/2))</f>
        <v/>
      </c>
      <c r="Q90" s="194" t="str">
        <f t="shared" ref="Q90" si="163">IF(E90="","",IF(OR((O90&gt;50%),(P90&lt;-50%)),"Measure More","OK"))</f>
        <v/>
      </c>
      <c r="R90" s="185" t="str">
        <f>IF(E90="","",MAXA(E90:I91))</f>
        <v/>
      </c>
      <c r="S90" s="185" t="str">
        <f>IF(E90="","",MINA(E90:I91))</f>
        <v/>
      </c>
      <c r="T90" s="185" t="str">
        <f t="shared" ref="T90" si="164">IF(E90="","",(R90-S90))</f>
        <v/>
      </c>
      <c r="U90" s="185" t="str">
        <f>IF(E90="","",ROUND(AVERAGEA(E90:I91),4))</f>
        <v/>
      </c>
      <c r="V90" s="185" t="str">
        <f>IF(E90="","",ROUND(SQRT(COUNTA(E90:I91)/(COUNTA(E90:I91)-1))*STDEVPA(E90:I91),4))</f>
        <v/>
      </c>
      <c r="W90" s="184" t="str">
        <f t="shared" ref="W90" si="165">IF(E90="","",ROUND((((B90+C90)-(B90-C91))/(6*V90)),4))</f>
        <v/>
      </c>
      <c r="X90" s="184" t="str">
        <f t="shared" ref="X90" si="166">IF(E90="","",ROUND((1-(ABS((((B90+C90)+(B90-C91))/2)-U90)/((C90+C91)/2)))*W90,4))</f>
        <v/>
      </c>
      <c r="Y90" s="184" t="str">
        <f>IF(E90="","",IF(OR(((MAXA(E90:I91))&gt;(B90+C90)),((MINA(E90:I91))&lt;(B90-C91))),"NG","OK"))</f>
        <v/>
      </c>
      <c r="Z90" s="184" t="str">
        <f t="shared" ref="Z90" si="167">IF(X90="","",IF(OR(((MINA(X90))&lt;(1.67))),"NG","OK"))</f>
        <v/>
      </c>
    </row>
    <row r="91" spans="1:26" ht="12" customHeight="1" x14ac:dyDescent="0.15">
      <c r="A91" s="187"/>
      <c r="B91" s="189"/>
      <c r="C91" s="30">
        <v>0.1</v>
      </c>
      <c r="D91" s="189"/>
      <c r="E91" s="177"/>
      <c r="F91" s="177"/>
      <c r="G91" s="177"/>
      <c r="H91" s="177"/>
      <c r="I91" s="177"/>
      <c r="J91" s="179"/>
      <c r="K91" s="179"/>
      <c r="L91" s="192" t="str">
        <f t="shared" si="110"/>
        <v/>
      </c>
      <c r="M91" s="192" t="str">
        <f t="shared" si="111"/>
        <v/>
      </c>
      <c r="N91" s="185"/>
      <c r="O91" s="193"/>
      <c r="P91" s="193"/>
      <c r="Q91" s="194"/>
      <c r="R91" s="185"/>
      <c r="S91" s="185"/>
      <c r="T91" s="185"/>
      <c r="U91" s="185"/>
      <c r="V91" s="185"/>
      <c r="W91" s="185"/>
      <c r="X91" s="185"/>
      <c r="Y91" s="185"/>
      <c r="Z91" s="185"/>
    </row>
    <row r="92" spans="1:26" ht="12" customHeight="1" x14ac:dyDescent="0.15">
      <c r="A92" s="186" t="s">
        <v>26</v>
      </c>
      <c r="B92" s="188">
        <v>3.1</v>
      </c>
      <c r="C92" s="31">
        <v>0.1</v>
      </c>
      <c r="D92" s="188" t="s">
        <v>18</v>
      </c>
      <c r="E92" s="176"/>
      <c r="F92" s="176"/>
      <c r="G92" s="176"/>
      <c r="H92" s="176"/>
      <c r="I92" s="176"/>
      <c r="J92" s="178"/>
      <c r="K92" s="178"/>
      <c r="L92" s="192" t="str">
        <f>IF(E92="","",IF(OR(((MAXA(E92:I93))&gt;(B92+C92)),((MINA(E92:I93))&lt;(B92-C93))),"NG","OK"))</f>
        <v/>
      </c>
      <c r="M92" s="192" t="str">
        <f>IF(E92="","",IF(OR(((MAXA(E92:I93))&gt;(B92+C92)),((MINA(E92:I93))&lt;(B92-C93))),2,1))</f>
        <v/>
      </c>
      <c r="N92" s="185">
        <f t="shared" ref="N92" si="168">IF(B92="","",(((B92+C92)+(B92-C93))/2))</f>
        <v>3.1</v>
      </c>
      <c r="O92" s="193" t="str">
        <f>IF(E92="","",((MAXA(E92,F92,G92,H92,I92))-N92)/((C92+C93)/2))</f>
        <v/>
      </c>
      <c r="P92" s="193" t="str">
        <f>IF(E92="","",((MINA(E92,F92,G92,H92,I92))-N92)/((C92+C93)/2))</f>
        <v/>
      </c>
      <c r="Q92" s="185" t="str">
        <f t="shared" ref="Q92" si="169">IF(E92="","",IF(OR((O92&gt;50%),(P92&lt;-50%)),"Measure More","OK"))</f>
        <v/>
      </c>
      <c r="R92" s="185" t="str">
        <f>IF(E92="","",MAXA(E92:I93))</f>
        <v/>
      </c>
      <c r="S92" s="185" t="str">
        <f>IF(E92="","",MINA(E92:I93))</f>
        <v/>
      </c>
      <c r="T92" s="185" t="str">
        <f t="shared" ref="T92" si="170">IF(E92="","",(R92-S92))</f>
        <v/>
      </c>
      <c r="U92" s="185" t="str">
        <f>IF(E92="","",ROUND(AVERAGEA(E92:I93),4))</f>
        <v/>
      </c>
      <c r="V92" s="185" t="str">
        <f>IF(E92="","",ROUND(SQRT(COUNTA(E92:I93)/(COUNTA(E92:I93)-1))*STDEVPA(E92:I93),4))</f>
        <v/>
      </c>
      <c r="W92" s="184" t="str">
        <f t="shared" ref="W92" si="171">IF(E92="","",ROUND((((B92+C92)-(B92-C93))/(6*V92)),4))</f>
        <v/>
      </c>
      <c r="X92" s="184" t="str">
        <f t="shared" ref="X92" si="172">IF(E92="","",ROUND((1-(ABS((((B92+C92)+(B92-C93))/2)-U92)/((C92+C93)/2)))*W92,4))</f>
        <v/>
      </c>
      <c r="Y92" s="184" t="str">
        <f>IF(E92="","",IF(OR(((MAXA(E92:I93))&gt;(B92+C92)),((MINA(E92:I93))&lt;(B92-C93))),"NG","OK"))</f>
        <v/>
      </c>
      <c r="Z92" s="184" t="str">
        <f t="shared" ref="Z92" si="173">IF(X92="","",IF(OR(((MINA(X92))&lt;(1.67))),"NG","OK"))</f>
        <v/>
      </c>
    </row>
    <row r="93" spans="1:26" ht="12" customHeight="1" x14ac:dyDescent="0.15">
      <c r="A93" s="187"/>
      <c r="B93" s="189"/>
      <c r="C93" s="30">
        <v>0.1</v>
      </c>
      <c r="D93" s="189"/>
      <c r="E93" s="177"/>
      <c r="F93" s="177"/>
      <c r="G93" s="177"/>
      <c r="H93" s="177"/>
      <c r="I93" s="177"/>
      <c r="J93" s="179"/>
      <c r="K93" s="179"/>
      <c r="L93" s="192" t="str">
        <f t="shared" si="110"/>
        <v/>
      </c>
      <c r="M93" s="192" t="str">
        <f t="shared" si="111"/>
        <v/>
      </c>
      <c r="N93" s="185"/>
      <c r="O93" s="193"/>
      <c r="P93" s="193"/>
      <c r="Q93" s="185"/>
      <c r="R93" s="185"/>
      <c r="S93" s="185"/>
      <c r="T93" s="185"/>
      <c r="U93" s="185"/>
      <c r="V93" s="185"/>
      <c r="W93" s="185"/>
      <c r="X93" s="185"/>
      <c r="Y93" s="185"/>
      <c r="Z93" s="185"/>
    </row>
    <row r="94" spans="1:26" ht="12" customHeight="1" x14ac:dyDescent="0.15">
      <c r="A94" s="186" t="s">
        <v>25</v>
      </c>
      <c r="B94" s="188">
        <v>3.1</v>
      </c>
      <c r="C94" s="31">
        <v>0.1</v>
      </c>
      <c r="D94" s="188" t="s">
        <v>18</v>
      </c>
      <c r="E94" s="176"/>
      <c r="F94" s="176"/>
      <c r="G94" s="176"/>
      <c r="H94" s="176"/>
      <c r="I94" s="176"/>
      <c r="J94" s="178"/>
      <c r="K94" s="178"/>
      <c r="L94" s="192" t="str">
        <f>IF(E94="","",IF(OR(((MAXA(E94:I95))&gt;(B94+C94)),((MINA(E94:I95))&lt;(B94-C95))),"NG","OK"))</f>
        <v/>
      </c>
      <c r="M94" s="192" t="str">
        <f>IF(E94="","",IF(OR(((MAXA(E94:I95))&gt;(B94+C94)),((MINA(E94:I95))&lt;(B94-C95))),2,1))</f>
        <v/>
      </c>
      <c r="N94" s="185">
        <f t="shared" ref="N94" si="174">IF(B94="","",(((B94+C94)+(B94-C95))/2))</f>
        <v>3.1</v>
      </c>
      <c r="O94" s="193" t="str">
        <f>IF(E94="","",((MAXA(E94,F94,G94,H94,I94))-N94)/((C94+C95)/2))</f>
        <v/>
      </c>
      <c r="P94" s="193" t="str">
        <f>IF(E94="","",((MINA(E94,F94,G94,H94,I94))-N94)/((C94+C95)/2))</f>
        <v/>
      </c>
      <c r="Q94" s="185" t="str">
        <f t="shared" ref="Q94" si="175">IF(E94="","",IF(OR((O94&gt;50%),(P94&lt;-50%)),"Measure More","OK"))</f>
        <v/>
      </c>
      <c r="R94" s="185" t="str">
        <f>IF(E94="","",MAXA(E94:I95))</f>
        <v/>
      </c>
      <c r="S94" s="185" t="str">
        <f>IF(E94="","",MINA(E94:I95))</f>
        <v/>
      </c>
      <c r="T94" s="185" t="str">
        <f t="shared" ref="T94" si="176">IF(E94="","",(R94-S94))</f>
        <v/>
      </c>
      <c r="U94" s="185" t="str">
        <f>IF(E94="","",ROUND(AVERAGEA(E94:I95),4))</f>
        <v/>
      </c>
      <c r="V94" s="185" t="str">
        <f>IF(E94="","",ROUND(SQRT(COUNTA(E94:I95)/(COUNTA(E94:I95)-1))*STDEVPA(E94:I95),4))</f>
        <v/>
      </c>
      <c r="W94" s="184" t="str">
        <f t="shared" ref="W94" si="177">IF(E94="","",ROUND((((B94+C94)-(B94-C95))/(6*V94)),4))</f>
        <v/>
      </c>
      <c r="X94" s="184" t="str">
        <f t="shared" ref="X94" si="178">IF(E94="","",ROUND((1-(ABS((((B94+C94)+(B94-C95))/2)-U94)/((C94+C95)/2)))*W94,4))</f>
        <v/>
      </c>
      <c r="Y94" s="184" t="str">
        <f>IF(E94="","",IF(OR(((MAXA(E94:I95))&gt;(B94+C94)),((MINA(E94:I95))&lt;(B94-C95))),"NG","OK"))</f>
        <v/>
      </c>
      <c r="Z94" s="184" t="str">
        <f t="shared" ref="Z94" si="179">IF(X94="","",IF(OR(((MINA(X94))&lt;(1.67))),"NG","OK"))</f>
        <v/>
      </c>
    </row>
    <row r="95" spans="1:26" ht="12" customHeight="1" x14ac:dyDescent="0.15">
      <c r="A95" s="187"/>
      <c r="B95" s="189"/>
      <c r="C95" s="30">
        <v>0.1</v>
      </c>
      <c r="D95" s="189"/>
      <c r="E95" s="177"/>
      <c r="F95" s="177"/>
      <c r="G95" s="177"/>
      <c r="H95" s="177"/>
      <c r="I95" s="177"/>
      <c r="J95" s="179"/>
      <c r="K95" s="179"/>
      <c r="L95" s="192" t="str">
        <f t="shared" si="110"/>
        <v/>
      </c>
      <c r="M95" s="192" t="str">
        <f t="shared" si="111"/>
        <v/>
      </c>
      <c r="N95" s="185"/>
      <c r="O95" s="193"/>
      <c r="P95" s="193"/>
      <c r="Q95" s="185"/>
      <c r="R95" s="185"/>
      <c r="S95" s="185"/>
      <c r="T95" s="185"/>
      <c r="U95" s="185"/>
      <c r="V95" s="185"/>
      <c r="W95" s="185"/>
      <c r="X95" s="185"/>
      <c r="Y95" s="185"/>
      <c r="Z95" s="185"/>
    </row>
    <row r="96" spans="1:26" ht="12" customHeight="1" x14ac:dyDescent="0.15">
      <c r="A96" s="186" t="s">
        <v>24</v>
      </c>
      <c r="B96" s="188">
        <v>7.7</v>
      </c>
      <c r="C96" s="31">
        <v>0.1</v>
      </c>
      <c r="D96" s="188" t="s">
        <v>18</v>
      </c>
      <c r="E96" s="176"/>
      <c r="F96" s="176"/>
      <c r="G96" s="176"/>
      <c r="H96" s="176"/>
      <c r="I96" s="176"/>
      <c r="J96" s="178"/>
      <c r="K96" s="178"/>
      <c r="L96" s="192" t="str">
        <f>IF(E96="","",IF(OR(((MAXA(E96:I97))&gt;(B96+C96)),((MINA(E96:I97))&lt;(B96-C97))),"NG","OK"))</f>
        <v/>
      </c>
      <c r="M96" s="192" t="str">
        <f>IF(E96="","",IF(OR(((MAXA(E96:I97))&gt;(B96+C96)),((MINA(E96:I97))&lt;(B96-C97))),2,1))</f>
        <v/>
      </c>
      <c r="N96" s="185">
        <f t="shared" ref="N96" si="180">IF(B96="","",(((B96+C96)+(B96-C97))/2))</f>
        <v>7.7</v>
      </c>
      <c r="O96" s="193" t="str">
        <f>IF(E96="","",((MAXA(E96,F96,G96,H96,I96))-N96)/((C96+C97)/2))</f>
        <v/>
      </c>
      <c r="P96" s="193" t="str">
        <f>IF(E96="","",((MINA(E96,F96,G96,H96,I96))-N96)/((C96+C97)/2))</f>
        <v/>
      </c>
      <c r="Q96" s="185" t="str">
        <f t="shared" ref="Q96" si="181">IF(E96="","",IF(OR((O96&gt;50%),(P96&lt;-50%)),"Measure More","OK"))</f>
        <v/>
      </c>
      <c r="R96" s="185" t="str">
        <f>IF(E96="","",MAXA(E96:I97))</f>
        <v/>
      </c>
      <c r="S96" s="185" t="str">
        <f>IF(E96="","",MINA(E96:I97))</f>
        <v/>
      </c>
      <c r="T96" s="185" t="str">
        <f t="shared" ref="T96" si="182">IF(E96="","",(R96-S96))</f>
        <v/>
      </c>
      <c r="U96" s="185" t="str">
        <f>IF(E96="","",ROUND(AVERAGEA(E96:I97),4))</f>
        <v/>
      </c>
      <c r="V96" s="185" t="str">
        <f>IF(E96="","",ROUND(SQRT(COUNTA(E96:I97)/(COUNTA(E96:I97)-1))*STDEVPA(E96:I97),4))</f>
        <v/>
      </c>
      <c r="W96" s="184" t="str">
        <f t="shared" ref="W96" si="183">IF(E96="","",ROUND((((B96+C96)-(B96-C97))/(6*V96)),4))</f>
        <v/>
      </c>
      <c r="X96" s="184" t="str">
        <f t="shared" ref="X96" si="184">IF(E96="","",ROUND((1-(ABS((((B96+C96)+(B96-C97))/2)-U96)/((C96+C97)/2)))*W96,4))</f>
        <v/>
      </c>
      <c r="Y96" s="184" t="str">
        <f>IF(E96="","",IF(OR(((MAXA(E96:I97))&gt;(B96+C96)),((MINA(E96:I97))&lt;(B96-C97))),"NG","OK"))</f>
        <v/>
      </c>
      <c r="Z96" s="184" t="str">
        <f t="shared" ref="Z96" si="185">IF(X96="","",IF(OR(((MINA(X96))&lt;(1.67))),"NG","OK"))</f>
        <v/>
      </c>
    </row>
    <row r="97" spans="1:26" ht="12" customHeight="1" x14ac:dyDescent="0.15">
      <c r="A97" s="187"/>
      <c r="B97" s="189"/>
      <c r="C97" s="30">
        <v>0.1</v>
      </c>
      <c r="D97" s="189"/>
      <c r="E97" s="177"/>
      <c r="F97" s="177"/>
      <c r="G97" s="177"/>
      <c r="H97" s="177"/>
      <c r="I97" s="177"/>
      <c r="J97" s="179"/>
      <c r="K97" s="179"/>
      <c r="L97" s="192" t="str">
        <f t="shared" si="110"/>
        <v/>
      </c>
      <c r="M97" s="192" t="str">
        <f t="shared" si="111"/>
        <v/>
      </c>
      <c r="N97" s="185"/>
      <c r="O97" s="193"/>
      <c r="P97" s="193"/>
      <c r="Q97" s="185"/>
      <c r="R97" s="185"/>
      <c r="S97" s="185"/>
      <c r="T97" s="185"/>
      <c r="U97" s="185"/>
      <c r="V97" s="185"/>
      <c r="W97" s="185"/>
      <c r="X97" s="185"/>
      <c r="Y97" s="185"/>
      <c r="Z97" s="185"/>
    </row>
    <row r="98" spans="1:26" ht="12" customHeight="1" x14ac:dyDescent="0.15">
      <c r="A98" s="186" t="s">
        <v>23</v>
      </c>
      <c r="B98" s="188">
        <v>7.7</v>
      </c>
      <c r="C98" s="31">
        <v>0.1</v>
      </c>
      <c r="D98" s="188" t="s">
        <v>18</v>
      </c>
      <c r="E98" s="176"/>
      <c r="F98" s="176"/>
      <c r="G98" s="176"/>
      <c r="H98" s="176"/>
      <c r="I98" s="176"/>
      <c r="J98" s="178"/>
      <c r="K98" s="178"/>
      <c r="L98" s="192" t="str">
        <f>IF(E98="","",IF(OR(((MAXA(E98:I99))&gt;(B98+C98)),((MINA(E98:I99))&lt;(B98-C99))),"NG","OK"))</f>
        <v/>
      </c>
      <c r="M98" s="192" t="str">
        <f>IF(E98="","",IF(OR(((MAXA(E98:I99))&gt;(B98+C98)),((MINA(E98:I99))&lt;(B98-C99))),2,1))</f>
        <v/>
      </c>
      <c r="N98" s="185">
        <f t="shared" ref="N98" si="186">IF(B98="","",(((B98+C98)+(B98-C99))/2))</f>
        <v>7.7</v>
      </c>
      <c r="O98" s="193" t="str">
        <f>IF(E98="","",((MAXA(E98,F98,G98,H98,I98))-N98)/((C98+C99)/2))</f>
        <v/>
      </c>
      <c r="P98" s="193" t="str">
        <f>IF(E98="","",((MINA(E98,F98,G98,H98,I98))-N98)/((C98+C99)/2))</f>
        <v/>
      </c>
      <c r="Q98" s="185" t="str">
        <f t="shared" ref="Q98" si="187">IF(E98="","",IF(OR((O98&gt;50%),(P98&lt;-50%)),"Measure More","OK"))</f>
        <v/>
      </c>
      <c r="R98" s="185" t="str">
        <f>IF(E98="","",MAXA(E98:I99))</f>
        <v/>
      </c>
      <c r="S98" s="185" t="str">
        <f>IF(E98="","",MINA(E98:I99))</f>
        <v/>
      </c>
      <c r="T98" s="185" t="str">
        <f t="shared" ref="T98" si="188">IF(E98="","",(R98-S98))</f>
        <v/>
      </c>
      <c r="U98" s="185" t="str">
        <f>IF(E98="","",ROUND(AVERAGEA(E98:I99),4))</f>
        <v/>
      </c>
      <c r="V98" s="185" t="str">
        <f>IF(E98="","",ROUND(SQRT(COUNTA(E98:I99)/(COUNTA(E98:I99)-1))*STDEVPA(E98:I99),4))</f>
        <v/>
      </c>
      <c r="W98" s="184" t="str">
        <f t="shared" ref="W98" si="189">IF(E98="","",ROUND((((B98+C98)-(B98-C99))/(6*V98)),4))</f>
        <v/>
      </c>
      <c r="X98" s="184" t="str">
        <f t="shared" ref="X98" si="190">IF(E98="","",ROUND((1-(ABS((((B98+C98)+(B98-C99))/2)-U98)/((C98+C99)/2)))*W98,4))</f>
        <v/>
      </c>
      <c r="Y98" s="184" t="str">
        <f>IF(E98="","",IF(OR(((MAXA(E98:I99))&gt;(B98+C98)),((MINA(E98:I99))&lt;(B98-C99))),"NG","OK"))</f>
        <v/>
      </c>
      <c r="Z98" s="184" t="str">
        <f t="shared" ref="Z98" si="191">IF(X98="","",IF(OR(((MINA(X98))&lt;(1.67))),"NG","OK"))</f>
        <v/>
      </c>
    </row>
    <row r="99" spans="1:26" ht="12" customHeight="1" x14ac:dyDescent="0.15">
      <c r="A99" s="187"/>
      <c r="B99" s="189"/>
      <c r="C99" s="30">
        <v>0.1</v>
      </c>
      <c r="D99" s="189"/>
      <c r="E99" s="177"/>
      <c r="F99" s="177"/>
      <c r="G99" s="177"/>
      <c r="H99" s="177"/>
      <c r="I99" s="177"/>
      <c r="J99" s="179"/>
      <c r="K99" s="179"/>
      <c r="L99" s="192" t="str">
        <f t="shared" si="110"/>
        <v/>
      </c>
      <c r="M99" s="192" t="str">
        <f t="shared" si="111"/>
        <v/>
      </c>
      <c r="N99" s="185"/>
      <c r="O99" s="193"/>
      <c r="P99" s="193"/>
      <c r="Q99" s="185"/>
      <c r="R99" s="185"/>
      <c r="S99" s="185"/>
      <c r="T99" s="185"/>
      <c r="U99" s="185"/>
      <c r="V99" s="185"/>
      <c r="W99" s="185"/>
      <c r="X99" s="185"/>
      <c r="Y99" s="185"/>
      <c r="Z99" s="185"/>
    </row>
    <row r="100" spans="1:26" ht="12" customHeight="1" x14ac:dyDescent="0.15">
      <c r="A100" s="186" t="s">
        <v>22</v>
      </c>
      <c r="B100" s="188">
        <v>3.1</v>
      </c>
      <c r="C100" s="31">
        <v>0.1</v>
      </c>
      <c r="D100" s="188" t="s">
        <v>18</v>
      </c>
      <c r="E100" s="176"/>
      <c r="F100" s="176"/>
      <c r="G100" s="176"/>
      <c r="H100" s="176"/>
      <c r="I100" s="176"/>
      <c r="J100" s="178"/>
      <c r="K100" s="178"/>
      <c r="L100" s="192" t="str">
        <f>IF(E100="","",IF(OR(((MAXA(E100:I101))&gt;(B100+C100)),((MINA(E100:I101))&lt;(B100-C101))),"NG","OK"))</f>
        <v/>
      </c>
      <c r="M100" s="192" t="str">
        <f>IF(E100="","",IF(OR(((MAXA(E100:I101))&gt;(B100+C100)),((MINA(E100:I101))&lt;(B100-C101))),2,1))</f>
        <v/>
      </c>
      <c r="N100" s="185">
        <f t="shared" ref="N100" si="192">IF(B100="","",(((B100+C100)+(B100-C101))/2))</f>
        <v>3.1</v>
      </c>
      <c r="O100" s="193" t="str">
        <f>IF(E100="","",((MAXA(E100,F100,G100,H100,I100))-N100)/((C100+C101)/2))</f>
        <v/>
      </c>
      <c r="P100" s="193" t="str">
        <f>IF(E100="","",((MINA(E100,F100,G100,H100,I100))-N100)/((C100+C101)/2))</f>
        <v/>
      </c>
      <c r="Q100" s="185" t="str">
        <f t="shared" ref="Q100" si="193">IF(E100="","",IF(OR((O100&gt;50%),(P100&lt;-50%)),"Measure More","OK"))</f>
        <v/>
      </c>
      <c r="R100" s="185" t="str">
        <f>IF(E100="","",MAXA(E100:I101))</f>
        <v/>
      </c>
      <c r="S100" s="185" t="str">
        <f>IF(E100="","",MINA(E100:I101))</f>
        <v/>
      </c>
      <c r="T100" s="185" t="str">
        <f t="shared" ref="T100" si="194">IF(E100="","",(R100-S100))</f>
        <v/>
      </c>
      <c r="U100" s="185" t="str">
        <f>IF(E100="","",ROUND(AVERAGEA(E100:I101),4))</f>
        <v/>
      </c>
      <c r="V100" s="185" t="str">
        <f>IF(E100="","",ROUND(SQRT(COUNTA(E100:I101)/(COUNTA(E100:I101)-1))*STDEVPA(E100:I101),4))</f>
        <v/>
      </c>
      <c r="W100" s="184" t="str">
        <f t="shared" ref="W100" si="195">IF(E100="","",ROUND((((B100+C100)-(B100-C101))/(6*V100)),4))</f>
        <v/>
      </c>
      <c r="X100" s="184" t="str">
        <f t="shared" ref="X100" si="196">IF(E100="","",ROUND((1-(ABS((((B100+C100)+(B100-C101))/2)-U100)/((C100+C101)/2)))*W100,4))</f>
        <v/>
      </c>
      <c r="Y100" s="184" t="str">
        <f>IF(E100="","",IF(OR(((MAXA(E100:I101))&gt;(B100+C100)),((MINA(E100:I101))&lt;(B100-C101))),"NG","OK"))</f>
        <v/>
      </c>
      <c r="Z100" s="184" t="str">
        <f t="shared" ref="Z100" si="197">IF(X100="","",IF(OR(((MINA(X100))&lt;(1.67))),"NG","OK"))</f>
        <v/>
      </c>
    </row>
    <row r="101" spans="1:26" ht="12" customHeight="1" x14ac:dyDescent="0.15">
      <c r="A101" s="187"/>
      <c r="B101" s="189"/>
      <c r="C101" s="30">
        <v>0.1</v>
      </c>
      <c r="D101" s="189"/>
      <c r="E101" s="177"/>
      <c r="F101" s="177"/>
      <c r="G101" s="177"/>
      <c r="H101" s="177"/>
      <c r="I101" s="177"/>
      <c r="J101" s="179"/>
      <c r="K101" s="179"/>
      <c r="L101" s="192" t="str">
        <f t="shared" si="110"/>
        <v/>
      </c>
      <c r="M101" s="192" t="str">
        <f t="shared" si="111"/>
        <v/>
      </c>
      <c r="N101" s="185"/>
      <c r="O101" s="193"/>
      <c r="P101" s="193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</row>
    <row r="102" spans="1:26" ht="12" customHeight="1" x14ac:dyDescent="0.15">
      <c r="A102" s="186" t="s">
        <v>21</v>
      </c>
      <c r="B102" s="188">
        <v>3.1</v>
      </c>
      <c r="C102" s="31">
        <v>0.1</v>
      </c>
      <c r="D102" s="188" t="s">
        <v>18</v>
      </c>
      <c r="E102" s="176"/>
      <c r="F102" s="176"/>
      <c r="G102" s="176"/>
      <c r="H102" s="176"/>
      <c r="I102" s="176"/>
      <c r="J102" s="178"/>
      <c r="K102" s="178"/>
      <c r="L102" s="192" t="str">
        <f>IF(E102="","",IF(OR(((MAXA(E102:I103))&gt;(B102+C102)),((MINA(E102:I103))&lt;(B102-C103))),"NG","OK"))</f>
        <v/>
      </c>
      <c r="M102" s="192" t="str">
        <f>IF(E102="","",IF(OR(((MAXA(E102:I103))&gt;(B102+C102)),((MINA(E102:I103))&lt;(B102-C103))),2,1))</f>
        <v/>
      </c>
      <c r="N102" s="185">
        <f t="shared" ref="N102" si="198">IF(B102="","",(((B102+C102)+(B102-C103))/2))</f>
        <v>3.1</v>
      </c>
      <c r="O102" s="193" t="str">
        <f>IF(E102="","",((MAXA(E102,F102,G102,H102,I102))-N102)/((C102+C103)/2))</f>
        <v/>
      </c>
      <c r="P102" s="193" t="str">
        <f>IF(E102="","",((MINA(E102,F102,G102,H102,I102))-N102)/((C102+C103)/2))</f>
        <v/>
      </c>
      <c r="Q102" s="185" t="str">
        <f t="shared" ref="Q102" si="199">IF(E102="","",IF(OR((O102&gt;50%),(P102&lt;-50%)),"Measure More","OK"))</f>
        <v/>
      </c>
      <c r="R102" s="185" t="str">
        <f>IF(E102="","",MAXA(E102:I103))</f>
        <v/>
      </c>
      <c r="S102" s="185" t="str">
        <f>IF(E102="","",MINA(E102:I103))</f>
        <v/>
      </c>
      <c r="T102" s="185" t="str">
        <f t="shared" ref="T102" si="200">IF(E102="","",(R102-S102))</f>
        <v/>
      </c>
      <c r="U102" s="185" t="str">
        <f>IF(E102="","",ROUND(AVERAGEA(E102:I103),4))</f>
        <v/>
      </c>
      <c r="V102" s="185" t="str">
        <f>IF(E102="","",ROUND(SQRT(COUNTA(E102:I103)/(COUNTA(E102:I103)-1))*STDEVPA(E102:I103),4))</f>
        <v/>
      </c>
      <c r="W102" s="184" t="str">
        <f t="shared" ref="W102" si="201">IF(E102="","",ROUND((((B102+C102)-(B102-C103))/(6*V102)),4))</f>
        <v/>
      </c>
      <c r="X102" s="184" t="str">
        <f t="shared" ref="X102" si="202">IF(E102="","",ROUND((1-(ABS((((B102+C102)+(B102-C103))/2)-U102)/((C102+C103)/2)))*W102,4))</f>
        <v/>
      </c>
      <c r="Y102" s="184" t="str">
        <f>IF(E102="","",IF(OR(((MAXA(E102:I103))&gt;(B102+C102)),((MINA(E102:I103))&lt;(B102-C103))),"NG","OK"))</f>
        <v/>
      </c>
      <c r="Z102" s="184" t="str">
        <f t="shared" ref="Z102" si="203">IF(X102="","",IF(OR(((MINA(X102))&lt;(1.67))),"NG","OK"))</f>
        <v/>
      </c>
    </row>
    <row r="103" spans="1:26" ht="12" customHeight="1" x14ac:dyDescent="0.15">
      <c r="A103" s="187"/>
      <c r="B103" s="189"/>
      <c r="C103" s="30">
        <v>0.1</v>
      </c>
      <c r="D103" s="189"/>
      <c r="E103" s="177"/>
      <c r="F103" s="177"/>
      <c r="G103" s="177"/>
      <c r="H103" s="177"/>
      <c r="I103" s="177"/>
      <c r="J103" s="179"/>
      <c r="K103" s="179"/>
      <c r="L103" s="192" t="str">
        <f t="shared" si="110"/>
        <v/>
      </c>
      <c r="M103" s="192" t="str">
        <f t="shared" si="111"/>
        <v/>
      </c>
      <c r="N103" s="185"/>
      <c r="O103" s="193"/>
      <c r="P103" s="193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</row>
    <row r="104" spans="1:26" ht="12" customHeight="1" x14ac:dyDescent="0.15">
      <c r="A104" s="195" t="s">
        <v>20</v>
      </c>
      <c r="B104" s="188">
        <v>0</v>
      </c>
      <c r="C104" s="31">
        <v>0.05</v>
      </c>
      <c r="D104" s="188" t="s">
        <v>18</v>
      </c>
      <c r="E104" s="176"/>
      <c r="F104" s="176"/>
      <c r="G104" s="176"/>
      <c r="H104" s="176"/>
      <c r="I104" s="176"/>
      <c r="J104" s="178"/>
      <c r="K104" s="178"/>
      <c r="L104" s="192" t="str">
        <f>IF(E104="","",IF(OR(((MAXA(E104:I105))&gt;(B104+C104)),((MINA(E104:I105))&lt;(B104-C105))),"NG","OK"))</f>
        <v/>
      </c>
      <c r="M104" s="192" t="str">
        <f>IF(E104="","",IF(OR(((MAXA(E104:I105))&gt;(B104+C104)),((MINA(E104:I105))&lt;(B104-C105))),2,1))</f>
        <v/>
      </c>
      <c r="N104" s="185">
        <f t="shared" ref="N104" si="204">IF(B104="","",(((B104+C104)+(B104-C105))/2))</f>
        <v>2.5000000000000001E-2</v>
      </c>
      <c r="O104" s="193" t="str">
        <f>IF(E104="","",((MAXA(E104,F104,G104,H104,I104))-N104)/((C104+C105)/2))</f>
        <v/>
      </c>
      <c r="P104" s="193" t="str">
        <f>IF(E104="","",((MINA(E104,F104,G104,H104,I104))-N104)/((C104+C105)/2))</f>
        <v/>
      </c>
      <c r="Q104" s="185" t="str">
        <f t="shared" ref="Q104" si="205">IF(E104="","",IF(OR((O104&gt;50%),(P104&lt;-50%)),"Measure More","OK"))</f>
        <v/>
      </c>
      <c r="R104" s="185" t="str">
        <f>IF(E104="","",MAXA(E104:I105))</f>
        <v/>
      </c>
      <c r="S104" s="185" t="str">
        <f>IF(E104="","",MINA(E104:I105))</f>
        <v/>
      </c>
      <c r="T104" s="185" t="str">
        <f t="shared" ref="T104" si="206">IF(E104="","",(R104-S104))</f>
        <v/>
      </c>
      <c r="U104" s="185" t="str">
        <f>IF(E104="","",ROUND(AVERAGEA(E104:I105),4))</f>
        <v/>
      </c>
      <c r="V104" s="185" t="str">
        <f>IF(E104="","",ROUND(SQRT(COUNTA(E104:I105)/(COUNTA(E104:I105)-1))*STDEVPA(E104:I105),4))</f>
        <v/>
      </c>
      <c r="W104" s="184" t="str">
        <f>IF(E104="","",ROUND((((B104+C104)-(U104))/(3*V104)),4))</f>
        <v/>
      </c>
      <c r="X104" s="184" t="str">
        <f>IF(E104="","",ROUND((((B104+C104)-(U104))/(3*V104)),4))</f>
        <v/>
      </c>
      <c r="Y104" s="184" t="str">
        <f>IF(E104="","",IF(OR(((MAXA(E104:I105))&gt;(B104+C104)),((MINA(E104:I105))&lt;(B104-C105))),"NG","OK"))</f>
        <v/>
      </c>
      <c r="Z104" s="184" t="str">
        <f t="shared" ref="Z104" si="207">IF(X104="","",IF(OR(((MINA(X104))&lt;(1.67))),"NG","OK"))</f>
        <v/>
      </c>
    </row>
    <row r="105" spans="1:26" ht="12" customHeight="1" x14ac:dyDescent="0.15">
      <c r="A105" s="187"/>
      <c r="B105" s="189"/>
      <c r="C105" s="30">
        <v>0</v>
      </c>
      <c r="D105" s="189"/>
      <c r="E105" s="177"/>
      <c r="F105" s="177"/>
      <c r="G105" s="177"/>
      <c r="H105" s="177"/>
      <c r="I105" s="177"/>
      <c r="J105" s="179"/>
      <c r="K105" s="179"/>
      <c r="L105" s="192" t="str">
        <f t="shared" si="110"/>
        <v/>
      </c>
      <c r="M105" s="192" t="str">
        <f t="shared" si="111"/>
        <v/>
      </c>
      <c r="N105" s="185"/>
      <c r="O105" s="193"/>
      <c r="P105" s="193"/>
      <c r="Q105" s="185"/>
      <c r="R105" s="185"/>
      <c r="S105" s="185"/>
      <c r="T105" s="185"/>
      <c r="U105" s="185"/>
      <c r="V105" s="185"/>
      <c r="W105" s="185"/>
      <c r="X105" s="185"/>
      <c r="Y105" s="185"/>
      <c r="Z105" s="185"/>
    </row>
    <row r="106" spans="1:26" ht="12" customHeight="1" x14ac:dyDescent="0.15">
      <c r="A106" s="195" t="s">
        <v>19</v>
      </c>
      <c r="B106" s="188">
        <v>0</v>
      </c>
      <c r="C106" s="31">
        <v>0.05</v>
      </c>
      <c r="D106" s="188" t="s">
        <v>18</v>
      </c>
      <c r="E106" s="176"/>
      <c r="F106" s="176"/>
      <c r="G106" s="176"/>
      <c r="H106" s="176"/>
      <c r="I106" s="176"/>
      <c r="J106" s="178"/>
      <c r="K106" s="178"/>
      <c r="L106" s="192" t="str">
        <f>IF(E106="","",IF(OR(((MAXA(E106:I107))&gt;(B106+C106)),((MINA(E106:I107))&lt;(B106-C107))),"NG","OK"))</f>
        <v/>
      </c>
      <c r="M106" s="192" t="str">
        <f>IF(E106="","",IF(OR(((MAXA(E106:I107))&gt;(B106+C106)),((MINA(E106:I107))&lt;(B106-C107))),2,1))</f>
        <v/>
      </c>
      <c r="N106" s="185">
        <f t="shared" ref="N106" si="208">IF(B106="","",(((B106+C106)+(B106-C107))/2))</f>
        <v>2.5000000000000001E-2</v>
      </c>
      <c r="O106" s="193" t="str">
        <f>IF(E106="","",((MAXA(E106,F106,G106,H106,I106))-N106)/((C106+C107)/2))</f>
        <v/>
      </c>
      <c r="P106" s="193" t="str">
        <f>IF(E106="","",((MINA(E106,F106,G106,H106,I106))-N106)/((C106+C107)/2))</f>
        <v/>
      </c>
      <c r="Q106" s="194" t="str">
        <f t="shared" ref="Q106" si="209">IF(E106="","",IF(OR((O106&gt;50%),(P106&lt;-50%)),"Measure More","OK"))</f>
        <v/>
      </c>
      <c r="R106" s="185" t="str">
        <f>IF(E106="","",MAXA(E106:I107))</f>
        <v/>
      </c>
      <c r="S106" s="185" t="str">
        <f>IF(E106="","",MINA(E106:I107))</f>
        <v/>
      </c>
      <c r="T106" s="185" t="str">
        <f t="shared" ref="T106" si="210">IF(E106="","",(R106-S106))</f>
        <v/>
      </c>
      <c r="U106" s="185" t="str">
        <f>IF(E106="","",ROUND(AVERAGEA(E106:I107),4))</f>
        <v/>
      </c>
      <c r="V106" s="185" t="str">
        <f>IF(E106="","",ROUND(SQRT(COUNTA(E106:I107)/(COUNTA(E106:I107)-1))*STDEVPA(E106:I107),4))</f>
        <v/>
      </c>
      <c r="W106" s="184" t="str">
        <f>IF(E106="","",ROUND((((B106+C106)-(U106))/(3*V106)),4))</f>
        <v/>
      </c>
      <c r="X106" s="184" t="str">
        <f>IF(E106="","",ROUND((((B106+C106)-(U106))/(3*V106)),4))</f>
        <v/>
      </c>
      <c r="Y106" s="184" t="str">
        <f>IF(E106="","",IF(OR(((MAXA(E106:I107))&gt;(B106+C106)),((MINA(E106:I107))&lt;(B106-C107))),"NG","OK"))</f>
        <v/>
      </c>
      <c r="Z106" s="184" t="str">
        <f t="shared" ref="Z106" si="211">IF(X106="","",IF(OR(((MINA(X106))&lt;(1.67))),"NG","OK"))</f>
        <v/>
      </c>
    </row>
    <row r="107" spans="1:26" ht="12" customHeight="1" x14ac:dyDescent="0.15">
      <c r="A107" s="187"/>
      <c r="B107" s="189"/>
      <c r="C107" s="30">
        <v>0</v>
      </c>
      <c r="D107" s="189"/>
      <c r="E107" s="177"/>
      <c r="F107" s="177"/>
      <c r="G107" s="177"/>
      <c r="H107" s="177"/>
      <c r="I107" s="177"/>
      <c r="J107" s="179"/>
      <c r="K107" s="179"/>
      <c r="L107" s="192" t="str">
        <f t="shared" si="110"/>
        <v/>
      </c>
      <c r="M107" s="192" t="str">
        <f t="shared" si="111"/>
        <v/>
      </c>
      <c r="N107" s="185"/>
      <c r="O107" s="193"/>
      <c r="P107" s="193"/>
      <c r="Q107" s="194"/>
      <c r="R107" s="185"/>
      <c r="S107" s="185"/>
      <c r="T107" s="185"/>
      <c r="U107" s="185"/>
      <c r="V107" s="185"/>
      <c r="W107" s="185"/>
      <c r="X107" s="185"/>
      <c r="Y107" s="185"/>
      <c r="Z107" s="185"/>
    </row>
    <row r="108" spans="1:26" ht="12" customHeight="1" x14ac:dyDescent="0.15">
      <c r="A108" s="186" t="s">
        <v>17</v>
      </c>
      <c r="B108" s="188" t="s">
        <v>16</v>
      </c>
      <c r="C108" s="188" t="s">
        <v>15</v>
      </c>
      <c r="D108" s="190"/>
      <c r="E108" s="176" t="s">
        <v>14</v>
      </c>
      <c r="F108" s="176"/>
      <c r="G108" s="176"/>
      <c r="H108" s="176"/>
      <c r="I108" s="176"/>
      <c r="J108" s="178"/>
      <c r="K108" s="178"/>
    </row>
    <row r="109" spans="1:26" ht="12" customHeight="1" x14ac:dyDescent="0.15">
      <c r="A109" s="187"/>
      <c r="B109" s="189"/>
      <c r="C109" s="189"/>
      <c r="D109" s="191"/>
      <c r="E109" s="177"/>
      <c r="F109" s="177"/>
      <c r="G109" s="177"/>
      <c r="H109" s="177"/>
      <c r="I109" s="177"/>
      <c r="J109" s="179"/>
      <c r="K109" s="179"/>
    </row>
    <row r="110" spans="1:26" x14ac:dyDescent="0.15">
      <c r="A110" s="28" t="s">
        <v>159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6"/>
    </row>
    <row r="111" spans="1:26" x14ac:dyDescent="0.15">
      <c r="A111" s="25" t="s">
        <v>10</v>
      </c>
      <c r="B111" s="23"/>
      <c r="C111" s="24" t="s">
        <v>9</v>
      </c>
      <c r="D111" s="23"/>
      <c r="E111" s="23"/>
      <c r="F111" s="24" t="s">
        <v>8</v>
      </c>
      <c r="G111" s="23"/>
      <c r="H111" s="22"/>
      <c r="I111" s="21"/>
      <c r="J111" s="20"/>
      <c r="K111" s="19"/>
    </row>
    <row r="112" spans="1:26" x14ac:dyDescent="0.15">
      <c r="A112" s="18" t="s">
        <v>7</v>
      </c>
      <c r="B112" s="15"/>
      <c r="C112" s="17" t="s">
        <v>6</v>
      </c>
      <c r="D112" s="15"/>
      <c r="E112" s="15"/>
      <c r="F112" s="17" t="s">
        <v>5</v>
      </c>
      <c r="G112" s="15"/>
      <c r="H112" s="14"/>
      <c r="I112" s="13" t="s">
        <v>4</v>
      </c>
      <c r="J112" s="12"/>
      <c r="K112" s="11"/>
    </row>
    <row r="113" spans="1:15" x14ac:dyDescent="0.15">
      <c r="A113" s="180" t="s">
        <v>3</v>
      </c>
      <c r="B113" s="181"/>
      <c r="C113" s="182">
        <f>F8</f>
        <v>240309</v>
      </c>
      <c r="D113" s="183"/>
      <c r="E113" s="15"/>
      <c r="F113" s="16">
        <f>H8</f>
        <v>0</v>
      </c>
      <c r="G113" s="15"/>
      <c r="H113" s="14"/>
      <c r="I113" s="13" t="s">
        <v>160</v>
      </c>
      <c r="J113" s="12"/>
      <c r="K113" s="11"/>
    </row>
    <row r="114" spans="1:15" x14ac:dyDescent="0.15">
      <c r="A114" s="10"/>
      <c r="B114" s="9"/>
      <c r="C114" s="9"/>
      <c r="D114" s="9"/>
      <c r="E114" s="9"/>
      <c r="F114" s="9"/>
      <c r="G114" s="9"/>
      <c r="H114" s="8"/>
      <c r="I114" s="7"/>
      <c r="J114" s="6"/>
      <c r="K114" s="5"/>
    </row>
    <row r="115" spans="1:15" x14ac:dyDescent="0.15">
      <c r="A115" s="4" t="s">
        <v>161</v>
      </c>
      <c r="B115" s="3"/>
      <c r="C115" s="3"/>
      <c r="D115" s="3"/>
      <c r="E115" s="3"/>
      <c r="F115" s="3"/>
      <c r="G115" s="3"/>
      <c r="H115" s="3"/>
      <c r="I115" s="2"/>
      <c r="J115" s="2"/>
      <c r="K115" s="1" t="s">
        <v>162</v>
      </c>
    </row>
    <row r="116" spans="1:15" x14ac:dyDescent="0.15">
      <c r="N116" s="92"/>
      <c r="O116" s="92"/>
    </row>
    <row r="117" spans="1:15" x14ac:dyDescent="0.15">
      <c r="A117" s="83" t="s">
        <v>183</v>
      </c>
      <c r="B117" s="91"/>
      <c r="C117" s="91"/>
      <c r="E117" s="4" t="s">
        <v>135</v>
      </c>
      <c r="I117" s="90" t="s">
        <v>134</v>
      </c>
      <c r="J117" s="223"/>
      <c r="K117" s="224"/>
    </row>
    <row r="118" spans="1:15" x14ac:dyDescent="0.15">
      <c r="A118" s="89" t="s">
        <v>133</v>
      </c>
      <c r="B118" s="4"/>
      <c r="C118" s="4"/>
      <c r="D118" s="3"/>
      <c r="E118" s="4" t="s">
        <v>163</v>
      </c>
      <c r="F118" s="3"/>
      <c r="G118" s="3"/>
      <c r="H118" s="3"/>
      <c r="I118" s="38" t="s">
        <v>131</v>
      </c>
      <c r="J118" s="225"/>
      <c r="K118" s="225"/>
    </row>
    <row r="119" spans="1:15" x14ac:dyDescent="0.15">
      <c r="A119" s="3"/>
      <c r="B119" s="3"/>
      <c r="C119" s="3"/>
      <c r="D119" s="3"/>
      <c r="E119" s="3"/>
      <c r="F119" s="3"/>
      <c r="G119" s="3"/>
      <c r="H119" s="3"/>
      <c r="I119" s="4"/>
      <c r="J119" s="4"/>
      <c r="K119" s="4"/>
    </row>
    <row r="120" spans="1:15" ht="21" x14ac:dyDescent="0.2">
      <c r="A120" s="3"/>
      <c r="B120" s="3"/>
      <c r="C120" s="88"/>
      <c r="D120" s="87" t="s">
        <v>130</v>
      </c>
      <c r="E120" s="3"/>
      <c r="F120" s="3"/>
      <c r="G120" s="3"/>
      <c r="H120" s="3"/>
      <c r="I120" s="83" t="s">
        <v>164</v>
      </c>
      <c r="J120" s="216">
        <f ca="1">NOW()</f>
        <v>45643.812764930553</v>
      </c>
      <c r="K120" s="216"/>
    </row>
    <row r="121" spans="1:15" ht="18.75" x14ac:dyDescent="0.2">
      <c r="A121" s="3"/>
      <c r="B121" s="3"/>
      <c r="C121" s="86"/>
      <c r="D121" s="85" t="s">
        <v>129</v>
      </c>
      <c r="E121" s="84"/>
      <c r="F121" s="84"/>
      <c r="G121" s="84"/>
      <c r="H121" s="3"/>
      <c r="I121" s="83" t="s">
        <v>165</v>
      </c>
      <c r="J121" s="217" t="s">
        <v>127</v>
      </c>
      <c r="K121" s="218"/>
    </row>
    <row r="122" spans="1:15" ht="12" customHeight="1" x14ac:dyDescent="0.15">
      <c r="A122" s="25" t="s">
        <v>10</v>
      </c>
      <c r="B122" s="75"/>
      <c r="C122" s="82"/>
      <c r="D122" s="81" t="s">
        <v>126</v>
      </c>
      <c r="E122" s="73"/>
      <c r="F122" s="81" t="s">
        <v>9</v>
      </c>
      <c r="G122" s="73"/>
      <c r="H122" s="81" t="s">
        <v>8</v>
      </c>
      <c r="I122" s="73"/>
      <c r="J122" s="80" t="s">
        <v>125</v>
      </c>
      <c r="K122" s="79" t="s">
        <v>124</v>
      </c>
    </row>
    <row r="123" spans="1:15" ht="12" customHeight="1" x14ac:dyDescent="0.15">
      <c r="A123" s="18" t="s">
        <v>7</v>
      </c>
      <c r="B123" s="72"/>
      <c r="C123" s="78"/>
      <c r="D123" s="18" t="s">
        <v>123</v>
      </c>
      <c r="E123" s="70"/>
      <c r="F123" s="18" t="s">
        <v>6</v>
      </c>
      <c r="G123" s="70"/>
      <c r="H123" s="18" t="s">
        <v>5</v>
      </c>
      <c r="I123" s="70"/>
      <c r="J123" s="77" t="s">
        <v>166</v>
      </c>
      <c r="K123" s="76" t="s">
        <v>121</v>
      </c>
    </row>
    <row r="124" spans="1:15" ht="17.25" customHeight="1" x14ac:dyDescent="0.2">
      <c r="A124" s="205" t="s">
        <v>3</v>
      </c>
      <c r="B124" s="206"/>
      <c r="C124" s="208"/>
      <c r="D124" s="219" t="s">
        <v>120</v>
      </c>
      <c r="E124" s="220"/>
      <c r="F124" s="221">
        <f>F8</f>
        <v>240309</v>
      </c>
      <c r="G124" s="222"/>
      <c r="H124" s="221"/>
      <c r="I124" s="222"/>
      <c r="J124" s="26"/>
      <c r="K124" s="69"/>
    </row>
    <row r="125" spans="1:15" ht="12" customHeight="1" x14ac:dyDescent="0.15">
      <c r="A125" s="74" t="s">
        <v>119</v>
      </c>
      <c r="B125" s="75"/>
      <c r="C125" s="74" t="s">
        <v>167</v>
      </c>
      <c r="D125" s="73"/>
      <c r="E125" s="74" t="s">
        <v>118</v>
      </c>
      <c r="F125" s="74" t="s">
        <v>117</v>
      </c>
      <c r="G125" s="73"/>
      <c r="H125" s="71" t="s">
        <v>116</v>
      </c>
      <c r="I125" s="70"/>
      <c r="J125" s="26"/>
      <c r="K125" s="69"/>
    </row>
    <row r="126" spans="1:15" ht="12" customHeight="1" x14ac:dyDescent="0.15">
      <c r="A126" s="18" t="s">
        <v>115</v>
      </c>
      <c r="B126" s="72"/>
      <c r="C126" s="71" t="s">
        <v>168</v>
      </c>
      <c r="D126" s="71"/>
      <c r="E126" s="71" t="s">
        <v>114</v>
      </c>
      <c r="F126" s="18" t="s">
        <v>113</v>
      </c>
      <c r="G126" s="70"/>
      <c r="H126" s="18" t="s">
        <v>112</v>
      </c>
      <c r="I126" s="70"/>
      <c r="J126" s="26"/>
      <c r="K126" s="69"/>
    </row>
    <row r="127" spans="1:15" ht="17.25" customHeight="1" x14ac:dyDescent="0.15">
      <c r="A127" s="205" t="s">
        <v>111</v>
      </c>
      <c r="B127" s="206"/>
      <c r="C127" s="68" t="s">
        <v>169</v>
      </c>
      <c r="D127" s="67"/>
      <c r="E127" s="66" t="str">
        <f>IF(SUM(M158:M223)&lt;&gt;33,"NG","OK")</f>
        <v>NG</v>
      </c>
      <c r="F127" s="207"/>
      <c r="G127" s="208"/>
      <c r="H127" s="209"/>
      <c r="I127" s="210"/>
      <c r="J127" s="37"/>
      <c r="K127" s="65"/>
    </row>
    <row r="128" spans="1:15" ht="13.5" customHeight="1" x14ac:dyDescent="0.15">
      <c r="A128" s="61" t="s">
        <v>110</v>
      </c>
      <c r="B128" s="15"/>
      <c r="C128" s="15"/>
      <c r="D128" s="15"/>
      <c r="E128" s="15"/>
      <c r="F128" s="15"/>
      <c r="G128" s="15"/>
      <c r="H128" s="64" t="s">
        <v>109</v>
      </c>
      <c r="I128" s="63"/>
      <c r="J128" s="63"/>
      <c r="K128" s="62"/>
    </row>
    <row r="129" spans="1:11" ht="13.5" customHeight="1" x14ac:dyDescent="0.15">
      <c r="A129" s="61" t="s">
        <v>108</v>
      </c>
      <c r="B129" s="15"/>
      <c r="C129" s="15"/>
      <c r="D129" s="15"/>
      <c r="E129" s="15"/>
      <c r="F129" s="15"/>
      <c r="G129" s="15"/>
      <c r="H129" s="55" t="s">
        <v>170</v>
      </c>
      <c r="I129" s="56"/>
      <c r="J129" s="56"/>
      <c r="K129" s="53"/>
    </row>
    <row r="130" spans="1:11" ht="13.5" customHeight="1" x14ac:dyDescent="0.15">
      <c r="A130" s="48"/>
      <c r="B130" s="15"/>
      <c r="C130" s="15"/>
      <c r="D130" s="15"/>
      <c r="E130" s="15"/>
      <c r="F130" s="15"/>
      <c r="G130" s="15"/>
      <c r="H130" s="60" t="s">
        <v>107</v>
      </c>
      <c r="I130" s="59"/>
      <c r="J130" s="58"/>
      <c r="K130" s="57" t="s">
        <v>106</v>
      </c>
    </row>
    <row r="131" spans="1:11" ht="13.5" customHeight="1" x14ac:dyDescent="0.15">
      <c r="A131" s="48"/>
      <c r="B131" s="15"/>
      <c r="C131" s="15"/>
      <c r="D131" s="15"/>
      <c r="E131" s="15"/>
      <c r="F131" s="15"/>
      <c r="G131" s="15"/>
      <c r="H131" s="55" t="s">
        <v>105</v>
      </c>
      <c r="I131" s="56"/>
      <c r="J131" s="56"/>
      <c r="K131" s="34" t="s">
        <v>171</v>
      </c>
    </row>
    <row r="132" spans="1:11" ht="13.5" customHeight="1" x14ac:dyDescent="0.15">
      <c r="A132" s="48"/>
      <c r="B132" s="15"/>
      <c r="C132" s="15"/>
      <c r="D132" s="15"/>
      <c r="E132" s="15"/>
      <c r="F132" s="15"/>
      <c r="G132" s="15"/>
      <c r="H132" s="211" t="s">
        <v>104</v>
      </c>
      <c r="I132" s="212"/>
      <c r="J132" s="213"/>
      <c r="K132" s="36" t="s">
        <v>103</v>
      </c>
    </row>
    <row r="133" spans="1:11" ht="13.5" customHeight="1" x14ac:dyDescent="0.15">
      <c r="A133" s="48"/>
      <c r="B133" s="15"/>
      <c r="C133" s="15"/>
      <c r="D133" s="15"/>
      <c r="E133" s="15"/>
      <c r="F133" s="15"/>
      <c r="G133" s="15"/>
      <c r="H133" s="55" t="s">
        <v>172</v>
      </c>
      <c r="I133" s="54"/>
      <c r="J133" s="53"/>
      <c r="K133" s="52" t="s">
        <v>102</v>
      </c>
    </row>
    <row r="134" spans="1:11" ht="13.5" customHeight="1" x14ac:dyDescent="0.15">
      <c r="A134" s="48"/>
      <c r="B134" s="15"/>
      <c r="C134" s="15"/>
      <c r="D134" s="15"/>
      <c r="E134" s="15"/>
      <c r="F134" s="15"/>
      <c r="G134" s="15"/>
      <c r="H134" s="47" t="s">
        <v>101</v>
      </c>
      <c r="I134" s="46"/>
      <c r="J134" s="45"/>
      <c r="K134" s="49"/>
    </row>
    <row r="135" spans="1:11" ht="13.5" customHeight="1" x14ac:dyDescent="0.15">
      <c r="A135" s="48"/>
      <c r="B135" s="15"/>
      <c r="C135" s="15"/>
      <c r="D135" s="15"/>
      <c r="E135" s="15"/>
      <c r="F135" s="15"/>
      <c r="G135" s="15"/>
      <c r="H135" s="47" t="s">
        <v>100</v>
      </c>
      <c r="I135" s="46"/>
      <c r="J135" s="45"/>
      <c r="K135" s="49"/>
    </row>
    <row r="136" spans="1:11" ht="13.5" customHeight="1" x14ac:dyDescent="0.15">
      <c r="A136" s="48"/>
      <c r="B136" s="15"/>
      <c r="C136" s="15"/>
      <c r="D136" s="15"/>
      <c r="E136" s="15"/>
      <c r="F136" s="15"/>
      <c r="G136" s="15"/>
      <c r="H136" s="51" t="s">
        <v>99</v>
      </c>
      <c r="I136" s="46"/>
      <c r="J136" s="45"/>
      <c r="K136" s="49"/>
    </row>
    <row r="137" spans="1:11" ht="13.5" customHeight="1" x14ac:dyDescent="0.15">
      <c r="A137" s="48"/>
      <c r="B137" s="15"/>
      <c r="C137" s="15"/>
      <c r="D137" s="15"/>
      <c r="E137" s="15"/>
      <c r="F137" s="15"/>
      <c r="G137" s="15"/>
      <c r="H137" s="47" t="s">
        <v>98</v>
      </c>
      <c r="I137" s="46"/>
      <c r="J137" s="45"/>
      <c r="K137" s="44" t="s">
        <v>173</v>
      </c>
    </row>
    <row r="138" spans="1:11" ht="13.5" customHeight="1" x14ac:dyDescent="0.15">
      <c r="A138" s="48"/>
      <c r="B138" s="15"/>
      <c r="C138" s="15"/>
      <c r="D138" s="15"/>
      <c r="E138" s="15"/>
      <c r="F138" s="15"/>
      <c r="G138" s="15"/>
      <c r="H138" s="47" t="s">
        <v>97</v>
      </c>
      <c r="I138" s="46"/>
      <c r="J138" s="45"/>
      <c r="K138" s="44" t="s">
        <v>173</v>
      </c>
    </row>
    <row r="139" spans="1:11" ht="13.5" customHeight="1" x14ac:dyDescent="0.15">
      <c r="A139" s="48"/>
      <c r="B139" s="15"/>
      <c r="C139" s="15"/>
      <c r="D139" s="15"/>
      <c r="E139" s="15"/>
      <c r="F139" s="15"/>
      <c r="G139" s="15"/>
      <c r="H139" s="47" t="s">
        <v>174</v>
      </c>
      <c r="I139" s="46"/>
      <c r="J139" s="45"/>
      <c r="K139" s="44" t="s">
        <v>173</v>
      </c>
    </row>
    <row r="140" spans="1:11" ht="13.5" customHeight="1" x14ac:dyDescent="0.15">
      <c r="A140" s="48"/>
      <c r="B140" s="15"/>
      <c r="C140" s="15"/>
      <c r="D140" s="15"/>
      <c r="E140" s="15"/>
      <c r="F140" s="15"/>
      <c r="G140" s="15"/>
      <c r="H140" s="51" t="s">
        <v>96</v>
      </c>
      <c r="I140" s="46"/>
      <c r="J140" s="45"/>
      <c r="K140" s="44" t="s">
        <v>82</v>
      </c>
    </row>
    <row r="141" spans="1:11" ht="13.5" customHeight="1" x14ac:dyDescent="0.15">
      <c r="A141" s="48"/>
      <c r="B141" s="15"/>
      <c r="C141" s="15"/>
      <c r="D141" s="15"/>
      <c r="E141" s="15"/>
      <c r="F141" s="15"/>
      <c r="G141" s="15"/>
      <c r="H141" s="47" t="s">
        <v>95</v>
      </c>
      <c r="I141" s="46"/>
      <c r="J141" s="45"/>
      <c r="K141" s="44" t="s">
        <v>173</v>
      </c>
    </row>
    <row r="142" spans="1:11" ht="13.5" customHeight="1" x14ac:dyDescent="0.15">
      <c r="A142" s="48"/>
      <c r="B142" s="15"/>
      <c r="C142" s="15"/>
      <c r="D142" s="15"/>
      <c r="E142" s="15"/>
      <c r="F142" s="15"/>
      <c r="G142" s="15"/>
      <c r="H142" s="51" t="s">
        <v>94</v>
      </c>
      <c r="I142" s="46"/>
      <c r="J142" s="45"/>
      <c r="K142" s="44" t="s">
        <v>173</v>
      </c>
    </row>
    <row r="143" spans="1:11" ht="13.5" customHeight="1" x14ac:dyDescent="0.15">
      <c r="A143" s="48"/>
      <c r="B143" s="15"/>
      <c r="C143" s="15"/>
      <c r="D143" s="15"/>
      <c r="E143" s="15"/>
      <c r="F143" s="15"/>
      <c r="G143" s="15"/>
      <c r="H143" s="47" t="s">
        <v>175</v>
      </c>
      <c r="I143" s="46"/>
      <c r="J143" s="45"/>
      <c r="K143" s="44" t="s">
        <v>173</v>
      </c>
    </row>
    <row r="144" spans="1:11" ht="13.5" customHeight="1" x14ac:dyDescent="0.15">
      <c r="A144" s="48"/>
      <c r="B144" s="15"/>
      <c r="C144" s="15"/>
      <c r="D144" s="15"/>
      <c r="E144" s="15"/>
      <c r="F144" s="15"/>
      <c r="G144" s="15"/>
      <c r="H144" s="50" t="s">
        <v>92</v>
      </c>
      <c r="I144" s="46"/>
      <c r="J144" s="45"/>
      <c r="K144" s="49"/>
    </row>
    <row r="145" spans="1:28" ht="13.5" customHeight="1" x14ac:dyDescent="0.15">
      <c r="A145" s="48"/>
      <c r="B145" s="15"/>
      <c r="C145" s="15"/>
      <c r="D145" s="15"/>
      <c r="E145" s="15"/>
      <c r="F145" s="15"/>
      <c r="G145" s="15"/>
      <c r="H145" s="50" t="s">
        <v>91</v>
      </c>
      <c r="I145" s="46"/>
      <c r="J145" s="45"/>
      <c r="K145" s="49"/>
    </row>
    <row r="146" spans="1:28" ht="13.5" customHeight="1" x14ac:dyDescent="0.15">
      <c r="A146" s="48"/>
      <c r="B146" s="15"/>
      <c r="C146" s="15"/>
      <c r="D146" s="15"/>
      <c r="E146" s="15"/>
      <c r="F146" s="15"/>
      <c r="G146" s="15"/>
      <c r="H146" s="50" t="s">
        <v>90</v>
      </c>
      <c r="I146" s="46"/>
      <c r="J146" s="45"/>
      <c r="K146" s="49"/>
    </row>
    <row r="147" spans="1:28" ht="13.5" customHeight="1" x14ac:dyDescent="0.15">
      <c r="A147" s="48"/>
      <c r="B147" s="15"/>
      <c r="C147" s="15"/>
      <c r="D147" s="15"/>
      <c r="E147" s="15"/>
      <c r="F147" s="15"/>
      <c r="G147" s="15"/>
      <c r="H147" s="47" t="s">
        <v>89</v>
      </c>
      <c r="I147" s="46"/>
      <c r="J147" s="45"/>
      <c r="K147" s="44" t="s">
        <v>173</v>
      </c>
    </row>
    <row r="148" spans="1:28" ht="13.5" customHeight="1" x14ac:dyDescent="0.15">
      <c r="A148" s="48"/>
      <c r="B148" s="15"/>
      <c r="C148" s="15"/>
      <c r="D148" s="15"/>
      <c r="E148" s="15"/>
      <c r="F148" s="15"/>
      <c r="G148" s="15"/>
      <c r="H148" s="47" t="s">
        <v>88</v>
      </c>
      <c r="I148" s="46"/>
      <c r="J148" s="45"/>
      <c r="K148" s="44" t="s">
        <v>173</v>
      </c>
    </row>
    <row r="149" spans="1:28" ht="13.5" customHeight="1" x14ac:dyDescent="0.15">
      <c r="A149" s="48"/>
      <c r="B149" s="15"/>
      <c r="C149" s="15"/>
      <c r="D149" s="15"/>
      <c r="E149" s="15"/>
      <c r="F149" s="15"/>
      <c r="G149" s="15"/>
      <c r="H149" s="47" t="s">
        <v>87</v>
      </c>
      <c r="I149" s="46"/>
      <c r="J149" s="45"/>
      <c r="K149" s="44" t="s">
        <v>82</v>
      </c>
    </row>
    <row r="150" spans="1:28" ht="13.5" customHeight="1" x14ac:dyDescent="0.15">
      <c r="A150" s="48"/>
      <c r="B150" s="15"/>
      <c r="C150" s="15"/>
      <c r="D150" s="15"/>
      <c r="E150" s="15"/>
      <c r="F150" s="15"/>
      <c r="G150" s="15"/>
      <c r="H150" s="47" t="s">
        <v>86</v>
      </c>
      <c r="I150" s="46"/>
      <c r="J150" s="45"/>
      <c r="K150" s="44" t="s">
        <v>173</v>
      </c>
    </row>
    <row r="151" spans="1:28" ht="13.5" customHeight="1" x14ac:dyDescent="0.15">
      <c r="A151" s="48"/>
      <c r="B151" s="15"/>
      <c r="C151" s="15"/>
      <c r="D151" s="15"/>
      <c r="E151" s="15"/>
      <c r="F151" s="15"/>
      <c r="G151" s="15"/>
      <c r="H151" s="47" t="s">
        <v>85</v>
      </c>
      <c r="I151" s="46"/>
      <c r="J151" s="45"/>
      <c r="K151" s="44" t="s">
        <v>173</v>
      </c>
    </row>
    <row r="152" spans="1:28" ht="13.5" customHeight="1" x14ac:dyDescent="0.15">
      <c r="A152" s="48"/>
      <c r="B152" s="15"/>
      <c r="C152" s="15"/>
      <c r="D152" s="15"/>
      <c r="E152" s="15"/>
      <c r="F152" s="15"/>
      <c r="G152" s="15"/>
      <c r="H152" s="47" t="s">
        <v>176</v>
      </c>
      <c r="I152" s="46"/>
      <c r="J152" s="45"/>
      <c r="K152" s="44" t="s">
        <v>173</v>
      </c>
    </row>
    <row r="153" spans="1:28" ht="13.5" customHeight="1" x14ac:dyDescent="0.15">
      <c r="A153" s="48"/>
      <c r="B153" s="15"/>
      <c r="C153" s="15"/>
      <c r="D153" s="15"/>
      <c r="E153" s="15"/>
      <c r="F153" s="15"/>
      <c r="G153" s="15"/>
      <c r="H153" s="47" t="s">
        <v>83</v>
      </c>
      <c r="I153" s="46"/>
      <c r="J153" s="45"/>
      <c r="K153" s="44" t="s">
        <v>173</v>
      </c>
    </row>
    <row r="154" spans="1:28" ht="13.5" customHeight="1" x14ac:dyDescent="0.15">
      <c r="A154" s="43" t="s">
        <v>81</v>
      </c>
      <c r="B154" s="41"/>
      <c r="C154" s="41" t="s">
        <v>80</v>
      </c>
      <c r="D154" s="41"/>
      <c r="E154" s="214" t="s">
        <v>79</v>
      </c>
      <c r="F154" s="214"/>
      <c r="G154" s="214"/>
      <c r="H154" s="42"/>
      <c r="I154" s="41"/>
      <c r="J154" s="41"/>
      <c r="K154" s="40"/>
    </row>
    <row r="155" spans="1:28" ht="13.5" customHeight="1" x14ac:dyDescent="0.15">
      <c r="A155" s="39" t="s">
        <v>78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7"/>
    </row>
    <row r="156" spans="1:28" ht="15" customHeight="1" x14ac:dyDescent="0.15">
      <c r="A156" s="36" t="s">
        <v>77</v>
      </c>
      <c r="B156" s="215" t="s">
        <v>76</v>
      </c>
      <c r="C156" s="35" t="s">
        <v>75</v>
      </c>
      <c r="D156" s="215" t="s">
        <v>74</v>
      </c>
      <c r="E156" s="199" t="s">
        <v>73</v>
      </c>
      <c r="F156" s="199" t="s">
        <v>72</v>
      </c>
      <c r="G156" s="199" t="s">
        <v>71</v>
      </c>
      <c r="H156" s="199" t="s">
        <v>70</v>
      </c>
      <c r="I156" s="199" t="s">
        <v>69</v>
      </c>
      <c r="J156" s="203"/>
      <c r="K156" s="203"/>
      <c r="L156" s="198" t="s">
        <v>68</v>
      </c>
      <c r="M156" s="198"/>
      <c r="N156" s="198" t="s">
        <v>67</v>
      </c>
      <c r="O156" s="198" t="s">
        <v>66</v>
      </c>
      <c r="P156" s="198"/>
      <c r="Q156" s="201" t="s">
        <v>65</v>
      </c>
      <c r="R156" s="198" t="s">
        <v>64</v>
      </c>
      <c r="S156" s="198" t="s">
        <v>63</v>
      </c>
      <c r="T156" s="198" t="s">
        <v>62</v>
      </c>
      <c r="U156" s="198" t="s">
        <v>61</v>
      </c>
      <c r="V156" s="198" t="s">
        <v>60</v>
      </c>
      <c r="W156" s="198" t="s">
        <v>59</v>
      </c>
      <c r="X156" s="198" t="s">
        <v>58</v>
      </c>
      <c r="Y156" s="198" t="s">
        <v>57</v>
      </c>
      <c r="Z156" s="198" t="s">
        <v>56</v>
      </c>
    </row>
    <row r="157" spans="1:28" ht="15" customHeight="1" x14ac:dyDescent="0.15">
      <c r="A157" s="34" t="s">
        <v>55</v>
      </c>
      <c r="B157" s="204"/>
      <c r="C157" s="33" t="s">
        <v>54</v>
      </c>
      <c r="D157" s="204"/>
      <c r="E157" s="200"/>
      <c r="F157" s="200"/>
      <c r="G157" s="200"/>
      <c r="H157" s="200"/>
      <c r="I157" s="200"/>
      <c r="J157" s="204"/>
      <c r="K157" s="204"/>
      <c r="L157" s="198"/>
      <c r="M157" s="198"/>
      <c r="N157" s="198"/>
      <c r="O157" s="32" t="s">
        <v>53</v>
      </c>
      <c r="P157" s="32" t="s">
        <v>52</v>
      </c>
      <c r="Q157" s="202"/>
      <c r="R157" s="198"/>
      <c r="S157" s="198"/>
      <c r="T157" s="198"/>
      <c r="U157" s="198"/>
      <c r="V157" s="198"/>
      <c r="W157" s="198"/>
      <c r="X157" s="198"/>
      <c r="Y157" s="198"/>
      <c r="Z157" s="198"/>
    </row>
    <row r="158" spans="1:28" ht="12" customHeight="1" x14ac:dyDescent="0.15">
      <c r="A158" s="199" t="s">
        <v>51</v>
      </c>
      <c r="B158" s="188">
        <v>3.4</v>
      </c>
      <c r="C158" s="31">
        <v>0.1</v>
      </c>
      <c r="D158" s="188" t="s">
        <v>18</v>
      </c>
      <c r="E158" s="176"/>
      <c r="F158" s="176"/>
      <c r="G158" s="176"/>
      <c r="H158" s="176"/>
      <c r="I158" s="176"/>
      <c r="J158" s="178"/>
      <c r="K158" s="178"/>
      <c r="L158" s="192" t="str">
        <f>IF(E158="","",IF(OR(((MAXA(E158:I159))&gt;(B158+C158)),((MINA(E158:I159))&lt;(B158-C159))),"NG","OK"))</f>
        <v/>
      </c>
      <c r="M158" s="192" t="str">
        <f>IF(E158="","",IF(OR(((MAXA(E158:I159))&gt;(B158+C158)),((MINA(E158:I159))&lt;(B158-C159))),2,1))</f>
        <v/>
      </c>
      <c r="N158" s="185">
        <f>IF(B158="","",(((B158+C158)+(B158-C159))/2))</f>
        <v>3.4</v>
      </c>
      <c r="O158" s="193" t="str">
        <f>IF(E158="","",((MAXA(E158,F158,G158,H158,I158))-N158)/((C158+C159)/2))</f>
        <v/>
      </c>
      <c r="P158" s="193" t="str">
        <f>IF(E158="","",((MINA(E158,F158,G158,H158,I158))-N158)/((C158+C159)/2))</f>
        <v/>
      </c>
      <c r="Q158" s="185" t="str">
        <f>IF(E158="","",IF(OR((O158&gt;50%),(P158&lt;-50%)),"Measure More","OK"))</f>
        <v/>
      </c>
      <c r="R158" s="185" t="str">
        <f>IF(E158="","",MAXA(E158:I159))</f>
        <v/>
      </c>
      <c r="S158" s="185" t="str">
        <f>IF(E158="","",MINA(E158:I159))</f>
        <v/>
      </c>
      <c r="T158" s="185" t="str">
        <f>IF(E158="","",(R158-S158))</f>
        <v/>
      </c>
      <c r="U158" s="185" t="str">
        <f>IF(E158="","",ROUND(AVERAGEA(E158:I159),4))</f>
        <v/>
      </c>
      <c r="V158" s="185" t="str">
        <f>IF(E158="","",ROUND(SQRT(COUNTA(E158:I159)/(COUNTA(E158:I159)-1))*STDEVPA(E158:I159),4))</f>
        <v/>
      </c>
      <c r="W158" s="184" t="str">
        <f>IF(E158="","",ROUND((((B158+C158)-(B158-C159))/(6*V158)),4))</f>
        <v/>
      </c>
      <c r="X158" s="184" t="str">
        <f>IF(E158="","",ROUND((1-(ABS((((B158+C158)+(B158-C159))/2)-U158)/((C158+C159)/2)))*W158,4))</f>
        <v/>
      </c>
      <c r="Y158" s="184" t="str">
        <f>IF(E158="","",IF(OR(((MAXA(E158:I159))&gt;(B158+C158)),((MINA(E158:I159))&lt;(B158-C159))),"NG","OK"))</f>
        <v/>
      </c>
      <c r="Z158" s="184" t="str">
        <f>IF(X158="","",IF(OR(((MINA(X158))&lt;(1.67))),"NG","OK"))</f>
        <v/>
      </c>
      <c r="AA158" s="92"/>
      <c r="AB158" s="92"/>
    </row>
    <row r="159" spans="1:28" ht="12" customHeight="1" x14ac:dyDescent="0.15">
      <c r="A159" s="200"/>
      <c r="B159" s="189"/>
      <c r="C159" s="30">
        <v>0.1</v>
      </c>
      <c r="D159" s="189"/>
      <c r="E159" s="177"/>
      <c r="F159" s="177"/>
      <c r="G159" s="177"/>
      <c r="H159" s="177"/>
      <c r="I159" s="177"/>
      <c r="J159" s="179"/>
      <c r="K159" s="179"/>
      <c r="L159" s="192" t="str">
        <f>IF(L140="","",IF(OR(((MAXA(L140:L147))&gt;(L136+L137)),((MINA(L140:L147))&lt;(L136-L138))),"NG","OK"))</f>
        <v/>
      </c>
      <c r="M159" s="192" t="str">
        <f>IF(M139="","",IF(OR(((MAXA(M139:M146))&gt;(M135+M136)),((MINA(M139:M146))&lt;(M135-M137))),2,1))</f>
        <v/>
      </c>
      <c r="N159" s="185"/>
      <c r="O159" s="193"/>
      <c r="P159" s="193"/>
      <c r="Q159" s="185"/>
      <c r="R159" s="185"/>
      <c r="S159" s="185"/>
      <c r="T159" s="185"/>
      <c r="U159" s="185"/>
      <c r="V159" s="185"/>
      <c r="W159" s="185"/>
      <c r="X159" s="185"/>
      <c r="Y159" s="185"/>
      <c r="Z159" s="185"/>
      <c r="AA159" s="92"/>
      <c r="AB159" s="92"/>
    </row>
    <row r="160" spans="1:28" ht="12" customHeight="1" x14ac:dyDescent="0.15">
      <c r="A160" s="196" t="s">
        <v>50</v>
      </c>
      <c r="B160" s="188">
        <v>3.4</v>
      </c>
      <c r="C160" s="31">
        <v>0.1</v>
      </c>
      <c r="D160" s="188" t="s">
        <v>18</v>
      </c>
      <c r="E160" s="176"/>
      <c r="F160" s="176"/>
      <c r="G160" s="176"/>
      <c r="H160" s="176"/>
      <c r="I160" s="176"/>
      <c r="J160" s="178"/>
      <c r="K160" s="178"/>
      <c r="L160" s="192" t="str">
        <f t="shared" ref="L160" si="212">IF(E160="","",IF(OR(((MAXA(E160:I161))&gt;(B160+C160)),((MINA(E160:I161))&lt;(B160-C161))),"NG","OK"))</f>
        <v/>
      </c>
      <c r="M160" s="192" t="str">
        <f t="shared" ref="M160" si="213">IF(E160="","",IF(OR(((MAXA(E160:I161))&gt;(B160+C160)),((MINA(E160:I161))&lt;(B160-C161))),2,1))</f>
        <v/>
      </c>
      <c r="N160" s="185">
        <f t="shared" ref="N160" si="214">IF(B160="","",(((B160+C160)+(B160-C161))/2))</f>
        <v>3.4</v>
      </c>
      <c r="O160" s="193" t="str">
        <f>IF(E160="","",((MAXA(E160,F160,G160,H160,I160))-N160)/((C160+C161)/2))</f>
        <v/>
      </c>
      <c r="P160" s="193" t="str">
        <f>IF(E160="","",((MINA(E160,F160,G160,H160,I160))-N160)/((C160+C161)/2))</f>
        <v/>
      </c>
      <c r="Q160" s="185" t="str">
        <f t="shared" ref="Q160" si="215">IF(E160="","",IF(OR((O160&gt;50%),(P160&lt;-50%)),"Measure More","OK"))</f>
        <v/>
      </c>
      <c r="R160" s="185" t="str">
        <f t="shared" ref="R160" si="216">IF(E160="","",MAXA(E160:I161))</f>
        <v/>
      </c>
      <c r="S160" s="185" t="str">
        <f t="shared" ref="S160" si="217">IF(E160="","",MINA(E160:I161))</f>
        <v/>
      </c>
      <c r="T160" s="185" t="str">
        <f t="shared" ref="T160" si="218">IF(E160="","",(R160-S160))</f>
        <v/>
      </c>
      <c r="U160" s="185" t="str">
        <f t="shared" ref="U160" si="219">IF(E160="","",ROUND(AVERAGEA(E160:I161),4))</f>
        <v/>
      </c>
      <c r="V160" s="185" t="str">
        <f t="shared" ref="V160" si="220">IF(E160="","",ROUND(SQRT(COUNTA(E160:I161)/(COUNTA(E160:I161)-1))*STDEVPA(E160:I161),4))</f>
        <v/>
      </c>
      <c r="W160" s="184" t="str">
        <f t="shared" ref="W160" si="221">IF(E160="","",ROUND((((B160+C160)-(B160-C161))/(6*V160)),4))</f>
        <v/>
      </c>
      <c r="X160" s="184" t="str">
        <f t="shared" ref="X160" si="222">IF(E160="","",ROUND((1-(ABS((((B160+C160)+(B160-C161))/2)-U160)/((C160+C161)/2)))*W160,4))</f>
        <v/>
      </c>
      <c r="Y160" s="184" t="str">
        <f t="shared" ref="Y160" si="223">IF(E160="","",IF(OR(((MAXA(E160:I161))&gt;(B160+C160)),((MINA(E160:I161))&lt;(B160-C161))),"NG","OK"))</f>
        <v/>
      </c>
      <c r="Z160" s="184" t="str">
        <f t="shared" ref="Z160" si="224">IF(X160="","",IF(OR(((MINA(X160))&lt;(1.67))),"NG","OK"))</f>
        <v/>
      </c>
      <c r="AA160" s="92"/>
      <c r="AB160" s="92"/>
    </row>
    <row r="161" spans="1:28" ht="12" customHeight="1" x14ac:dyDescent="0.15">
      <c r="A161" s="197"/>
      <c r="B161" s="189"/>
      <c r="C161" s="30">
        <v>0.1</v>
      </c>
      <c r="D161" s="189"/>
      <c r="E161" s="177"/>
      <c r="F161" s="177"/>
      <c r="G161" s="177"/>
      <c r="H161" s="177"/>
      <c r="I161" s="177"/>
      <c r="J161" s="179"/>
      <c r="K161" s="179"/>
      <c r="L161" s="192" t="str">
        <f t="shared" ref="L161" si="225">IF(L142="","",IF(OR(((MAXA(L142:L149))&gt;(L138+L139)),((MINA(L142:L149))&lt;(L138-L140))),"NG","OK"))</f>
        <v/>
      </c>
      <c r="M161" s="192" t="str">
        <f t="shared" ref="M161" si="226">IF(M141="","",IF(OR(((MAXA(M141:M148))&gt;(M137+M138)),((MINA(M141:M148))&lt;(M137-M139))),2,1))</f>
        <v/>
      </c>
      <c r="N161" s="185"/>
      <c r="O161" s="193"/>
      <c r="P161" s="193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92"/>
      <c r="AB161" s="92"/>
    </row>
    <row r="162" spans="1:28" ht="12" customHeight="1" x14ac:dyDescent="0.15">
      <c r="A162" s="186" t="s">
        <v>49</v>
      </c>
      <c r="B162" s="188">
        <v>1.6</v>
      </c>
      <c r="C162" s="31">
        <v>0.1</v>
      </c>
      <c r="D162" s="188" t="s">
        <v>18</v>
      </c>
      <c r="E162" s="176"/>
      <c r="F162" s="176"/>
      <c r="G162" s="176"/>
      <c r="H162" s="176"/>
      <c r="I162" s="176"/>
      <c r="J162" s="178"/>
      <c r="K162" s="178"/>
      <c r="L162" s="192" t="str">
        <f t="shared" ref="L162" si="227">IF(E162="","",IF(OR(((MAXA(E162:I163))&gt;(B162+C162)),((MINA(E162:I163))&lt;(B162-C163))),"NG","OK"))</f>
        <v/>
      </c>
      <c r="M162" s="192" t="str">
        <f t="shared" ref="M162" si="228">IF(E162="","",IF(OR(((MAXA(E162:I163))&gt;(B162+C162)),((MINA(E162:I163))&lt;(B162-C163))),2,1))</f>
        <v/>
      </c>
      <c r="N162" s="185">
        <f t="shared" ref="N162" si="229">IF(B162="","",(((B162+C162)+(B162-C163))/2))</f>
        <v>1.6</v>
      </c>
      <c r="O162" s="193" t="str">
        <f>IF(E162="","",((MAXA(E162,F162,G162,H162,I162))-N162)/((C162+C163)/2))</f>
        <v/>
      </c>
      <c r="P162" s="193" t="str">
        <f>IF(E162="","",((MINA(E162,F162,G162,H162,I162))-N162)/((C162+C163)/2))</f>
        <v/>
      </c>
      <c r="Q162" s="185" t="str">
        <f t="shared" ref="Q162" si="230">IF(E162="","",IF(OR((O162&gt;50%),(P162&lt;-50%)),"Measure More","OK"))</f>
        <v/>
      </c>
      <c r="R162" s="185" t="str">
        <f t="shared" ref="R162" si="231">IF(E162="","",MAXA(E162:I163))</f>
        <v/>
      </c>
      <c r="S162" s="185" t="str">
        <f t="shared" ref="S162" si="232">IF(E162="","",MINA(E162:I163))</f>
        <v/>
      </c>
      <c r="T162" s="185" t="str">
        <f t="shared" ref="T162" si="233">IF(E162="","",(R162-S162))</f>
        <v/>
      </c>
      <c r="U162" s="185" t="str">
        <f t="shared" ref="U162" si="234">IF(E162="","",ROUND(AVERAGEA(E162:I163),4))</f>
        <v/>
      </c>
      <c r="V162" s="185" t="str">
        <f t="shared" ref="V162" si="235">IF(E162="","",ROUND(SQRT(COUNTA(E162:I163)/(COUNTA(E162:I163)-1))*STDEVPA(E162:I163),4))</f>
        <v/>
      </c>
      <c r="W162" s="184" t="str">
        <f t="shared" ref="W162" si="236">IF(E162="","",ROUND((((B162+C162)-(B162-C163))/(6*V162)),4))</f>
        <v/>
      </c>
      <c r="X162" s="184" t="str">
        <f t="shared" ref="X162" si="237">IF(E162="","",ROUND((1-(ABS((((B162+C162)+(B162-C163))/2)-U162)/((C162+C163)/2)))*W162,4))</f>
        <v/>
      </c>
      <c r="Y162" s="184" t="str">
        <f t="shared" ref="Y162" si="238">IF(E162="","",IF(OR(((MAXA(E162:I163))&gt;(B162+C162)),((MINA(E162:I163))&lt;(B162-C163))),"NG","OK"))</f>
        <v/>
      </c>
      <c r="Z162" s="184" t="str">
        <f t="shared" ref="Z162" si="239">IF(X162="","",IF(OR(((MINA(X162))&lt;(1.67))),"NG","OK"))</f>
        <v/>
      </c>
      <c r="AA162" s="92"/>
      <c r="AB162" s="92"/>
    </row>
    <row r="163" spans="1:28" ht="12" customHeight="1" x14ac:dyDescent="0.15">
      <c r="A163" s="187"/>
      <c r="B163" s="189"/>
      <c r="C163" s="30">
        <v>0.1</v>
      </c>
      <c r="D163" s="189"/>
      <c r="E163" s="177"/>
      <c r="F163" s="177"/>
      <c r="G163" s="177"/>
      <c r="H163" s="177"/>
      <c r="I163" s="177"/>
      <c r="J163" s="179"/>
      <c r="K163" s="179"/>
      <c r="L163" s="192" t="str">
        <f t="shared" ref="L163" si="240">IF(L144="","",IF(OR(((MAXA(L144:L151))&gt;(L140+L141)),((MINA(L144:L151))&lt;(L140-L142))),"NG","OK"))</f>
        <v/>
      </c>
      <c r="M163" s="192" t="str">
        <f t="shared" ref="M163" si="241">IF(M143="","",IF(OR(((MAXA(M143:M150))&gt;(M139+M140)),((MINA(M143:M150))&lt;(M139-M141))),2,1))</f>
        <v/>
      </c>
      <c r="N163" s="185"/>
      <c r="O163" s="193"/>
      <c r="P163" s="193"/>
      <c r="Q163" s="185"/>
      <c r="R163" s="185"/>
      <c r="S163" s="185"/>
      <c r="T163" s="185"/>
      <c r="U163" s="185"/>
      <c r="V163" s="185"/>
      <c r="W163" s="185"/>
      <c r="X163" s="185"/>
      <c r="Y163" s="185"/>
      <c r="Z163" s="185"/>
      <c r="AA163" s="92"/>
      <c r="AB163" s="92"/>
    </row>
    <row r="164" spans="1:28" ht="12" customHeight="1" x14ac:dyDescent="0.15">
      <c r="A164" s="186" t="s">
        <v>48</v>
      </c>
      <c r="B164" s="188">
        <v>1.6</v>
      </c>
      <c r="C164" s="31">
        <v>0.1</v>
      </c>
      <c r="D164" s="188" t="s">
        <v>18</v>
      </c>
      <c r="E164" s="176"/>
      <c r="F164" s="176"/>
      <c r="G164" s="176"/>
      <c r="H164" s="176"/>
      <c r="I164" s="176"/>
      <c r="J164" s="178"/>
      <c r="K164" s="178"/>
      <c r="L164" s="192" t="str">
        <f t="shared" ref="L164" si="242">IF(E164="","",IF(OR(((MAXA(E164:I165))&gt;(B164+C164)),((MINA(E164:I165))&lt;(B164-C165))),"NG","OK"))</f>
        <v/>
      </c>
      <c r="M164" s="192" t="str">
        <f t="shared" ref="M164" si="243">IF(E164="","",IF(OR(((MAXA(E164:I165))&gt;(B164+C164)),((MINA(E164:I165))&lt;(B164-C165))),2,1))</f>
        <v/>
      </c>
      <c r="N164" s="185">
        <f t="shared" ref="N164" si="244">IF(B164="","",(((B164+C164)+(B164-C165))/2))</f>
        <v>1.6</v>
      </c>
      <c r="O164" s="193" t="str">
        <f>IF(E164="","",((MAXA(E164,F164,G164,H164,I164))-N164)/((C164+C165)/2))</f>
        <v/>
      </c>
      <c r="P164" s="193" t="str">
        <f>IF(E164="","",((MINA(E164,F164,G164,H164,I164))-N164)/((C164+C165)/2))</f>
        <v/>
      </c>
      <c r="Q164" s="185" t="str">
        <f t="shared" ref="Q164" si="245">IF(E164="","",IF(OR((O164&gt;50%),(P164&lt;-50%)),"Measure More","OK"))</f>
        <v/>
      </c>
      <c r="R164" s="185" t="str">
        <f t="shared" ref="R164" si="246">IF(E164="","",MAXA(E164:I165))</f>
        <v/>
      </c>
      <c r="S164" s="185" t="str">
        <f t="shared" ref="S164" si="247">IF(E164="","",MINA(E164:I165))</f>
        <v/>
      </c>
      <c r="T164" s="185" t="str">
        <f t="shared" ref="T164" si="248">IF(E164="","",(R164-S164))</f>
        <v/>
      </c>
      <c r="U164" s="185" t="str">
        <f t="shared" ref="U164" si="249">IF(E164="","",ROUND(AVERAGEA(E164:I165),4))</f>
        <v/>
      </c>
      <c r="V164" s="185" t="str">
        <f t="shared" ref="V164" si="250">IF(E164="","",ROUND(SQRT(COUNTA(E164:I165)/(COUNTA(E164:I165)-1))*STDEVPA(E164:I165),4))</f>
        <v/>
      </c>
      <c r="W164" s="184" t="str">
        <f t="shared" ref="W164" si="251">IF(E164="","",ROUND((((B164+C164)-(B164-C165))/(6*V164)),4))</f>
        <v/>
      </c>
      <c r="X164" s="184" t="str">
        <f t="shared" ref="X164" si="252">IF(E164="","",ROUND((1-(ABS((((B164+C164)+(B164-C165))/2)-U164)/((C164+C165)/2)))*W164,4))</f>
        <v/>
      </c>
      <c r="Y164" s="184" t="str">
        <f t="shared" ref="Y164" si="253">IF(E164="","",IF(OR(((MAXA(E164:I165))&gt;(B164+C164)),((MINA(E164:I165))&lt;(B164-C165))),"NG","OK"))</f>
        <v/>
      </c>
      <c r="Z164" s="184" t="str">
        <f t="shared" ref="Z164" si="254">IF(X164="","",IF(OR(((MINA(X164))&lt;(1.67))),"NG","OK"))</f>
        <v/>
      </c>
      <c r="AA164" s="92"/>
      <c r="AB164" s="92"/>
    </row>
    <row r="165" spans="1:28" ht="12" customHeight="1" x14ac:dyDescent="0.15">
      <c r="A165" s="187"/>
      <c r="B165" s="189"/>
      <c r="C165" s="30">
        <v>0.1</v>
      </c>
      <c r="D165" s="189"/>
      <c r="E165" s="177"/>
      <c r="F165" s="177"/>
      <c r="G165" s="177"/>
      <c r="H165" s="177"/>
      <c r="I165" s="177"/>
      <c r="J165" s="179"/>
      <c r="K165" s="179"/>
      <c r="L165" s="192" t="str">
        <f t="shared" ref="L165" si="255">IF(L146="","",IF(OR(((MAXA(L146:L153))&gt;(L142+L143)),((MINA(L146:L153))&lt;(L142-L144))),"NG","OK"))</f>
        <v/>
      </c>
      <c r="M165" s="192" t="str">
        <f t="shared" ref="M165" si="256">IF(M145="","",IF(OR(((MAXA(M145:M152))&gt;(M141+M142)),((MINA(M145:M152))&lt;(M141-M143))),2,1))</f>
        <v/>
      </c>
      <c r="N165" s="185"/>
      <c r="O165" s="193"/>
      <c r="P165" s="193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92"/>
      <c r="AB165" s="92"/>
    </row>
    <row r="166" spans="1:28" ht="12" customHeight="1" x14ac:dyDescent="0.15">
      <c r="A166" s="186" t="s">
        <v>47</v>
      </c>
      <c r="B166" s="188">
        <v>1.6</v>
      </c>
      <c r="C166" s="31">
        <v>0.1</v>
      </c>
      <c r="D166" s="188" t="s">
        <v>18</v>
      </c>
      <c r="E166" s="176"/>
      <c r="F166" s="176"/>
      <c r="G166" s="176"/>
      <c r="H166" s="176"/>
      <c r="I166" s="176"/>
      <c r="J166" s="178"/>
      <c r="K166" s="178"/>
      <c r="L166" s="192" t="str">
        <f t="shared" ref="L166" si="257">IF(E166="","",IF(OR(((MAXA(E166:I167))&gt;(B166+C166)),((MINA(E166:I167))&lt;(B166-C167))),"NG","OK"))</f>
        <v/>
      </c>
      <c r="M166" s="192" t="str">
        <f t="shared" ref="M166" si="258">IF(E166="","",IF(OR(((MAXA(E166:I167))&gt;(B166+C166)),((MINA(E166:I167))&lt;(B166-C167))),2,1))</f>
        <v/>
      </c>
      <c r="N166" s="185">
        <f t="shared" ref="N166" si="259">IF(B166="","",(((B166+C166)+(B166-C167))/2))</f>
        <v>1.6</v>
      </c>
      <c r="O166" s="193" t="str">
        <f>IF(E166="","",((MAXA(E166,F166,G166,H166,I166))-N166)/((C166+C167)/2))</f>
        <v/>
      </c>
      <c r="P166" s="193" t="str">
        <f>IF(E166="","",((MINA(E166,F166,G166,H166,I166))-N166)/((C166+C167)/2))</f>
        <v/>
      </c>
      <c r="Q166" s="185" t="str">
        <f t="shared" ref="Q166" si="260">IF(E166="","",IF(OR((O166&gt;50%),(P166&lt;-50%)),"Measure More","OK"))</f>
        <v/>
      </c>
      <c r="R166" s="185" t="str">
        <f t="shared" ref="R166" si="261">IF(E166="","",MAXA(E166:I167))</f>
        <v/>
      </c>
      <c r="S166" s="185" t="str">
        <f t="shared" ref="S166" si="262">IF(E166="","",MINA(E166:I167))</f>
        <v/>
      </c>
      <c r="T166" s="185" t="str">
        <f t="shared" ref="T166" si="263">IF(E166="","",(R166-S166))</f>
        <v/>
      </c>
      <c r="U166" s="185" t="str">
        <f t="shared" ref="U166" si="264">IF(E166="","",ROUND(AVERAGEA(E166:I167),4))</f>
        <v/>
      </c>
      <c r="V166" s="185" t="str">
        <f t="shared" ref="V166" si="265">IF(E166="","",ROUND(SQRT(COUNTA(E166:I167)/(COUNTA(E166:I167)-1))*STDEVPA(E166:I167),4))</f>
        <v/>
      </c>
      <c r="W166" s="184" t="str">
        <f t="shared" ref="W166" si="266">IF(E166="","",ROUND((((B166+C166)-(B166-C167))/(6*V166)),4))</f>
        <v/>
      </c>
      <c r="X166" s="184" t="str">
        <f t="shared" ref="X166" si="267">IF(E166="","",ROUND((1-(ABS((((B166+C166)+(B166-C167))/2)-U166)/((C166+C167)/2)))*W166,4))</f>
        <v/>
      </c>
      <c r="Y166" s="184" t="str">
        <f t="shared" ref="Y166" si="268">IF(E166="","",IF(OR(((MAXA(E166:I167))&gt;(B166+C166)),((MINA(E166:I167))&lt;(B166-C167))),"NG","OK"))</f>
        <v/>
      </c>
      <c r="Z166" s="184" t="str">
        <f t="shared" ref="Z166" si="269">IF(X166="","",IF(OR(((MINA(X166))&lt;(1.67))),"NG","OK"))</f>
        <v/>
      </c>
      <c r="AA166" s="92"/>
      <c r="AB166" s="92"/>
    </row>
    <row r="167" spans="1:28" ht="12" customHeight="1" x14ac:dyDescent="0.15">
      <c r="A167" s="187"/>
      <c r="B167" s="189"/>
      <c r="C167" s="30">
        <v>0.1</v>
      </c>
      <c r="D167" s="189"/>
      <c r="E167" s="177"/>
      <c r="F167" s="177"/>
      <c r="G167" s="177"/>
      <c r="H167" s="177"/>
      <c r="I167" s="177"/>
      <c r="J167" s="179"/>
      <c r="K167" s="179"/>
      <c r="L167" s="192" t="str">
        <f t="shared" ref="L167" si="270">IF(L148="","",IF(OR(((MAXA(L148:L155))&gt;(L144+L145)),((MINA(L148:L155))&lt;(L144-L146))),"NG","OK"))</f>
        <v/>
      </c>
      <c r="M167" s="192" t="str">
        <f t="shared" ref="M167" si="271">IF(M147="","",IF(OR(((MAXA(M147:M154))&gt;(M143+M144)),((MINA(M147:M154))&lt;(M143-M145))),2,1))</f>
        <v/>
      </c>
      <c r="N167" s="185"/>
      <c r="O167" s="193"/>
      <c r="P167" s="193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92"/>
      <c r="AB167" s="92"/>
    </row>
    <row r="168" spans="1:28" ht="12" customHeight="1" x14ac:dyDescent="0.15">
      <c r="A168" s="186" t="s">
        <v>46</v>
      </c>
      <c r="B168" s="188">
        <v>1.6</v>
      </c>
      <c r="C168" s="31">
        <v>0.1</v>
      </c>
      <c r="D168" s="188" t="s">
        <v>18</v>
      </c>
      <c r="E168" s="176"/>
      <c r="F168" s="176"/>
      <c r="G168" s="176"/>
      <c r="H168" s="176"/>
      <c r="I168" s="176"/>
      <c r="J168" s="178"/>
      <c r="K168" s="178"/>
      <c r="L168" s="192" t="str">
        <f t="shared" ref="L168" si="272">IF(E168="","",IF(OR(((MAXA(E168:I169))&gt;(B168+C168)),((MINA(E168:I169))&lt;(B168-C169))),"NG","OK"))</f>
        <v/>
      </c>
      <c r="M168" s="192" t="str">
        <f t="shared" ref="M168" si="273">IF(E168="","",IF(OR(((MAXA(E168:I169))&gt;(B168+C168)),((MINA(E168:I169))&lt;(B168-C169))),2,1))</f>
        <v/>
      </c>
      <c r="N168" s="185">
        <f t="shared" ref="N168" si="274">IF(B168="","",(((B168+C168)+(B168-C169))/2))</f>
        <v>1.6</v>
      </c>
      <c r="O168" s="193" t="str">
        <f>IF(E168="","",((MAXA(E168,F168,G168,H168,I168))-N168)/((C168+C169)/2))</f>
        <v/>
      </c>
      <c r="P168" s="193" t="str">
        <f>IF(E168="","",((MINA(E168,F168,G168,H168,I168))-N168)/((C168+C169)/2))</f>
        <v/>
      </c>
      <c r="Q168" s="185" t="str">
        <f t="shared" ref="Q168" si="275">IF(E168="","",IF(OR((O168&gt;50%),(P168&lt;-50%)),"Measure More","OK"))</f>
        <v/>
      </c>
      <c r="R168" s="185" t="str">
        <f t="shared" ref="R168" si="276">IF(E168="","",MAXA(E168:I169))</f>
        <v/>
      </c>
      <c r="S168" s="185" t="str">
        <f t="shared" ref="S168" si="277">IF(E168="","",MINA(E168:I169))</f>
        <v/>
      </c>
      <c r="T168" s="185" t="str">
        <f t="shared" ref="T168" si="278">IF(E168="","",(R168-S168))</f>
        <v/>
      </c>
      <c r="U168" s="185" t="str">
        <f t="shared" ref="U168" si="279">IF(E168="","",ROUND(AVERAGEA(E168:I169),4))</f>
        <v/>
      </c>
      <c r="V168" s="185" t="str">
        <f t="shared" ref="V168" si="280">IF(E168="","",ROUND(SQRT(COUNTA(E168:I169)/(COUNTA(E168:I169)-1))*STDEVPA(E168:I169),4))</f>
        <v/>
      </c>
      <c r="W168" s="184" t="str">
        <f t="shared" ref="W168" si="281">IF(E168="","",ROUND((((B168+C168)-(B168-C169))/(6*V168)),4))</f>
        <v/>
      </c>
      <c r="X168" s="184" t="str">
        <f t="shared" ref="X168" si="282">IF(E168="","",ROUND((1-(ABS((((B168+C168)+(B168-C169))/2)-U168)/((C168+C169)/2)))*W168,4))</f>
        <v/>
      </c>
      <c r="Y168" s="184" t="str">
        <f t="shared" ref="Y168" si="283">IF(E168="","",IF(OR(((MAXA(E168:I169))&gt;(B168+C168)),((MINA(E168:I169))&lt;(B168-C169))),"NG","OK"))</f>
        <v/>
      </c>
      <c r="Z168" s="184" t="str">
        <f t="shared" ref="Z168" si="284">IF(X168="","",IF(OR(((MINA(X168))&lt;(1.67))),"NG","OK"))</f>
        <v/>
      </c>
      <c r="AA168" s="92"/>
      <c r="AB168" s="92"/>
    </row>
    <row r="169" spans="1:28" ht="12" customHeight="1" x14ac:dyDescent="0.15">
      <c r="A169" s="187"/>
      <c r="B169" s="189"/>
      <c r="C169" s="30">
        <v>0.1</v>
      </c>
      <c r="D169" s="189"/>
      <c r="E169" s="177"/>
      <c r="F169" s="177"/>
      <c r="G169" s="177"/>
      <c r="H169" s="177"/>
      <c r="I169" s="177"/>
      <c r="J169" s="179"/>
      <c r="K169" s="179"/>
      <c r="L169" s="192" t="str">
        <f t="shared" ref="L169" si="285">IF(L150="","",IF(OR(((MAXA(L150:L157))&gt;(L146+L147)),((MINA(L150:L157))&lt;(L146-L148))),"NG","OK"))</f>
        <v/>
      </c>
      <c r="M169" s="192" t="str">
        <f t="shared" ref="M169" si="286">IF(M149="","",IF(OR(((MAXA(M149:M156))&gt;(M145+M146)),((MINA(M149:M156))&lt;(M145-M147))),2,1))</f>
        <v/>
      </c>
      <c r="N169" s="185"/>
      <c r="O169" s="193"/>
      <c r="P169" s="193"/>
      <c r="Q169" s="185"/>
      <c r="R169" s="185"/>
      <c r="S169" s="185"/>
      <c r="T169" s="185"/>
      <c r="U169" s="185"/>
      <c r="V169" s="185"/>
      <c r="W169" s="185"/>
      <c r="X169" s="185"/>
      <c r="Y169" s="185"/>
      <c r="Z169" s="185"/>
      <c r="AA169" s="92"/>
      <c r="AB169" s="92"/>
    </row>
    <row r="170" spans="1:28" ht="12" customHeight="1" x14ac:dyDescent="0.15">
      <c r="A170" s="186">
        <v>3</v>
      </c>
      <c r="B170" s="188">
        <v>24.6</v>
      </c>
      <c r="C170" s="31">
        <v>0.2</v>
      </c>
      <c r="D170" s="188" t="s">
        <v>18</v>
      </c>
      <c r="E170" s="176"/>
      <c r="F170" s="176"/>
      <c r="G170" s="176"/>
      <c r="H170" s="176"/>
      <c r="I170" s="176"/>
      <c r="J170" s="178"/>
      <c r="K170" s="178"/>
      <c r="L170" s="192" t="str">
        <f t="shared" ref="L170" si="287">IF(E170="","",IF(OR(((MAXA(E170:I171))&gt;(B170+C170)),((MINA(E170:I171))&lt;(B170-C171))),"NG","OK"))</f>
        <v/>
      </c>
      <c r="M170" s="192" t="str">
        <f t="shared" ref="M170" si="288">IF(E170="","",IF(OR(((MAXA(E170:I171))&gt;(B170+C170)),((MINA(E170:I171))&lt;(B170-C171))),2,1))</f>
        <v/>
      </c>
      <c r="N170" s="185">
        <f t="shared" ref="N170" si="289">IF(B170="","",(((B170+C170)+(B170-C171))/2))</f>
        <v>24.6</v>
      </c>
      <c r="O170" s="193" t="str">
        <f>IF(E170="","",((MAXA(E170,F170,G170,H170,I170))-N170)/((C170+C171)/2))</f>
        <v/>
      </c>
      <c r="P170" s="193" t="str">
        <f>IF(E170="","",((MINA(E170,F170,G170,H170,I170))-N170)/((C170+C171)/2))</f>
        <v/>
      </c>
      <c r="Q170" s="185" t="str">
        <f t="shared" ref="Q170" si="290">IF(E170="","",IF(OR((O170&gt;50%),(P170&lt;-50%)),"Measure More","OK"))</f>
        <v/>
      </c>
      <c r="R170" s="185" t="str">
        <f t="shared" ref="R170" si="291">IF(E170="","",MAXA(E170:I171))</f>
        <v/>
      </c>
      <c r="S170" s="185" t="str">
        <f t="shared" ref="S170" si="292">IF(E170="","",MINA(E170:I171))</f>
        <v/>
      </c>
      <c r="T170" s="185" t="str">
        <f t="shared" ref="T170" si="293">IF(E170="","",(R170-S170))</f>
        <v/>
      </c>
      <c r="U170" s="185" t="str">
        <f t="shared" ref="U170" si="294">IF(E170="","",ROUND(AVERAGEA(E170:I171),4))</f>
        <v/>
      </c>
      <c r="V170" s="185" t="str">
        <f t="shared" ref="V170" si="295">IF(E170="","",ROUND(SQRT(COUNTA(E170:I171)/(COUNTA(E170:I171)-1))*STDEVPA(E170:I171),4))</f>
        <v/>
      </c>
      <c r="W170" s="184" t="str">
        <f t="shared" ref="W170" si="296">IF(E170="","",ROUND((((B170+C170)-(B170-C171))/(6*V170)),4))</f>
        <v/>
      </c>
      <c r="X170" s="184" t="str">
        <f t="shared" ref="X170" si="297">IF(E170="","",ROUND((1-(ABS((((B170+C170)+(B170-C171))/2)-U170)/((C170+C171)/2)))*W170,4))</f>
        <v/>
      </c>
      <c r="Y170" s="184" t="str">
        <f t="shared" ref="Y170" si="298">IF(E170="","",IF(OR(((MAXA(E170:I171))&gt;(B170+C170)),((MINA(E170:I171))&lt;(B170-C171))),"NG","OK"))</f>
        <v/>
      </c>
      <c r="Z170" s="184" t="str">
        <f t="shared" ref="Z170" si="299">IF(X170="","",IF(OR(((MINA(X170))&lt;(1.67))),"NG","OK"))</f>
        <v/>
      </c>
      <c r="AA170" s="92"/>
      <c r="AB170" s="92"/>
    </row>
    <row r="171" spans="1:28" ht="12" customHeight="1" x14ac:dyDescent="0.15">
      <c r="A171" s="187"/>
      <c r="B171" s="189"/>
      <c r="C171" s="30">
        <v>0.2</v>
      </c>
      <c r="D171" s="189"/>
      <c r="E171" s="177"/>
      <c r="F171" s="177"/>
      <c r="G171" s="177"/>
      <c r="H171" s="177"/>
      <c r="I171" s="177"/>
      <c r="J171" s="179"/>
      <c r="K171" s="179"/>
      <c r="L171" s="192" t="str">
        <f t="shared" ref="L171" si="300">IF(L152="","",IF(OR(((MAXA(L152:L159))&gt;(L148+L149)),((MINA(L152:L159))&lt;(L148-L150))),"NG","OK"))</f>
        <v/>
      </c>
      <c r="M171" s="192" t="str">
        <f t="shared" ref="M171" si="301">IF(M151="","",IF(OR(((MAXA(M151:M158))&gt;(M147+M148)),((MINA(M151:M158))&lt;(M147-M149))),2,1))</f>
        <v/>
      </c>
      <c r="N171" s="185"/>
      <c r="O171" s="193"/>
      <c r="P171" s="193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92"/>
      <c r="AB171" s="92"/>
    </row>
    <row r="172" spans="1:28" ht="12" customHeight="1" x14ac:dyDescent="0.15">
      <c r="A172" s="186" t="s">
        <v>45</v>
      </c>
      <c r="B172" s="188">
        <v>4.8</v>
      </c>
      <c r="C172" s="31">
        <v>0.1</v>
      </c>
      <c r="D172" s="188" t="s">
        <v>18</v>
      </c>
      <c r="E172" s="176"/>
      <c r="F172" s="176"/>
      <c r="G172" s="176"/>
      <c r="H172" s="176"/>
      <c r="I172" s="176"/>
      <c r="J172" s="178"/>
      <c r="K172" s="178"/>
      <c r="L172" s="192" t="str">
        <f t="shared" ref="L172" si="302">IF(E172="","",IF(OR(((MAXA(E172:I173))&gt;(B172+C172)),((MINA(E172:I173))&lt;(B172-C173))),"NG","OK"))</f>
        <v/>
      </c>
      <c r="M172" s="192" t="str">
        <f t="shared" ref="M172" si="303">IF(E172="","",IF(OR(((MAXA(E172:I173))&gt;(B172+C172)),((MINA(E172:I173))&lt;(B172-C173))),2,1))</f>
        <v/>
      </c>
      <c r="N172" s="185">
        <f t="shared" ref="N172" si="304">IF(B172="","",(((B172+C172)+(B172-C173))/2))</f>
        <v>4.8</v>
      </c>
      <c r="O172" s="193" t="str">
        <f>IF(E172="","",((MAXA(E172,F172,G172,H172,I172))-N172)/((C172+C173)/2))</f>
        <v/>
      </c>
      <c r="P172" s="193" t="str">
        <f>IF(E172="","",((MINA(E172,F172,G172,H172,I172))-N172)/((C172+C173)/2))</f>
        <v/>
      </c>
      <c r="Q172" s="185" t="str">
        <f t="shared" ref="Q172" si="305">IF(E172="","",IF(OR((O172&gt;50%),(P172&lt;-50%)),"Measure More","OK"))</f>
        <v/>
      </c>
      <c r="R172" s="185" t="str">
        <f t="shared" ref="R172" si="306">IF(E172="","",MAXA(E172:I173))</f>
        <v/>
      </c>
      <c r="S172" s="185" t="str">
        <f t="shared" ref="S172" si="307">IF(E172="","",MINA(E172:I173))</f>
        <v/>
      </c>
      <c r="T172" s="185" t="str">
        <f t="shared" ref="T172" si="308">IF(E172="","",(R172-S172))</f>
        <v/>
      </c>
      <c r="U172" s="185" t="str">
        <f t="shared" ref="U172" si="309">IF(E172="","",ROUND(AVERAGEA(E172:I173),4))</f>
        <v/>
      </c>
      <c r="V172" s="185" t="str">
        <f t="shared" ref="V172" si="310">IF(E172="","",ROUND(SQRT(COUNTA(E172:I173)/(COUNTA(E172:I173)-1))*STDEVPA(E172:I173),4))</f>
        <v/>
      </c>
      <c r="W172" s="184" t="str">
        <f t="shared" ref="W172" si="311">IF(E172="","",ROUND((((B172+C172)-(B172-C173))/(6*V172)),4))</f>
        <v/>
      </c>
      <c r="X172" s="184" t="str">
        <f t="shared" ref="X172" si="312">IF(E172="","",ROUND((1-(ABS((((B172+C172)+(B172-C173))/2)-U172)/((C172+C173)/2)))*W172,4))</f>
        <v/>
      </c>
      <c r="Y172" s="184" t="str">
        <f t="shared" ref="Y172" si="313">IF(E172="","",IF(OR(((MAXA(E172:I173))&gt;(B172+C172)),((MINA(E172:I173))&lt;(B172-C173))),"NG","OK"))</f>
        <v/>
      </c>
      <c r="Z172" s="184" t="str">
        <f t="shared" ref="Z172" si="314">IF(X172="","",IF(OR(((MINA(X172))&lt;(1.67))),"NG","OK"))</f>
        <v/>
      </c>
      <c r="AA172" s="92"/>
      <c r="AB172" s="92"/>
    </row>
    <row r="173" spans="1:28" ht="12" customHeight="1" x14ac:dyDescent="0.15">
      <c r="A173" s="187"/>
      <c r="B173" s="189"/>
      <c r="C173" s="30">
        <v>0.1</v>
      </c>
      <c r="D173" s="189"/>
      <c r="E173" s="177"/>
      <c r="F173" s="177"/>
      <c r="G173" s="177"/>
      <c r="H173" s="177"/>
      <c r="I173" s="177"/>
      <c r="J173" s="179"/>
      <c r="K173" s="179"/>
      <c r="L173" s="192" t="str">
        <f t="shared" ref="L173" si="315">IF(L154="","",IF(OR(((MAXA(L154:L161))&gt;(L150+L151)),((MINA(L154:L161))&lt;(L150-L152))),"NG","OK"))</f>
        <v/>
      </c>
      <c r="M173" s="192" t="str">
        <f t="shared" ref="M173" si="316">IF(M153="","",IF(OR(((MAXA(M153:M160))&gt;(M149+M150)),((MINA(M153:M160))&lt;(M149-M151))),2,1))</f>
        <v/>
      </c>
      <c r="N173" s="185"/>
      <c r="O173" s="193"/>
      <c r="P173" s="193"/>
      <c r="Q173" s="185"/>
      <c r="R173" s="185"/>
      <c r="S173" s="185"/>
      <c r="T173" s="185"/>
      <c r="U173" s="185"/>
      <c r="V173" s="185"/>
      <c r="W173" s="185"/>
      <c r="X173" s="185"/>
      <c r="Y173" s="185"/>
      <c r="Z173" s="185"/>
      <c r="AA173" s="92"/>
      <c r="AB173" s="92"/>
    </row>
    <row r="174" spans="1:28" ht="12" customHeight="1" x14ac:dyDescent="0.15">
      <c r="A174" s="186" t="s">
        <v>44</v>
      </c>
      <c r="B174" s="188">
        <v>4.8</v>
      </c>
      <c r="C174" s="31">
        <v>0.1</v>
      </c>
      <c r="D174" s="188" t="s">
        <v>18</v>
      </c>
      <c r="E174" s="176"/>
      <c r="F174" s="176"/>
      <c r="G174" s="176"/>
      <c r="H174" s="176"/>
      <c r="I174" s="176"/>
      <c r="J174" s="178"/>
      <c r="K174" s="178"/>
      <c r="L174" s="192" t="str">
        <f t="shared" ref="L174" si="317">IF(E174="","",IF(OR(((MAXA(E174:I175))&gt;(B174+C174)),((MINA(E174:I175))&lt;(B174-C175))),"NG","OK"))</f>
        <v/>
      </c>
      <c r="M174" s="192" t="str">
        <f t="shared" ref="M174" si="318">IF(E174="","",IF(OR(((MAXA(E174:I175))&gt;(B174+C174)),((MINA(E174:I175))&lt;(B174-C175))),2,1))</f>
        <v/>
      </c>
      <c r="N174" s="185">
        <f t="shared" ref="N174" si="319">IF(B174="","",(((B174+C174)+(B174-C175))/2))</f>
        <v>4.8</v>
      </c>
      <c r="O174" s="193" t="str">
        <f>IF(E174="","",((MAXA(E174,F174,G174,H174,I174))-N174)/((C174+C175)/2))</f>
        <v/>
      </c>
      <c r="P174" s="193" t="str">
        <f>IF(E174="","",((MINA(E174,F174,G174,H174,I174))-N174)/((C174+C175)/2))</f>
        <v/>
      </c>
      <c r="Q174" s="185" t="str">
        <f t="shared" ref="Q174" si="320">IF(E174="","",IF(OR((O174&gt;50%),(P174&lt;-50%)),"Measure More","OK"))</f>
        <v/>
      </c>
      <c r="R174" s="185" t="str">
        <f t="shared" ref="R174" si="321">IF(E174="","",MAXA(E174:I175))</f>
        <v/>
      </c>
      <c r="S174" s="185" t="str">
        <f t="shared" ref="S174" si="322">IF(E174="","",MINA(E174:I175))</f>
        <v/>
      </c>
      <c r="T174" s="185" t="str">
        <f t="shared" ref="T174" si="323">IF(E174="","",(R174-S174))</f>
        <v/>
      </c>
      <c r="U174" s="185" t="str">
        <f t="shared" ref="U174" si="324">IF(E174="","",ROUND(AVERAGEA(E174:I175),4))</f>
        <v/>
      </c>
      <c r="V174" s="185" t="str">
        <f t="shared" ref="V174" si="325">IF(E174="","",ROUND(SQRT(COUNTA(E174:I175)/(COUNTA(E174:I175)-1))*STDEVPA(E174:I175),4))</f>
        <v/>
      </c>
      <c r="W174" s="184" t="str">
        <f t="shared" ref="W174" si="326">IF(E174="","",ROUND((((B174+C174)-(B174-C175))/(6*V174)),4))</f>
        <v/>
      </c>
      <c r="X174" s="184" t="str">
        <f t="shared" ref="X174" si="327">IF(E174="","",ROUND((1-(ABS((((B174+C174)+(B174-C175))/2)-U174)/((C174+C175)/2)))*W174,4))</f>
        <v/>
      </c>
      <c r="Y174" s="184" t="str">
        <f t="shared" ref="Y174" si="328">IF(E174="","",IF(OR(((MAXA(E174:I175))&gt;(B174+C174)),((MINA(E174:I175))&lt;(B174-C175))),"NG","OK"))</f>
        <v/>
      </c>
      <c r="Z174" s="184" t="str">
        <f t="shared" ref="Z174" si="329">IF(X174="","",IF(OR(((MINA(X174))&lt;(1.67))),"NG","OK"))</f>
        <v/>
      </c>
      <c r="AA174" s="92"/>
      <c r="AB174" s="92"/>
    </row>
    <row r="175" spans="1:28" ht="12" customHeight="1" x14ac:dyDescent="0.15">
      <c r="A175" s="187"/>
      <c r="B175" s="189"/>
      <c r="C175" s="30">
        <v>0.1</v>
      </c>
      <c r="D175" s="189"/>
      <c r="E175" s="177"/>
      <c r="F175" s="177"/>
      <c r="G175" s="177"/>
      <c r="H175" s="177"/>
      <c r="I175" s="177"/>
      <c r="J175" s="179"/>
      <c r="K175" s="179"/>
      <c r="L175" s="192" t="str">
        <f t="shared" ref="L175" si="330">IF(L156="","",IF(OR(((MAXA(L156:L163))&gt;(L152+L153)),((MINA(L156:L163))&lt;(L152-L154))),"NG","OK"))</f>
        <v>OK</v>
      </c>
      <c r="M175" s="192" t="str">
        <f t="shared" ref="M175" si="331">IF(M155="","",IF(OR(((MAXA(M155:M162))&gt;(M151+M152)),((MINA(M155:M162))&lt;(M151-M153))),2,1))</f>
        <v/>
      </c>
      <c r="N175" s="185"/>
      <c r="O175" s="193"/>
      <c r="P175" s="193"/>
      <c r="Q175" s="185"/>
      <c r="R175" s="185"/>
      <c r="S175" s="185"/>
      <c r="T175" s="185"/>
      <c r="U175" s="185"/>
      <c r="V175" s="185"/>
      <c r="W175" s="185"/>
      <c r="X175" s="185"/>
      <c r="Y175" s="185"/>
      <c r="Z175" s="185"/>
      <c r="AA175" s="92"/>
      <c r="AB175" s="92"/>
    </row>
    <row r="176" spans="1:28" ht="12" customHeight="1" x14ac:dyDescent="0.15">
      <c r="A176" s="186" t="s">
        <v>43</v>
      </c>
      <c r="B176" s="188">
        <v>16.100000000000001</v>
      </c>
      <c r="C176" s="31">
        <v>0.1</v>
      </c>
      <c r="D176" s="188" t="s">
        <v>18</v>
      </c>
      <c r="E176" s="176"/>
      <c r="F176" s="176"/>
      <c r="G176" s="176"/>
      <c r="H176" s="176"/>
      <c r="I176" s="176"/>
      <c r="J176" s="178"/>
      <c r="K176" s="178"/>
      <c r="L176" s="192" t="str">
        <f t="shared" ref="L176" si="332">IF(E176="","",IF(OR(((MAXA(E176:I177))&gt;(B176+C176)),((MINA(E176:I177))&lt;(B176-C177))),"NG","OK"))</f>
        <v/>
      </c>
      <c r="M176" s="192" t="str">
        <f t="shared" ref="M176" si="333">IF(E176="","",IF(OR(((MAXA(E176:I177))&gt;(B176+C176)),((MINA(E176:I177))&lt;(B176-C177))),2,1))</f>
        <v/>
      </c>
      <c r="N176" s="185">
        <f t="shared" ref="N176" si="334">IF(B176="","",(((B176+C176)+(B176-C177))/2))</f>
        <v>16.100000000000001</v>
      </c>
      <c r="O176" s="193" t="str">
        <f>IF(E176="","",((MAXA(E176,F176,G176,H176,I176))-N176)/((C176+C177)/2))</f>
        <v/>
      </c>
      <c r="P176" s="193" t="str">
        <f>IF(E176="","",((MINA(E176,F176,G176,H176,I176))-N176)/((C176+C177)/2))</f>
        <v/>
      </c>
      <c r="Q176" s="194" t="str">
        <f t="shared" ref="Q176" si="335">IF(E176="","",IF(OR((O176&gt;50%),(P176&lt;-50%)),"Measure More","OK"))</f>
        <v/>
      </c>
      <c r="R176" s="185" t="str">
        <f t="shared" ref="R176" si="336">IF(E176="","",MAXA(E176:I177))</f>
        <v/>
      </c>
      <c r="S176" s="185" t="str">
        <f t="shared" ref="S176" si="337">IF(E176="","",MINA(E176:I177))</f>
        <v/>
      </c>
      <c r="T176" s="185" t="str">
        <f t="shared" ref="T176" si="338">IF(E176="","",(R176-S176))</f>
        <v/>
      </c>
      <c r="U176" s="185" t="str">
        <f t="shared" ref="U176" si="339">IF(E176="","",ROUND(AVERAGEA(E176:I177),4))</f>
        <v/>
      </c>
      <c r="V176" s="185" t="str">
        <f t="shared" ref="V176" si="340">IF(E176="","",ROUND(SQRT(COUNTA(E176:I177)/(COUNTA(E176:I177)-1))*STDEVPA(E176:I177),4))</f>
        <v/>
      </c>
      <c r="W176" s="184" t="str">
        <f t="shared" ref="W176" si="341">IF(E176="","",ROUND((((B176+C176)-(B176-C177))/(6*V176)),4))</f>
        <v/>
      </c>
      <c r="X176" s="184" t="str">
        <f t="shared" ref="X176" si="342">IF(E176="","",ROUND((1-(ABS((((B176+C176)+(B176-C177))/2)-U176)/((C176+C177)/2)))*W176,4))</f>
        <v/>
      </c>
      <c r="Y176" s="184" t="str">
        <f t="shared" ref="Y176" si="343">IF(E176="","",IF(OR(((MAXA(E176:I177))&gt;(B176+C176)),((MINA(E176:I177))&lt;(B176-C177))),"NG","OK"))</f>
        <v/>
      </c>
      <c r="Z176" s="184" t="str">
        <f t="shared" ref="Z176" si="344">IF(X176="","",IF(OR(((MINA(X176))&lt;(1.67))),"NG","OK"))</f>
        <v/>
      </c>
      <c r="AA176" s="92"/>
      <c r="AB176" s="92"/>
    </row>
    <row r="177" spans="1:28" ht="12" customHeight="1" x14ac:dyDescent="0.15">
      <c r="A177" s="187"/>
      <c r="B177" s="189"/>
      <c r="C177" s="30">
        <v>0.1</v>
      </c>
      <c r="D177" s="189"/>
      <c r="E177" s="177"/>
      <c r="F177" s="177"/>
      <c r="G177" s="177"/>
      <c r="H177" s="177"/>
      <c r="I177" s="177"/>
      <c r="J177" s="179"/>
      <c r="K177" s="179"/>
      <c r="L177" s="192" t="str">
        <f t="shared" ref="L177" si="345">IF(L158="","",IF(OR(((MAXA(L158:L165))&gt;(L154+L155)),((MINA(L158:L165))&lt;(L154-L156))),"NG","OK"))</f>
        <v/>
      </c>
      <c r="M177" s="192" t="str">
        <f t="shared" ref="M177" si="346">IF(M157="","",IF(OR(((MAXA(M157:M164))&gt;(M153+M154)),((MINA(M157:M164))&lt;(M153-M155))),2,1))</f>
        <v/>
      </c>
      <c r="N177" s="185"/>
      <c r="O177" s="193"/>
      <c r="P177" s="193"/>
      <c r="Q177" s="194"/>
      <c r="R177" s="185"/>
      <c r="S177" s="185"/>
      <c r="T177" s="185"/>
      <c r="U177" s="185"/>
      <c r="V177" s="185"/>
      <c r="W177" s="185"/>
      <c r="X177" s="185"/>
      <c r="Y177" s="185"/>
      <c r="Z177" s="185"/>
      <c r="AA177" s="92"/>
      <c r="AB177" s="92"/>
    </row>
    <row r="178" spans="1:28" ht="12" customHeight="1" x14ac:dyDescent="0.15">
      <c r="A178" s="186" t="s">
        <v>42</v>
      </c>
      <c r="B178" s="188">
        <v>16.100000000000001</v>
      </c>
      <c r="C178" s="31">
        <v>0.1</v>
      </c>
      <c r="D178" s="188" t="s">
        <v>18</v>
      </c>
      <c r="E178" s="176"/>
      <c r="F178" s="176"/>
      <c r="G178" s="176"/>
      <c r="H178" s="176"/>
      <c r="I178" s="176"/>
      <c r="J178" s="178"/>
      <c r="K178" s="178"/>
      <c r="L178" s="192" t="str">
        <f t="shared" ref="L178" si="347">IF(E178="","",IF(OR(((MAXA(E178:I179))&gt;(B178+C178)),((MINA(E178:I179))&lt;(B178-C179))),"NG","OK"))</f>
        <v/>
      </c>
      <c r="M178" s="192" t="str">
        <f t="shared" ref="M178" si="348">IF(E178="","",IF(OR(((MAXA(E178:I179))&gt;(B178+C178)),((MINA(E178:I179))&lt;(B178-C179))),2,1))</f>
        <v/>
      </c>
      <c r="N178" s="185">
        <f t="shared" ref="N178" si="349">IF(B178="","",(((B178+C178)+(B178-C179))/2))</f>
        <v>16.100000000000001</v>
      </c>
      <c r="O178" s="193" t="str">
        <f>IF(E178="","",((MAXA(E178,F178,G178,H178,I178))-N178)/((C178+C179)/2))</f>
        <v/>
      </c>
      <c r="P178" s="193" t="str">
        <f>IF(E178="","",((MINA(E178,F178,G178,H178,I178))-N178)/((C178+C179)/2))</f>
        <v/>
      </c>
      <c r="Q178" s="194" t="str">
        <f t="shared" ref="Q178" si="350">IF(E178="","",IF(OR((O178&gt;50%),(P178&lt;-50%)),"Measure More","OK"))</f>
        <v/>
      </c>
      <c r="R178" s="185" t="str">
        <f t="shared" ref="R178" si="351">IF(E178="","",MAXA(E178:I179))</f>
        <v/>
      </c>
      <c r="S178" s="185" t="str">
        <f t="shared" ref="S178" si="352">IF(E178="","",MINA(E178:I179))</f>
        <v/>
      </c>
      <c r="T178" s="185" t="str">
        <f t="shared" ref="T178" si="353">IF(E178="","",(R178-S178))</f>
        <v/>
      </c>
      <c r="U178" s="185" t="str">
        <f t="shared" ref="U178" si="354">IF(E178="","",ROUND(AVERAGEA(E178:I179),4))</f>
        <v/>
      </c>
      <c r="V178" s="185" t="str">
        <f t="shared" ref="V178" si="355">IF(E178="","",ROUND(SQRT(COUNTA(E178:I179)/(COUNTA(E178:I179)-1))*STDEVPA(E178:I179),4))</f>
        <v/>
      </c>
      <c r="W178" s="184" t="str">
        <f t="shared" ref="W178" si="356">IF(E178="","",ROUND((((B178+C178)-(B178-C179))/(6*V178)),4))</f>
        <v/>
      </c>
      <c r="X178" s="184" t="str">
        <f t="shared" ref="X178" si="357">IF(E178="","",ROUND((1-(ABS((((B178+C178)+(B178-C179))/2)-U178)/((C178+C179)/2)))*W178,4))</f>
        <v/>
      </c>
      <c r="Y178" s="184" t="str">
        <f t="shared" ref="Y178" si="358">IF(E178="","",IF(OR(((MAXA(E178:I179))&gt;(B178+C178)),((MINA(E178:I179))&lt;(B178-C179))),"NG","OK"))</f>
        <v/>
      </c>
      <c r="Z178" s="184" t="str">
        <f t="shared" ref="Z178" si="359">IF(X178="","",IF(OR(((MINA(X178))&lt;(1.67))),"NG","OK"))</f>
        <v/>
      </c>
      <c r="AA178" s="92"/>
      <c r="AB178" s="92"/>
    </row>
    <row r="179" spans="1:28" ht="12" customHeight="1" x14ac:dyDescent="0.15">
      <c r="A179" s="187"/>
      <c r="B179" s="189"/>
      <c r="C179" s="30">
        <v>0.1</v>
      </c>
      <c r="D179" s="189"/>
      <c r="E179" s="177"/>
      <c r="F179" s="177"/>
      <c r="G179" s="177"/>
      <c r="H179" s="177"/>
      <c r="I179" s="177"/>
      <c r="J179" s="179"/>
      <c r="K179" s="179"/>
      <c r="L179" s="192" t="str">
        <f t="shared" ref="L179" si="360">IF(L160="","",IF(OR(((MAXA(L160:L167))&gt;(L156+L157)),((MINA(L160:L167))&lt;(L156-L158))),"NG","OK"))</f>
        <v/>
      </c>
      <c r="M179" s="192" t="str">
        <f t="shared" ref="M179" si="361">IF(M159="","",IF(OR(((MAXA(M159:M166))&gt;(M155+M156)),((MINA(M159:M166))&lt;(M155-M157))),2,1))</f>
        <v/>
      </c>
      <c r="N179" s="185"/>
      <c r="O179" s="193"/>
      <c r="P179" s="193"/>
      <c r="Q179" s="194"/>
      <c r="R179" s="185"/>
      <c r="S179" s="185"/>
      <c r="T179" s="185"/>
      <c r="U179" s="185"/>
      <c r="V179" s="185"/>
      <c r="W179" s="185"/>
      <c r="X179" s="185"/>
      <c r="Y179" s="185"/>
      <c r="Z179" s="185"/>
      <c r="AA179" s="92"/>
      <c r="AB179" s="92"/>
    </row>
    <row r="180" spans="1:28" ht="12" customHeight="1" x14ac:dyDescent="0.15">
      <c r="A180" s="186" t="s">
        <v>41</v>
      </c>
      <c r="B180" s="188">
        <v>6.5</v>
      </c>
      <c r="C180" s="31">
        <v>0.1</v>
      </c>
      <c r="D180" s="188" t="s">
        <v>18</v>
      </c>
      <c r="E180" s="176"/>
      <c r="F180" s="176"/>
      <c r="G180" s="176"/>
      <c r="H180" s="176"/>
      <c r="I180" s="176"/>
      <c r="J180" s="178"/>
      <c r="K180" s="178"/>
      <c r="L180" s="192" t="str">
        <f t="shared" ref="L180" si="362">IF(E180="","",IF(OR(((MAXA(E180:I181))&gt;(B180+C180)),((MINA(E180:I181))&lt;(B180-C181))),"NG","OK"))</f>
        <v/>
      </c>
      <c r="M180" s="192" t="str">
        <f t="shared" ref="M180" si="363">IF(E180="","",IF(OR(((MAXA(E180:I181))&gt;(B180+C180)),((MINA(E180:I181))&lt;(B180-C181))),2,1))</f>
        <v/>
      </c>
      <c r="N180" s="185">
        <f t="shared" ref="N180" si="364">IF(B180="","",(((B180+C180)+(B180-C181))/2))</f>
        <v>6.5</v>
      </c>
      <c r="O180" s="193" t="str">
        <f>IF(E180="","",((MAXA(E180,F180,G180,H180,I180))-N180)/((C180+C181)/2))</f>
        <v/>
      </c>
      <c r="P180" s="193" t="str">
        <f>IF(E180="","",((MINA(E180,F180,G180,H180,I180))-N180)/((C180+C181)/2))</f>
        <v/>
      </c>
      <c r="Q180" s="185" t="str">
        <f t="shared" ref="Q180" si="365">IF(E180="","",IF(OR((O180&gt;50%),(P180&lt;-50%)),"Measure More","OK"))</f>
        <v/>
      </c>
      <c r="R180" s="185" t="str">
        <f t="shared" ref="R180" si="366">IF(E180="","",MAXA(E180:I181))</f>
        <v/>
      </c>
      <c r="S180" s="185" t="str">
        <f t="shared" ref="S180" si="367">IF(E180="","",MINA(E180:I181))</f>
        <v/>
      </c>
      <c r="T180" s="185" t="str">
        <f t="shared" ref="T180" si="368">IF(E180="","",(R180-S180))</f>
        <v/>
      </c>
      <c r="U180" s="185" t="str">
        <f t="shared" ref="U180" si="369">IF(E180="","",ROUND(AVERAGEA(E180:I181),4))</f>
        <v/>
      </c>
      <c r="V180" s="185" t="str">
        <f t="shared" ref="V180" si="370">IF(E180="","",ROUND(SQRT(COUNTA(E180:I181)/(COUNTA(E180:I181)-1))*STDEVPA(E180:I181),4))</f>
        <v/>
      </c>
      <c r="W180" s="184" t="str">
        <f t="shared" ref="W180" si="371">IF(E180="","",ROUND((((B180+C180)-(B180-C181))/(6*V180)),4))</f>
        <v/>
      </c>
      <c r="X180" s="184" t="str">
        <f t="shared" ref="X180" si="372">IF(E180="","",ROUND((1-(ABS((((B180+C180)+(B180-C181))/2)-U180)/((C180+C181)/2)))*W180,4))</f>
        <v/>
      </c>
      <c r="Y180" s="184" t="str">
        <f t="shared" ref="Y180" si="373">IF(E180="","",IF(OR(((MAXA(E180:I181))&gt;(B180+C180)),((MINA(E180:I181))&lt;(B180-C181))),"NG","OK"))</f>
        <v/>
      </c>
      <c r="Z180" s="184" t="str">
        <f t="shared" ref="Z180" si="374">IF(X180="","",IF(OR(((MINA(X180))&lt;(1.67))),"NG","OK"))</f>
        <v/>
      </c>
      <c r="AA180" s="92"/>
      <c r="AB180" s="92"/>
    </row>
    <row r="181" spans="1:28" ht="12" customHeight="1" x14ac:dyDescent="0.15">
      <c r="A181" s="187"/>
      <c r="B181" s="189"/>
      <c r="C181" s="30">
        <v>0.1</v>
      </c>
      <c r="D181" s="189"/>
      <c r="E181" s="177"/>
      <c r="F181" s="177"/>
      <c r="G181" s="177"/>
      <c r="H181" s="177"/>
      <c r="I181" s="177"/>
      <c r="J181" s="179"/>
      <c r="K181" s="179"/>
      <c r="L181" s="192" t="str">
        <f t="shared" ref="L181" si="375">IF(L162="","",IF(OR(((MAXA(L162:L169))&gt;(L158+L159)),((MINA(L162:L169))&lt;(L158-L160))),"NG","OK"))</f>
        <v/>
      </c>
      <c r="M181" s="192" t="str">
        <f t="shared" ref="M181" si="376">IF(M161="","",IF(OR(((MAXA(M161:M168))&gt;(M157+M158)),((MINA(M161:M168))&lt;(M157-M159))),2,1))</f>
        <v/>
      </c>
      <c r="N181" s="185"/>
      <c r="O181" s="193"/>
      <c r="P181" s="193"/>
      <c r="Q181" s="185"/>
      <c r="R181" s="185"/>
      <c r="S181" s="185"/>
      <c r="T181" s="185"/>
      <c r="U181" s="185"/>
      <c r="V181" s="185"/>
      <c r="W181" s="185"/>
      <c r="X181" s="185"/>
      <c r="Y181" s="185"/>
      <c r="Z181" s="185"/>
      <c r="AA181" s="92"/>
      <c r="AB181" s="92"/>
    </row>
    <row r="182" spans="1:28" ht="12" customHeight="1" x14ac:dyDescent="0.15">
      <c r="A182" s="186" t="s">
        <v>40</v>
      </c>
      <c r="B182" s="188">
        <v>6.5</v>
      </c>
      <c r="C182" s="31">
        <v>0.1</v>
      </c>
      <c r="D182" s="188" t="s">
        <v>18</v>
      </c>
      <c r="E182" s="176"/>
      <c r="F182" s="176"/>
      <c r="G182" s="176"/>
      <c r="H182" s="176"/>
      <c r="I182" s="176"/>
      <c r="J182" s="178"/>
      <c r="K182" s="178"/>
      <c r="L182" s="192" t="str">
        <f t="shared" ref="L182" si="377">IF(E182="","",IF(OR(((MAXA(E182:I183))&gt;(B182+C182)),((MINA(E182:I183))&lt;(B182-C183))),"NG","OK"))</f>
        <v/>
      </c>
      <c r="M182" s="192" t="str">
        <f t="shared" ref="M182" si="378">IF(E182="","",IF(OR(((MAXA(E182:I183))&gt;(B182+C182)),((MINA(E182:I183))&lt;(B182-C183))),2,1))</f>
        <v/>
      </c>
      <c r="N182" s="185">
        <f t="shared" ref="N182" si="379">IF(B182="","",(((B182+C182)+(B182-C183))/2))</f>
        <v>6.5</v>
      </c>
      <c r="O182" s="193" t="str">
        <f>IF(E182="","",((MAXA(E182,F182,G182,H182,I182))-N182)/((C182+C183)/2))</f>
        <v/>
      </c>
      <c r="P182" s="193" t="str">
        <f>IF(E182="","",((MINA(E182,F182,G182,H182,I182))-N182)/((C182+C183)/2))</f>
        <v/>
      </c>
      <c r="Q182" s="185" t="str">
        <f t="shared" ref="Q182" si="380">IF(E182="","",IF(OR((O182&gt;50%),(P182&lt;-50%)),"Measure More","OK"))</f>
        <v/>
      </c>
      <c r="R182" s="185" t="str">
        <f t="shared" ref="R182" si="381">IF(E182="","",MAXA(E182:I183))</f>
        <v/>
      </c>
      <c r="S182" s="185" t="str">
        <f t="shared" ref="S182" si="382">IF(E182="","",MINA(E182:I183))</f>
        <v/>
      </c>
      <c r="T182" s="185" t="str">
        <f t="shared" ref="T182" si="383">IF(E182="","",(R182-S182))</f>
        <v/>
      </c>
      <c r="U182" s="185" t="str">
        <f t="shared" ref="U182" si="384">IF(E182="","",ROUND(AVERAGEA(E182:I183),4))</f>
        <v/>
      </c>
      <c r="V182" s="185" t="str">
        <f t="shared" ref="V182" si="385">IF(E182="","",ROUND(SQRT(COUNTA(E182:I183)/(COUNTA(E182:I183)-1))*STDEVPA(E182:I183),4))</f>
        <v/>
      </c>
      <c r="W182" s="184" t="str">
        <f t="shared" ref="W182" si="386">IF(E182="","",ROUND((((B182+C182)-(B182-C183))/(6*V182)),4))</f>
        <v/>
      </c>
      <c r="X182" s="184" t="str">
        <f t="shared" ref="X182" si="387">IF(E182="","",ROUND((1-(ABS((((B182+C182)+(B182-C183))/2)-U182)/((C182+C183)/2)))*W182,4))</f>
        <v/>
      </c>
      <c r="Y182" s="184" t="str">
        <f t="shared" ref="Y182" si="388">IF(E182="","",IF(OR(((MAXA(E182:I183))&gt;(B182+C182)),((MINA(E182:I183))&lt;(B182-C183))),"NG","OK"))</f>
        <v/>
      </c>
      <c r="Z182" s="184" t="str">
        <f t="shared" ref="Z182" si="389">IF(X182="","",IF(OR(((MINA(X182))&lt;(1.67))),"NG","OK"))</f>
        <v/>
      </c>
      <c r="AA182" s="92"/>
      <c r="AB182" s="92"/>
    </row>
    <row r="183" spans="1:28" ht="12" customHeight="1" x14ac:dyDescent="0.15">
      <c r="A183" s="187"/>
      <c r="B183" s="189"/>
      <c r="C183" s="30">
        <v>0.1</v>
      </c>
      <c r="D183" s="189"/>
      <c r="E183" s="177"/>
      <c r="F183" s="177"/>
      <c r="G183" s="177"/>
      <c r="H183" s="177"/>
      <c r="I183" s="177"/>
      <c r="J183" s="179"/>
      <c r="K183" s="179"/>
      <c r="L183" s="192" t="str">
        <f t="shared" ref="L183" si="390">IF(L164="","",IF(OR(((MAXA(L164:L171))&gt;(L160+L161)),((MINA(L164:L171))&lt;(L160-L162))),"NG","OK"))</f>
        <v/>
      </c>
      <c r="M183" s="192" t="str">
        <f t="shared" ref="M183" si="391">IF(M163="","",IF(OR(((MAXA(M163:M170))&gt;(M159+M160)),((MINA(M163:M170))&lt;(M159-M161))),2,1))</f>
        <v/>
      </c>
      <c r="N183" s="185"/>
      <c r="O183" s="193"/>
      <c r="P183" s="193"/>
      <c r="Q183" s="185"/>
      <c r="R183" s="185"/>
      <c r="S183" s="185"/>
      <c r="T183" s="185"/>
      <c r="U183" s="185"/>
      <c r="V183" s="185"/>
      <c r="W183" s="185"/>
      <c r="X183" s="185"/>
      <c r="Y183" s="185"/>
      <c r="Z183" s="185"/>
      <c r="AA183" s="92"/>
      <c r="AB183" s="92"/>
    </row>
    <row r="184" spans="1:28" ht="12" customHeight="1" x14ac:dyDescent="0.15">
      <c r="A184" s="186" t="s">
        <v>39</v>
      </c>
      <c r="B184" s="188">
        <v>0.8</v>
      </c>
      <c r="C184" s="31">
        <v>0.06</v>
      </c>
      <c r="D184" s="188" t="s">
        <v>35</v>
      </c>
      <c r="E184" s="176"/>
      <c r="F184" s="176"/>
      <c r="G184" s="176"/>
      <c r="H184" s="176"/>
      <c r="I184" s="176"/>
      <c r="J184" s="178"/>
      <c r="K184" s="178"/>
      <c r="L184" s="192" t="str">
        <f t="shared" ref="L184" si="392">IF(E184="","",IF(OR(((MAXA(E184:I185))&gt;(B184+C184)),((MINA(E184:I185))&lt;(B184-C185))),"NG","OK"))</f>
        <v/>
      </c>
      <c r="M184" s="192" t="str">
        <f t="shared" ref="M184" si="393">IF(E184="","",IF(OR(((MAXA(E184:I185))&gt;(B184+C184)),((MINA(E184:I185))&lt;(B184-C185))),2,1))</f>
        <v/>
      </c>
      <c r="N184" s="185">
        <f t="shared" ref="N184" si="394">IF(B184="","",(((B184+C184)+(B184-C185))/2))</f>
        <v>0.8</v>
      </c>
      <c r="O184" s="193" t="str">
        <f>IF(E184="","",((MAXA(E184,F184,G184,H184,I184))-N184)/((C184+C185)/2))</f>
        <v/>
      </c>
      <c r="P184" s="193" t="str">
        <f>IF(E184="","",((MINA(E184,F184,G184,H184,I184))-N184)/((C184+C185)/2))</f>
        <v/>
      </c>
      <c r="Q184" s="185" t="str">
        <f t="shared" ref="Q184" si="395">IF(E184="","",IF(OR((O184&gt;50%),(P184&lt;-50%)),"Measure More","OK"))</f>
        <v/>
      </c>
      <c r="R184" s="185" t="str">
        <f t="shared" ref="R184" si="396">IF(E184="","",MAXA(E184:I185))</f>
        <v/>
      </c>
      <c r="S184" s="185" t="str">
        <f t="shared" ref="S184" si="397">IF(E184="","",MINA(E184:I185))</f>
        <v/>
      </c>
      <c r="T184" s="185" t="str">
        <f t="shared" ref="T184" si="398">IF(E184="","",(R184-S184))</f>
        <v/>
      </c>
      <c r="U184" s="185" t="str">
        <f t="shared" ref="U184" si="399">IF(E184="","",ROUND(AVERAGEA(E184:I185),4))</f>
        <v/>
      </c>
      <c r="V184" s="185" t="str">
        <f t="shared" ref="V184" si="400">IF(E184="","",ROUND(SQRT(COUNTA(E184:I185)/(COUNTA(E184:I185)-1))*STDEVPA(E184:I185),4))</f>
        <v/>
      </c>
      <c r="W184" s="184" t="str">
        <f t="shared" ref="W184" si="401">IF(E184="","",ROUND((((B184+C184)-(B184-C185))/(6*V184)),4))</f>
        <v/>
      </c>
      <c r="X184" s="184" t="str">
        <f t="shared" ref="X184" si="402">IF(E184="","",ROUND((1-(ABS((((B184+C184)+(B184-C185))/2)-U184)/((C184+C185)/2)))*W184,4))</f>
        <v/>
      </c>
      <c r="Y184" s="184" t="str">
        <f t="shared" ref="Y184" si="403">IF(E184="","",IF(OR(((MAXA(E184:I185))&gt;(B184+C184)),((MINA(E184:I185))&lt;(B184-C185))),"NG","OK"))</f>
        <v/>
      </c>
      <c r="Z184" s="184" t="str">
        <f t="shared" ref="Z184" si="404">IF(X184="","",IF(OR(((MINA(X184))&lt;(1.67))),"NG","OK"))</f>
        <v/>
      </c>
      <c r="AA184" s="92"/>
      <c r="AB184" s="92"/>
    </row>
    <row r="185" spans="1:28" ht="12" customHeight="1" x14ac:dyDescent="0.15">
      <c r="A185" s="187"/>
      <c r="B185" s="189"/>
      <c r="C185" s="30">
        <v>0.06</v>
      </c>
      <c r="D185" s="189"/>
      <c r="E185" s="177"/>
      <c r="F185" s="177"/>
      <c r="G185" s="177"/>
      <c r="H185" s="177"/>
      <c r="I185" s="177"/>
      <c r="J185" s="179"/>
      <c r="K185" s="179"/>
      <c r="L185" s="192" t="str">
        <f t="shared" ref="L185" si="405">IF(L166="","",IF(OR(((MAXA(L166:L173))&gt;(L162+L163)),((MINA(L166:L173))&lt;(L162-L164))),"NG","OK"))</f>
        <v/>
      </c>
      <c r="M185" s="192" t="str">
        <f t="shared" ref="M185" si="406">IF(M165="","",IF(OR(((MAXA(M165:M172))&gt;(M161+M162)),((MINA(M165:M172))&lt;(M161-M163))),2,1))</f>
        <v/>
      </c>
      <c r="N185" s="185"/>
      <c r="O185" s="193"/>
      <c r="P185" s="193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92"/>
      <c r="AB185" s="92"/>
    </row>
    <row r="186" spans="1:28" ht="12" customHeight="1" x14ac:dyDescent="0.15">
      <c r="A186" s="186" t="s">
        <v>38</v>
      </c>
      <c r="B186" s="188">
        <v>0.8</v>
      </c>
      <c r="C186" s="31">
        <v>0.06</v>
      </c>
      <c r="D186" s="188" t="s">
        <v>35</v>
      </c>
      <c r="E186" s="176"/>
      <c r="F186" s="176"/>
      <c r="G186" s="176"/>
      <c r="H186" s="176"/>
      <c r="I186" s="176"/>
      <c r="J186" s="178"/>
      <c r="K186" s="178"/>
      <c r="L186" s="192" t="str">
        <f t="shared" ref="L186" si="407">IF(E186="","",IF(OR(((MAXA(E186:I187))&gt;(B186+C186)),((MINA(E186:I187))&lt;(B186-C187))),"NG","OK"))</f>
        <v/>
      </c>
      <c r="M186" s="192" t="str">
        <f t="shared" ref="M186" si="408">IF(E186="","",IF(OR(((MAXA(E186:I187))&gt;(B186+C186)),((MINA(E186:I187))&lt;(B186-C187))),2,1))</f>
        <v/>
      </c>
      <c r="N186" s="185">
        <f t="shared" ref="N186" si="409">IF(B186="","",(((B186+C186)+(B186-C187))/2))</f>
        <v>0.8</v>
      </c>
      <c r="O186" s="193" t="str">
        <f>IF(E186="","",((MAXA(E186,F186,G186,H186,I186))-N186)/((C186+C187)/2))</f>
        <v/>
      </c>
      <c r="P186" s="193" t="str">
        <f>IF(E186="","",((MINA(E186,F186,G186,H186,I186))-N186)/((C186+C187)/2))</f>
        <v/>
      </c>
      <c r="Q186" s="185" t="str">
        <f t="shared" ref="Q186" si="410">IF(E186="","",IF(OR((O186&gt;50%),(P186&lt;-50%)),"Measure More","OK"))</f>
        <v/>
      </c>
      <c r="R186" s="185" t="str">
        <f t="shared" ref="R186" si="411">IF(E186="","",MAXA(E186:I187))</f>
        <v/>
      </c>
      <c r="S186" s="185" t="str">
        <f t="shared" ref="S186" si="412">IF(E186="","",MINA(E186:I187))</f>
        <v/>
      </c>
      <c r="T186" s="185" t="str">
        <f t="shared" ref="T186" si="413">IF(E186="","",(R186-S186))</f>
        <v/>
      </c>
      <c r="U186" s="185" t="str">
        <f t="shared" ref="U186" si="414">IF(E186="","",ROUND(AVERAGEA(E186:I187),4))</f>
        <v/>
      </c>
      <c r="V186" s="185" t="str">
        <f t="shared" ref="V186" si="415">IF(E186="","",ROUND(SQRT(COUNTA(E186:I187)/(COUNTA(E186:I187)-1))*STDEVPA(E186:I187),4))</f>
        <v/>
      </c>
      <c r="W186" s="184" t="str">
        <f t="shared" ref="W186" si="416">IF(E186="","",ROUND((((B186+C186)-(B186-C187))/(6*V186)),4))</f>
        <v/>
      </c>
      <c r="X186" s="184" t="str">
        <f t="shared" ref="X186" si="417">IF(E186="","",ROUND((1-(ABS((((B186+C186)+(B186-C187))/2)-U186)/((C186+C187)/2)))*W186,4))</f>
        <v/>
      </c>
      <c r="Y186" s="184" t="str">
        <f t="shared" ref="Y186" si="418">IF(E186="","",IF(OR(((MAXA(E186:I187))&gt;(B186+C186)),((MINA(E186:I187))&lt;(B186-C187))),"NG","OK"))</f>
        <v/>
      </c>
      <c r="Z186" s="184" t="str">
        <f t="shared" ref="Z186" si="419">IF(X186="","",IF(OR(((MINA(X186))&lt;(1.67))),"NG","OK"))</f>
        <v/>
      </c>
      <c r="AA186" s="92"/>
      <c r="AB186" s="92"/>
    </row>
    <row r="187" spans="1:28" ht="12" customHeight="1" x14ac:dyDescent="0.15">
      <c r="A187" s="187"/>
      <c r="B187" s="189"/>
      <c r="C187" s="30">
        <v>0.06</v>
      </c>
      <c r="D187" s="189"/>
      <c r="E187" s="177"/>
      <c r="F187" s="177"/>
      <c r="G187" s="177"/>
      <c r="H187" s="177"/>
      <c r="I187" s="177"/>
      <c r="J187" s="179"/>
      <c r="K187" s="179"/>
      <c r="L187" s="192" t="str">
        <f t="shared" ref="L187:L223" si="420">IF(L168="","",IF(OR(((MAXA(L168:L175))&gt;(L164+L165)),((MINA(L168:L175))&lt;(L164-L166))),"NG","OK"))</f>
        <v/>
      </c>
      <c r="M187" s="192" t="str">
        <f t="shared" ref="M187:M223" si="421">IF(M167="","",IF(OR(((MAXA(M167:M174))&gt;(M163+M164)),((MINA(M167:M174))&lt;(M163-M165))),2,1))</f>
        <v/>
      </c>
      <c r="N187" s="185"/>
      <c r="O187" s="193"/>
      <c r="P187" s="193"/>
      <c r="Q187" s="185"/>
      <c r="R187" s="185"/>
      <c r="S187" s="185"/>
      <c r="T187" s="185"/>
      <c r="U187" s="185"/>
      <c r="V187" s="185"/>
      <c r="W187" s="185"/>
      <c r="X187" s="185"/>
      <c r="Y187" s="185"/>
      <c r="Z187" s="185"/>
      <c r="AA187" s="92"/>
      <c r="AB187" s="92"/>
    </row>
    <row r="188" spans="1:28" ht="12" customHeight="1" x14ac:dyDescent="0.15">
      <c r="A188" s="186" t="s">
        <v>37</v>
      </c>
      <c r="B188" s="188">
        <v>0.6</v>
      </c>
      <c r="C188" s="31">
        <v>0</v>
      </c>
      <c r="D188" s="188" t="s">
        <v>35</v>
      </c>
      <c r="E188" s="176"/>
      <c r="F188" s="176"/>
      <c r="G188" s="176"/>
      <c r="H188" s="176"/>
      <c r="I188" s="176"/>
      <c r="J188" s="178"/>
      <c r="K188" s="178"/>
      <c r="L188" s="192" t="str">
        <f t="shared" ref="L188" si="422">IF(E188="","",IF(OR(((MAXA(E188:I189))&gt;(B188+C188)),((MINA(E188:I189))&lt;(B188-C189))),"NG","OK"))</f>
        <v/>
      </c>
      <c r="M188" s="192" t="str">
        <f t="shared" ref="M188" si="423">IF(E188="","",IF(OR(((MAXA(E188:I189))&gt;(B188+C188)),((MINA(E188:I189))&lt;(B188-C189))),2,1))</f>
        <v/>
      </c>
      <c r="N188" s="185">
        <f t="shared" ref="N188" si="424">IF(B188="","",(((B188+C188)+(B188-C189))/2))</f>
        <v>0.58499999999999996</v>
      </c>
      <c r="O188" s="193" t="str">
        <f>IF(E188="","",((MAXA(E188,F188,G188,H188,I188))-N188)/((C188+C189)/2))</f>
        <v/>
      </c>
      <c r="P188" s="193" t="str">
        <f>IF(E188="","",((MINA(E188,F188,G188,H188,I188))-N188)/((C188+C189)/2))</f>
        <v/>
      </c>
      <c r="Q188" s="194" t="str">
        <f t="shared" ref="Q188" si="425">IF(E188="","",IF(OR((O188&gt;50%),(P188&lt;-50%)),"Measure More","OK"))</f>
        <v/>
      </c>
      <c r="R188" s="185" t="str">
        <f t="shared" ref="R188" si="426">IF(E188="","",MAXA(E188:I189))</f>
        <v/>
      </c>
      <c r="S188" s="185" t="str">
        <f t="shared" ref="S188" si="427">IF(E188="","",MINA(E188:I189))</f>
        <v/>
      </c>
      <c r="T188" s="185" t="str">
        <f t="shared" ref="T188" si="428">IF(E188="","",(R188-S188))</f>
        <v/>
      </c>
      <c r="U188" s="185" t="str">
        <f t="shared" ref="U188" si="429">IF(E188="","",ROUND(AVERAGEA(E188:I189),4))</f>
        <v/>
      </c>
      <c r="V188" s="185" t="str">
        <f t="shared" ref="V188" si="430">IF(E188="","",ROUND(SQRT(COUNTA(E188:I189)/(COUNTA(E188:I189)-1))*STDEVPA(E188:I189),4))</f>
        <v/>
      </c>
      <c r="W188" s="184" t="str">
        <f>IF(E188="","",ROUND((((U188)-(B188-C189))/(3*V188)),4))</f>
        <v/>
      </c>
      <c r="X188" s="184" t="str">
        <f>IF(E188="","",ROUND((((U188)-(B188-C189))/(3*V188)),4))</f>
        <v/>
      </c>
      <c r="Y188" s="184" t="str">
        <f t="shared" ref="Y188" si="431">IF(E188="","",IF(OR(((MAXA(E188:I189))&gt;(B188+C188)),((MINA(E188:I189))&lt;(B188-C189))),"NG","OK"))</f>
        <v/>
      </c>
      <c r="Z188" s="184" t="str">
        <f t="shared" ref="Z188" si="432">IF(X188="","",IF(OR(((MINA(X188))&lt;(1.67))),"NG","OK"))</f>
        <v/>
      </c>
      <c r="AA188" s="92"/>
      <c r="AB188" s="92"/>
    </row>
    <row r="189" spans="1:28" ht="12" customHeight="1" x14ac:dyDescent="0.15">
      <c r="A189" s="187"/>
      <c r="B189" s="189"/>
      <c r="C189" s="30">
        <v>0.03</v>
      </c>
      <c r="D189" s="189"/>
      <c r="E189" s="177"/>
      <c r="F189" s="177"/>
      <c r="G189" s="177"/>
      <c r="H189" s="177"/>
      <c r="I189" s="177"/>
      <c r="J189" s="179"/>
      <c r="K189" s="179"/>
      <c r="L189" s="192" t="str">
        <f t="shared" si="420"/>
        <v/>
      </c>
      <c r="M189" s="192" t="str">
        <f t="shared" si="421"/>
        <v/>
      </c>
      <c r="N189" s="185"/>
      <c r="O189" s="193"/>
      <c r="P189" s="193"/>
      <c r="Q189" s="194"/>
      <c r="R189" s="185"/>
      <c r="S189" s="185"/>
      <c r="T189" s="185"/>
      <c r="U189" s="185"/>
      <c r="V189" s="185"/>
      <c r="W189" s="185"/>
      <c r="X189" s="185"/>
      <c r="Y189" s="185"/>
      <c r="Z189" s="185"/>
      <c r="AA189" s="92"/>
      <c r="AB189" s="92"/>
    </row>
    <row r="190" spans="1:28" ht="12" customHeight="1" x14ac:dyDescent="0.15">
      <c r="A190" s="186" t="s">
        <v>36</v>
      </c>
      <c r="B190" s="188">
        <v>0.6</v>
      </c>
      <c r="C190" s="31">
        <v>0</v>
      </c>
      <c r="D190" s="188" t="s">
        <v>35</v>
      </c>
      <c r="E190" s="176"/>
      <c r="F190" s="176"/>
      <c r="G190" s="176"/>
      <c r="H190" s="176"/>
      <c r="I190" s="176"/>
      <c r="J190" s="178"/>
      <c r="K190" s="178"/>
      <c r="L190" s="192" t="str">
        <f t="shared" ref="L190" si="433">IF(E190="","",IF(OR(((MAXA(E190:I191))&gt;(B190+C190)),((MINA(E190:I191))&lt;(B190-C191))),"NG","OK"))</f>
        <v/>
      </c>
      <c r="M190" s="192" t="str">
        <f t="shared" ref="M190" si="434">IF(E190="","",IF(OR(((MAXA(E190:I191))&gt;(B190+C190)),((MINA(E190:I191))&lt;(B190-C191))),2,1))</f>
        <v/>
      </c>
      <c r="N190" s="185">
        <f t="shared" ref="N190" si="435">IF(B190="","",(((B190+C190)+(B190-C191))/2))</f>
        <v>0.58499999999999996</v>
      </c>
      <c r="O190" s="193" t="str">
        <f>IF(E190="","",((MAXA(E190,F190,G190,H190,I190))-N190)/((C190+C191)/2))</f>
        <v/>
      </c>
      <c r="P190" s="193" t="str">
        <f>IF(E190="","",((MINA(E190,F190,G190,H190,I190))-N190)/((C190+C191)/2))</f>
        <v/>
      </c>
      <c r="Q190" s="194" t="str">
        <f t="shared" ref="Q190" si="436">IF(E190="","",IF(OR((O190&gt;50%),(P190&lt;-50%)),"Measure More","OK"))</f>
        <v/>
      </c>
      <c r="R190" s="185" t="str">
        <f t="shared" ref="R190" si="437">IF(E190="","",MAXA(E190:I191))</f>
        <v/>
      </c>
      <c r="S190" s="185" t="str">
        <f t="shared" ref="S190" si="438">IF(E190="","",MINA(E190:I191))</f>
        <v/>
      </c>
      <c r="T190" s="185" t="str">
        <f t="shared" ref="T190" si="439">IF(E190="","",(R190-S190))</f>
        <v/>
      </c>
      <c r="U190" s="185" t="str">
        <f t="shared" ref="U190" si="440">IF(E190="","",ROUND(AVERAGEA(E190:I191),4))</f>
        <v/>
      </c>
      <c r="V190" s="185" t="str">
        <f t="shared" ref="V190" si="441">IF(E190="","",ROUND(SQRT(COUNTA(E190:I191)/(COUNTA(E190:I191)-1))*STDEVPA(E190:I191),4))</f>
        <v/>
      </c>
      <c r="W190" s="184" t="str">
        <f>IF(E190="","",ROUND((((U190)-(B190-C191))/(3*V190)),4))</f>
        <v/>
      </c>
      <c r="X190" s="184" t="str">
        <f>IF(E190="","",ROUND((((U190)-(B190-C191))/(3*V190)),4))</f>
        <v/>
      </c>
      <c r="Y190" s="184" t="str">
        <f t="shared" ref="Y190" si="442">IF(E190="","",IF(OR(((MAXA(E190:I191))&gt;(B190+C190)),((MINA(E190:I191))&lt;(B190-C191))),"NG","OK"))</f>
        <v/>
      </c>
      <c r="Z190" s="184" t="str">
        <f t="shared" ref="Z190" si="443">IF(X190="","",IF(OR(((MINA(X190))&lt;(1.67))),"NG","OK"))</f>
        <v/>
      </c>
      <c r="AA190" s="92"/>
      <c r="AB190" s="92"/>
    </row>
    <row r="191" spans="1:28" ht="12" customHeight="1" x14ac:dyDescent="0.15">
      <c r="A191" s="187"/>
      <c r="B191" s="189"/>
      <c r="C191" s="30">
        <v>0.03</v>
      </c>
      <c r="D191" s="189"/>
      <c r="E191" s="177"/>
      <c r="F191" s="177"/>
      <c r="G191" s="177"/>
      <c r="H191" s="177"/>
      <c r="I191" s="177"/>
      <c r="J191" s="179"/>
      <c r="K191" s="179"/>
      <c r="L191" s="192" t="str">
        <f t="shared" si="420"/>
        <v/>
      </c>
      <c r="M191" s="192" t="str">
        <f t="shared" si="421"/>
        <v/>
      </c>
      <c r="N191" s="185"/>
      <c r="O191" s="193"/>
      <c r="P191" s="193"/>
      <c r="Q191" s="194"/>
      <c r="R191" s="185"/>
      <c r="S191" s="185"/>
      <c r="T191" s="185"/>
      <c r="U191" s="185"/>
      <c r="V191" s="185"/>
      <c r="W191" s="185"/>
      <c r="X191" s="185"/>
      <c r="Y191" s="185"/>
      <c r="Z191" s="185"/>
      <c r="AA191" s="92"/>
      <c r="AB191" s="92"/>
    </row>
    <row r="192" spans="1:28" ht="12" customHeight="1" x14ac:dyDescent="0.15">
      <c r="A192" s="186" t="s">
        <v>34</v>
      </c>
      <c r="B192" s="188">
        <v>7.5</v>
      </c>
      <c r="C192" s="31">
        <v>0.2</v>
      </c>
      <c r="D192" s="188" t="s">
        <v>18</v>
      </c>
      <c r="E192" s="176"/>
      <c r="F192" s="176"/>
      <c r="G192" s="176"/>
      <c r="H192" s="176"/>
      <c r="I192" s="176"/>
      <c r="J192" s="178"/>
      <c r="K192" s="178"/>
      <c r="L192" s="192" t="str">
        <f t="shared" ref="L192" si="444">IF(E192="","",IF(OR(((MAXA(E192:I193))&gt;(B192+C192)),((MINA(E192:I193))&lt;(B192-C193))),"NG","OK"))</f>
        <v/>
      </c>
      <c r="M192" s="192" t="str">
        <f t="shared" ref="M192" si="445">IF(E192="","",IF(OR(((MAXA(E192:I193))&gt;(B192+C192)),((MINA(E192:I193))&lt;(B192-C193))),2,1))</f>
        <v/>
      </c>
      <c r="N192" s="185">
        <f t="shared" ref="N192" si="446">IF(B192="","",(((B192+C192)+(B192-C193))/2))</f>
        <v>7.5</v>
      </c>
      <c r="O192" s="193" t="str">
        <f>IF(E192="","",((MAXA(E192,F192,G192,H192,I192))-N192)/((C192+C193)/2))</f>
        <v/>
      </c>
      <c r="P192" s="193" t="str">
        <f>IF(E192="","",((MINA(E192,F192,G192,H192,I192))-N192)/((C192+C193)/2))</f>
        <v/>
      </c>
      <c r="Q192" s="185" t="str">
        <f t="shared" ref="Q192" si="447">IF(E192="","",IF(OR((O192&gt;50%),(P192&lt;-50%)),"Measure More","OK"))</f>
        <v/>
      </c>
      <c r="R192" s="185" t="str">
        <f t="shared" ref="R192" si="448">IF(E192="","",MAXA(E192:I193))</f>
        <v/>
      </c>
      <c r="S192" s="185" t="str">
        <f t="shared" ref="S192" si="449">IF(E192="","",MINA(E192:I193))</f>
        <v/>
      </c>
      <c r="T192" s="185" t="str">
        <f t="shared" ref="T192" si="450">IF(E192="","",(R192-S192))</f>
        <v/>
      </c>
      <c r="U192" s="185" t="str">
        <f t="shared" ref="U192" si="451">IF(E192="","",ROUND(AVERAGEA(E192:I193),4))</f>
        <v/>
      </c>
      <c r="V192" s="185" t="str">
        <f t="shared" ref="V192" si="452">IF(E192="","",ROUND(SQRT(COUNTA(E192:I193)/(COUNTA(E192:I193)-1))*STDEVPA(E192:I193),4))</f>
        <v/>
      </c>
      <c r="W192" s="184" t="str">
        <f t="shared" ref="W192" si="453">IF(E192="","",ROUND((((B192+C192)-(B192-C193))/(6*V192)),4))</f>
        <v/>
      </c>
      <c r="X192" s="184" t="str">
        <f t="shared" ref="X192" si="454">IF(E192="","",ROUND((1-(ABS((((B192+C192)+(B192-C193))/2)-U192)/((C192+C193)/2)))*W192,4))</f>
        <v/>
      </c>
      <c r="Y192" s="184" t="str">
        <f t="shared" ref="Y192" si="455">IF(E192="","",IF(OR(((MAXA(E192:I193))&gt;(B192+C192)),((MINA(E192:I193))&lt;(B192-C193))),"NG","OK"))</f>
        <v/>
      </c>
      <c r="Z192" s="184" t="str">
        <f t="shared" ref="Z192" si="456">IF(X192="","",IF(OR(((MINA(X192))&lt;(1.67))),"NG","OK"))</f>
        <v/>
      </c>
      <c r="AA192" s="92"/>
      <c r="AB192" s="92"/>
    </row>
    <row r="193" spans="1:28" ht="12" customHeight="1" x14ac:dyDescent="0.15">
      <c r="A193" s="187"/>
      <c r="B193" s="189"/>
      <c r="C193" s="30">
        <v>0.2</v>
      </c>
      <c r="D193" s="189"/>
      <c r="E193" s="177"/>
      <c r="F193" s="177"/>
      <c r="G193" s="177"/>
      <c r="H193" s="177"/>
      <c r="I193" s="177"/>
      <c r="J193" s="179"/>
      <c r="K193" s="179"/>
      <c r="L193" s="192" t="str">
        <f t="shared" si="420"/>
        <v/>
      </c>
      <c r="M193" s="192" t="str">
        <f t="shared" si="421"/>
        <v/>
      </c>
      <c r="N193" s="185"/>
      <c r="O193" s="193"/>
      <c r="P193" s="193"/>
      <c r="Q193" s="185"/>
      <c r="R193" s="185"/>
      <c r="S193" s="185"/>
      <c r="T193" s="185"/>
      <c r="U193" s="185"/>
      <c r="V193" s="185"/>
      <c r="W193" s="185"/>
      <c r="X193" s="185"/>
      <c r="Y193" s="185"/>
      <c r="Z193" s="185"/>
      <c r="AA193" s="92"/>
      <c r="AB193" s="92"/>
    </row>
    <row r="194" spans="1:28" ht="12" customHeight="1" x14ac:dyDescent="0.15">
      <c r="A194" s="186" t="s">
        <v>33</v>
      </c>
      <c r="B194" s="188">
        <v>7.5</v>
      </c>
      <c r="C194" s="31">
        <v>0.2</v>
      </c>
      <c r="D194" s="188" t="s">
        <v>18</v>
      </c>
      <c r="E194" s="176"/>
      <c r="F194" s="176"/>
      <c r="G194" s="176"/>
      <c r="H194" s="176"/>
      <c r="I194" s="176"/>
      <c r="J194" s="178"/>
      <c r="K194" s="178"/>
      <c r="L194" s="192" t="str">
        <f t="shared" ref="L194" si="457">IF(E194="","",IF(OR(((MAXA(E194:I195))&gt;(B194+C194)),((MINA(E194:I195))&lt;(B194-C195))),"NG","OK"))</f>
        <v/>
      </c>
      <c r="M194" s="192" t="str">
        <f t="shared" ref="M194" si="458">IF(E194="","",IF(OR(((MAXA(E194:I195))&gt;(B194+C194)),((MINA(E194:I195))&lt;(B194-C195))),2,1))</f>
        <v/>
      </c>
      <c r="N194" s="185">
        <f t="shared" ref="N194" si="459">IF(B194="","",(((B194+C194)+(B194-C195))/2))</f>
        <v>7.5</v>
      </c>
      <c r="O194" s="193" t="str">
        <f>IF(E194="","",((MAXA(E194,F194,G194,H194,I194))-N194)/((C194+C195)/2))</f>
        <v/>
      </c>
      <c r="P194" s="193" t="str">
        <f>IF(E194="","",((MINA(E194,F194,G194,H194,I194))-N194)/((C194+C195)/2))</f>
        <v/>
      </c>
      <c r="Q194" s="185" t="str">
        <f t="shared" ref="Q194" si="460">IF(E194="","",IF(OR((O194&gt;50%),(P194&lt;-50%)),"Measure More","OK"))</f>
        <v/>
      </c>
      <c r="R194" s="185" t="str">
        <f t="shared" ref="R194" si="461">IF(E194="","",MAXA(E194:I195))</f>
        <v/>
      </c>
      <c r="S194" s="185" t="str">
        <f t="shared" ref="S194" si="462">IF(E194="","",MINA(E194:I195))</f>
        <v/>
      </c>
      <c r="T194" s="185" t="str">
        <f t="shared" ref="T194" si="463">IF(E194="","",(R194-S194))</f>
        <v/>
      </c>
      <c r="U194" s="185" t="str">
        <f t="shared" ref="U194" si="464">IF(E194="","",ROUND(AVERAGEA(E194:I195),4))</f>
        <v/>
      </c>
      <c r="V194" s="185" t="str">
        <f t="shared" ref="V194" si="465">IF(E194="","",ROUND(SQRT(COUNTA(E194:I195)/(COUNTA(E194:I195)-1))*STDEVPA(E194:I195),4))</f>
        <v/>
      </c>
      <c r="W194" s="184" t="str">
        <f t="shared" ref="W194" si="466">IF(E194="","",ROUND((((B194+C194)-(B194-C195))/(6*V194)),4))</f>
        <v/>
      </c>
      <c r="X194" s="184" t="str">
        <f t="shared" ref="X194" si="467">IF(E194="","",ROUND((1-(ABS((((B194+C194)+(B194-C195))/2)-U194)/((C194+C195)/2)))*W194,4))</f>
        <v/>
      </c>
      <c r="Y194" s="184" t="str">
        <f t="shared" ref="Y194" si="468">IF(E194="","",IF(OR(((MAXA(E194:I195))&gt;(B194+C194)),((MINA(E194:I195))&lt;(B194-C195))),"NG","OK"))</f>
        <v/>
      </c>
      <c r="Z194" s="184" t="str">
        <f t="shared" ref="Z194" si="469">IF(X194="","",IF(OR(((MINA(X194))&lt;(1.67))),"NG","OK"))</f>
        <v/>
      </c>
      <c r="AA194" s="92"/>
      <c r="AB194" s="92"/>
    </row>
    <row r="195" spans="1:28" ht="12" customHeight="1" x14ac:dyDescent="0.15">
      <c r="A195" s="187"/>
      <c r="B195" s="189"/>
      <c r="C195" s="30">
        <v>0.2</v>
      </c>
      <c r="D195" s="189"/>
      <c r="E195" s="177"/>
      <c r="F195" s="177"/>
      <c r="G195" s="177"/>
      <c r="H195" s="177"/>
      <c r="I195" s="177"/>
      <c r="J195" s="179"/>
      <c r="K195" s="179"/>
      <c r="L195" s="192" t="str">
        <f t="shared" si="420"/>
        <v/>
      </c>
      <c r="M195" s="192" t="str">
        <f t="shared" si="421"/>
        <v/>
      </c>
      <c r="N195" s="185"/>
      <c r="O195" s="193"/>
      <c r="P195" s="193"/>
      <c r="Q195" s="185"/>
      <c r="R195" s="185"/>
      <c r="S195" s="185"/>
      <c r="T195" s="185"/>
      <c r="U195" s="185"/>
      <c r="V195" s="185"/>
      <c r="W195" s="185"/>
      <c r="X195" s="185"/>
      <c r="Y195" s="185"/>
      <c r="Z195" s="185"/>
      <c r="AA195" s="92"/>
      <c r="AB195" s="92"/>
    </row>
    <row r="196" spans="1:28" ht="12" customHeight="1" x14ac:dyDescent="0.15">
      <c r="A196" s="186" t="s">
        <v>32</v>
      </c>
      <c r="B196" s="188">
        <v>6.2</v>
      </c>
      <c r="C196" s="31">
        <v>0.05</v>
      </c>
      <c r="D196" s="188" t="s">
        <v>18</v>
      </c>
      <c r="E196" s="176"/>
      <c r="F196" s="176"/>
      <c r="G196" s="176"/>
      <c r="H196" s="176"/>
      <c r="I196" s="176"/>
      <c r="J196" s="178"/>
      <c r="K196" s="178"/>
      <c r="L196" s="192" t="str">
        <f t="shared" ref="L196" si="470">IF(E196="","",IF(OR(((MAXA(E196:I197))&gt;(B196+C196)),((MINA(E196:I197))&lt;(B196-C197))),"NG","OK"))</f>
        <v/>
      </c>
      <c r="M196" s="192" t="str">
        <f t="shared" ref="M196" si="471">IF(E196="","",IF(OR(((MAXA(E196:I197))&gt;(B196+C196)),((MINA(E196:I197))&lt;(B196-C197))),2,1))</f>
        <v/>
      </c>
      <c r="N196" s="185">
        <f t="shared" ref="N196" si="472">IF(B196="","",(((B196+C196)+(B196-C197))/2))</f>
        <v>6.2</v>
      </c>
      <c r="O196" s="193" t="str">
        <f>IF(E196="","",((MAXA(E196,F196,G196,H196,I196))-N196)/((C196+C197)/2))</f>
        <v/>
      </c>
      <c r="P196" s="193" t="str">
        <f>IF(E196="","",((MINA(E196,F196,G196,H196,I196))-N196)/((C196+C197)/2))</f>
        <v/>
      </c>
      <c r="Q196" s="185" t="str">
        <f t="shared" ref="Q196" si="473">IF(E196="","",IF(OR((O196&gt;50%),(P196&lt;-50%)),"Measure More","OK"))</f>
        <v/>
      </c>
      <c r="R196" s="185" t="str">
        <f t="shared" ref="R196" si="474">IF(E196="","",MAXA(E196:I197))</f>
        <v/>
      </c>
      <c r="S196" s="185" t="str">
        <f t="shared" ref="S196" si="475">IF(E196="","",MINA(E196:I197))</f>
        <v/>
      </c>
      <c r="T196" s="185" t="str">
        <f t="shared" ref="T196" si="476">IF(E196="","",(R196-S196))</f>
        <v/>
      </c>
      <c r="U196" s="185" t="str">
        <f t="shared" ref="U196" si="477">IF(E196="","",ROUND(AVERAGEA(E196:I197),4))</f>
        <v/>
      </c>
      <c r="V196" s="185" t="str">
        <f t="shared" ref="V196" si="478">IF(E196="","",ROUND(SQRT(COUNTA(E196:I197)/(COUNTA(E196:I197)-1))*STDEVPA(E196:I197),4))</f>
        <v/>
      </c>
      <c r="W196" s="184" t="str">
        <f t="shared" ref="W196" si="479">IF(E196="","",ROUND((((B196+C196)-(B196-C197))/(6*V196)),4))</f>
        <v/>
      </c>
      <c r="X196" s="184" t="str">
        <f t="shared" ref="X196" si="480">IF(E196="","",ROUND((1-(ABS((((B196+C196)+(B196-C197))/2)-U196)/((C196+C197)/2)))*W196,4))</f>
        <v/>
      </c>
      <c r="Y196" s="184" t="str">
        <f t="shared" ref="Y196" si="481">IF(E196="","",IF(OR(((MAXA(E196:I197))&gt;(B196+C196)),((MINA(E196:I197))&lt;(B196-C197))),"NG","OK"))</f>
        <v/>
      </c>
      <c r="Z196" s="184" t="str">
        <f t="shared" ref="Z196" si="482">IF(X196="","",IF(OR(((MINA(X196))&lt;(1.67))),"NG","OK"))</f>
        <v/>
      </c>
      <c r="AA196" s="92"/>
      <c r="AB196" s="92"/>
    </row>
    <row r="197" spans="1:28" ht="12" customHeight="1" x14ac:dyDescent="0.15">
      <c r="A197" s="187"/>
      <c r="B197" s="189"/>
      <c r="C197" s="30">
        <v>0.05</v>
      </c>
      <c r="D197" s="189"/>
      <c r="E197" s="177"/>
      <c r="F197" s="177"/>
      <c r="G197" s="177"/>
      <c r="H197" s="177"/>
      <c r="I197" s="177"/>
      <c r="J197" s="179"/>
      <c r="K197" s="179"/>
      <c r="L197" s="192" t="str">
        <f t="shared" si="420"/>
        <v/>
      </c>
      <c r="M197" s="192" t="str">
        <f t="shared" si="421"/>
        <v/>
      </c>
      <c r="N197" s="185"/>
      <c r="O197" s="193"/>
      <c r="P197" s="193"/>
      <c r="Q197" s="185"/>
      <c r="R197" s="185"/>
      <c r="S197" s="185"/>
      <c r="T197" s="185"/>
      <c r="U197" s="185"/>
      <c r="V197" s="185"/>
      <c r="W197" s="185"/>
      <c r="X197" s="185"/>
      <c r="Y197" s="185"/>
      <c r="Z197" s="185"/>
      <c r="AA197" s="92"/>
      <c r="AB197" s="92"/>
    </row>
    <row r="198" spans="1:28" ht="12" customHeight="1" x14ac:dyDescent="0.15">
      <c r="A198" s="186" t="s">
        <v>31</v>
      </c>
      <c r="B198" s="188">
        <v>6.2</v>
      </c>
      <c r="C198" s="31">
        <v>0.05</v>
      </c>
      <c r="D198" s="188" t="s">
        <v>18</v>
      </c>
      <c r="E198" s="176"/>
      <c r="F198" s="176"/>
      <c r="G198" s="176"/>
      <c r="H198" s="176"/>
      <c r="I198" s="176"/>
      <c r="J198" s="178"/>
      <c r="K198" s="178"/>
      <c r="L198" s="192" t="str">
        <f t="shared" ref="L198" si="483">IF(E198="","",IF(OR(((MAXA(E198:I199))&gt;(B198+C198)),((MINA(E198:I199))&lt;(B198-C199))),"NG","OK"))</f>
        <v/>
      </c>
      <c r="M198" s="192" t="str">
        <f t="shared" ref="M198" si="484">IF(E198="","",IF(OR(((MAXA(E198:I199))&gt;(B198+C198)),((MINA(E198:I199))&lt;(B198-C199))),2,1))</f>
        <v/>
      </c>
      <c r="N198" s="185">
        <f t="shared" ref="N198" si="485">IF(B198="","",(((B198+C198)+(B198-C199))/2))</f>
        <v>6.2</v>
      </c>
      <c r="O198" s="193" t="str">
        <f>IF(E198="","",((MAXA(E198,F198,G198,H198,I198))-N198)/((C198+C199)/2))</f>
        <v/>
      </c>
      <c r="P198" s="193" t="str">
        <f>IF(E198="","",((MINA(E198,F198,G198,H198,I198))-N198)/((C198+C199)/2))</f>
        <v/>
      </c>
      <c r="Q198" s="185" t="str">
        <f t="shared" ref="Q198" si="486">IF(E198="","",IF(OR((O198&gt;50%),(P198&lt;-50%)),"Measure More","OK"))</f>
        <v/>
      </c>
      <c r="R198" s="185" t="str">
        <f t="shared" ref="R198" si="487">IF(E198="","",MAXA(E198:I199))</f>
        <v/>
      </c>
      <c r="S198" s="185" t="str">
        <f t="shared" ref="S198" si="488">IF(E198="","",MINA(E198:I199))</f>
        <v/>
      </c>
      <c r="T198" s="185" t="str">
        <f t="shared" ref="T198" si="489">IF(E198="","",(R198-S198))</f>
        <v/>
      </c>
      <c r="U198" s="185" t="str">
        <f t="shared" ref="U198" si="490">IF(E198="","",ROUND(AVERAGEA(E198:I199),4))</f>
        <v/>
      </c>
      <c r="V198" s="185" t="str">
        <f t="shared" ref="V198" si="491">IF(E198="","",ROUND(SQRT(COUNTA(E198:I199)/(COUNTA(E198:I199)-1))*STDEVPA(E198:I199),4))</f>
        <v/>
      </c>
      <c r="W198" s="184" t="str">
        <f t="shared" ref="W198" si="492">IF(E198="","",ROUND((((B198+C198)-(B198-C199))/(6*V198)),4))</f>
        <v/>
      </c>
      <c r="X198" s="184" t="str">
        <f t="shared" ref="X198" si="493">IF(E198="","",ROUND((1-(ABS((((B198+C198)+(B198-C199))/2)-U198)/((C198+C199)/2)))*W198,4))</f>
        <v/>
      </c>
      <c r="Y198" s="184" t="str">
        <f t="shared" ref="Y198" si="494">IF(E198="","",IF(OR(((MAXA(E198:I199))&gt;(B198+C198)),((MINA(E198:I199))&lt;(B198-C199))),"NG","OK"))</f>
        <v/>
      </c>
      <c r="Z198" s="184" t="str">
        <f t="shared" ref="Z198" si="495">IF(X198="","",IF(OR(((MINA(X198))&lt;(1.67))),"NG","OK"))</f>
        <v/>
      </c>
      <c r="AA198" s="92"/>
      <c r="AB198" s="92"/>
    </row>
    <row r="199" spans="1:28" ht="12" customHeight="1" x14ac:dyDescent="0.15">
      <c r="A199" s="187"/>
      <c r="B199" s="189"/>
      <c r="C199" s="30">
        <v>0.05</v>
      </c>
      <c r="D199" s="189"/>
      <c r="E199" s="177"/>
      <c r="F199" s="177"/>
      <c r="G199" s="177"/>
      <c r="H199" s="177"/>
      <c r="I199" s="177"/>
      <c r="J199" s="179"/>
      <c r="K199" s="179"/>
      <c r="L199" s="192" t="str">
        <f t="shared" si="420"/>
        <v/>
      </c>
      <c r="M199" s="192" t="str">
        <f t="shared" si="421"/>
        <v/>
      </c>
      <c r="N199" s="185"/>
      <c r="O199" s="193"/>
      <c r="P199" s="193"/>
      <c r="Q199" s="185"/>
      <c r="R199" s="185"/>
      <c r="S199" s="185"/>
      <c r="T199" s="185"/>
      <c r="U199" s="185"/>
      <c r="V199" s="185"/>
      <c r="W199" s="185"/>
      <c r="X199" s="185"/>
      <c r="Y199" s="185"/>
      <c r="Z199" s="185"/>
      <c r="AA199" s="92"/>
      <c r="AB199" s="92"/>
    </row>
    <row r="200" spans="1:28" ht="12" customHeight="1" x14ac:dyDescent="0.15">
      <c r="A200" s="186" t="s">
        <v>30</v>
      </c>
      <c r="B200" s="188">
        <v>5.7</v>
      </c>
      <c r="C200" s="31">
        <v>0.1</v>
      </c>
      <c r="D200" s="188" t="s">
        <v>18</v>
      </c>
      <c r="E200" s="176"/>
      <c r="F200" s="176"/>
      <c r="G200" s="176"/>
      <c r="H200" s="176"/>
      <c r="I200" s="176"/>
      <c r="J200" s="178"/>
      <c r="K200" s="178"/>
      <c r="L200" s="192" t="str">
        <f t="shared" ref="L200" si="496">IF(E200="","",IF(OR(((MAXA(E200:I201))&gt;(B200+C200)),((MINA(E200:I201))&lt;(B200-C201))),"NG","OK"))</f>
        <v/>
      </c>
      <c r="M200" s="192" t="str">
        <f t="shared" ref="M200" si="497">IF(E200="","",IF(OR(((MAXA(E200:I201))&gt;(B200+C200)),((MINA(E200:I201))&lt;(B200-C201))),2,1))</f>
        <v/>
      </c>
      <c r="N200" s="185">
        <f t="shared" ref="N200" si="498">IF(B200="","",(((B200+C200)+(B200-C201))/2))</f>
        <v>5.7</v>
      </c>
      <c r="O200" s="193" t="str">
        <f>IF(E200="","",((MAXA(E200,F200,G200,H200,I200))-N200)/((C200+C201)/2))</f>
        <v/>
      </c>
      <c r="P200" s="193" t="str">
        <f>IF(E200="","",((MINA(E200,F200,G200,H200,I200))-N200)/((C200+C201)/2))</f>
        <v/>
      </c>
      <c r="Q200" s="185" t="str">
        <f t="shared" ref="Q200" si="499">IF(E200="","",IF(OR((O200&gt;50%),(P200&lt;-50%)),"Measure More","OK"))</f>
        <v/>
      </c>
      <c r="R200" s="185" t="str">
        <f t="shared" ref="R200" si="500">IF(E200="","",MAXA(E200:I201))</f>
        <v/>
      </c>
      <c r="S200" s="185" t="str">
        <f t="shared" ref="S200" si="501">IF(E200="","",MINA(E200:I201))</f>
        <v/>
      </c>
      <c r="T200" s="185" t="str">
        <f t="shared" ref="T200" si="502">IF(E200="","",(R200-S200))</f>
        <v/>
      </c>
      <c r="U200" s="185" t="str">
        <f t="shared" ref="U200" si="503">IF(E200="","",ROUND(AVERAGEA(E200:I201),4))</f>
        <v/>
      </c>
      <c r="V200" s="185" t="str">
        <f t="shared" ref="V200" si="504">IF(E200="","",ROUND(SQRT(COUNTA(E200:I201)/(COUNTA(E200:I201)-1))*STDEVPA(E200:I201),4))</f>
        <v/>
      </c>
      <c r="W200" s="184" t="str">
        <f t="shared" ref="W200" si="505">IF(E200="","",ROUND((((B200+C200)-(B200-C201))/(6*V200)),4))</f>
        <v/>
      </c>
      <c r="X200" s="184" t="str">
        <f t="shared" ref="X200" si="506">IF(E200="","",ROUND((1-(ABS((((B200+C200)+(B200-C201))/2)-U200)/((C200+C201)/2)))*W200,4))</f>
        <v/>
      </c>
      <c r="Y200" s="184" t="str">
        <f t="shared" ref="Y200" si="507">IF(E200="","",IF(OR(((MAXA(E200:I201))&gt;(B200+C200)),((MINA(E200:I201))&lt;(B200-C201))),"NG","OK"))</f>
        <v/>
      </c>
      <c r="Z200" s="184" t="str">
        <f t="shared" ref="Z200" si="508">IF(X200="","",IF(OR(((MINA(X200))&lt;(1.67))),"NG","OK"))</f>
        <v/>
      </c>
      <c r="AA200" s="92"/>
      <c r="AB200" s="92"/>
    </row>
    <row r="201" spans="1:28" ht="12" customHeight="1" x14ac:dyDescent="0.15">
      <c r="A201" s="187"/>
      <c r="B201" s="189"/>
      <c r="C201" s="30">
        <v>0.1</v>
      </c>
      <c r="D201" s="189"/>
      <c r="E201" s="177"/>
      <c r="F201" s="177"/>
      <c r="G201" s="177"/>
      <c r="H201" s="177"/>
      <c r="I201" s="177"/>
      <c r="J201" s="179"/>
      <c r="K201" s="179"/>
      <c r="L201" s="192" t="str">
        <f t="shared" si="420"/>
        <v/>
      </c>
      <c r="M201" s="192" t="str">
        <f t="shared" si="421"/>
        <v/>
      </c>
      <c r="N201" s="185"/>
      <c r="O201" s="193"/>
      <c r="P201" s="193"/>
      <c r="Q201" s="185"/>
      <c r="R201" s="185"/>
      <c r="S201" s="185"/>
      <c r="T201" s="185"/>
      <c r="U201" s="185"/>
      <c r="V201" s="185"/>
      <c r="W201" s="185"/>
      <c r="X201" s="185"/>
      <c r="Y201" s="185"/>
      <c r="Z201" s="185"/>
      <c r="AA201" s="92"/>
      <c r="AB201" s="92"/>
    </row>
    <row r="202" spans="1:28" ht="12" customHeight="1" x14ac:dyDescent="0.15">
      <c r="A202" s="186" t="s">
        <v>29</v>
      </c>
      <c r="B202" s="188">
        <v>5.7</v>
      </c>
      <c r="C202" s="31">
        <v>0.1</v>
      </c>
      <c r="D202" s="188" t="s">
        <v>18</v>
      </c>
      <c r="E202" s="176"/>
      <c r="F202" s="176"/>
      <c r="G202" s="176"/>
      <c r="H202" s="176"/>
      <c r="I202" s="176"/>
      <c r="J202" s="178"/>
      <c r="K202" s="178"/>
      <c r="L202" s="192" t="str">
        <f t="shared" ref="L202" si="509">IF(E202="","",IF(OR(((MAXA(E202:I203))&gt;(B202+C202)),((MINA(E202:I203))&lt;(B202-C203))),"NG","OK"))</f>
        <v/>
      </c>
      <c r="M202" s="192" t="str">
        <f t="shared" ref="M202" si="510">IF(E202="","",IF(OR(((MAXA(E202:I203))&gt;(B202+C202)),((MINA(E202:I203))&lt;(B202-C203))),2,1))</f>
        <v/>
      </c>
      <c r="N202" s="185">
        <f t="shared" ref="N202" si="511">IF(B202="","",(((B202+C202)+(B202-C203))/2))</f>
        <v>5.7</v>
      </c>
      <c r="O202" s="193" t="str">
        <f>IF(E202="","",((MAXA(E202,F202,G202,H202,I202))-N202)/((C202+C203)/2))</f>
        <v/>
      </c>
      <c r="P202" s="193" t="str">
        <f>IF(E202="","",((MINA(E202,F202,G202,H202,I202))-N202)/((C202+C203)/2))</f>
        <v/>
      </c>
      <c r="Q202" s="185" t="str">
        <f t="shared" ref="Q202" si="512">IF(E202="","",IF(OR((O202&gt;50%),(P202&lt;-50%)),"Measure More","OK"))</f>
        <v/>
      </c>
      <c r="R202" s="185" t="str">
        <f t="shared" ref="R202" si="513">IF(E202="","",MAXA(E202:I203))</f>
        <v/>
      </c>
      <c r="S202" s="185" t="str">
        <f t="shared" ref="S202" si="514">IF(E202="","",MINA(E202:I203))</f>
        <v/>
      </c>
      <c r="T202" s="185" t="str">
        <f t="shared" ref="T202" si="515">IF(E202="","",(R202-S202))</f>
        <v/>
      </c>
      <c r="U202" s="185" t="str">
        <f t="shared" ref="U202" si="516">IF(E202="","",ROUND(AVERAGEA(E202:I203),4))</f>
        <v/>
      </c>
      <c r="V202" s="185" t="str">
        <f t="shared" ref="V202" si="517">IF(E202="","",ROUND(SQRT(COUNTA(E202:I203)/(COUNTA(E202:I203)-1))*STDEVPA(E202:I203),4))</f>
        <v/>
      </c>
      <c r="W202" s="184" t="str">
        <f t="shared" ref="W202" si="518">IF(E202="","",ROUND((((B202+C202)-(B202-C203))/(6*V202)),4))</f>
        <v/>
      </c>
      <c r="X202" s="184" t="str">
        <f t="shared" ref="X202" si="519">IF(E202="","",ROUND((1-(ABS((((B202+C202)+(B202-C203))/2)-U202)/((C202+C203)/2)))*W202,4))</f>
        <v/>
      </c>
      <c r="Y202" s="184" t="str">
        <f t="shared" ref="Y202" si="520">IF(E202="","",IF(OR(((MAXA(E202:I203))&gt;(B202+C202)),((MINA(E202:I203))&lt;(B202-C203))),"NG","OK"))</f>
        <v/>
      </c>
      <c r="Z202" s="184" t="str">
        <f t="shared" ref="Z202" si="521">IF(X202="","",IF(OR(((MINA(X202))&lt;(1.67))),"NG","OK"))</f>
        <v/>
      </c>
      <c r="AA202" s="92"/>
      <c r="AB202" s="92"/>
    </row>
    <row r="203" spans="1:28" ht="12" customHeight="1" x14ac:dyDescent="0.15">
      <c r="A203" s="187"/>
      <c r="B203" s="189"/>
      <c r="C203" s="30">
        <v>0.1</v>
      </c>
      <c r="D203" s="189"/>
      <c r="E203" s="177"/>
      <c r="F203" s="177"/>
      <c r="G203" s="177"/>
      <c r="H203" s="177"/>
      <c r="I203" s="177"/>
      <c r="J203" s="179"/>
      <c r="K203" s="179"/>
      <c r="L203" s="192" t="str">
        <f t="shared" si="420"/>
        <v/>
      </c>
      <c r="M203" s="192" t="str">
        <f t="shared" si="421"/>
        <v/>
      </c>
      <c r="N203" s="185"/>
      <c r="O203" s="193"/>
      <c r="P203" s="193"/>
      <c r="Q203" s="185"/>
      <c r="R203" s="185"/>
      <c r="S203" s="185"/>
      <c r="T203" s="185"/>
      <c r="U203" s="185"/>
      <c r="V203" s="185"/>
      <c r="W203" s="185"/>
      <c r="X203" s="185"/>
      <c r="Y203" s="185"/>
      <c r="Z203" s="185"/>
      <c r="AA203" s="92"/>
      <c r="AB203" s="92"/>
    </row>
    <row r="204" spans="1:28" ht="12" customHeight="1" x14ac:dyDescent="0.15">
      <c r="A204" s="186" t="s">
        <v>28</v>
      </c>
      <c r="B204" s="188">
        <v>7.9</v>
      </c>
      <c r="C204" s="31">
        <v>0.1</v>
      </c>
      <c r="D204" s="188" t="s">
        <v>18</v>
      </c>
      <c r="E204" s="176"/>
      <c r="F204" s="176"/>
      <c r="G204" s="176"/>
      <c r="H204" s="176"/>
      <c r="I204" s="176"/>
      <c r="J204" s="178"/>
      <c r="K204" s="178"/>
      <c r="L204" s="192" t="str">
        <f t="shared" ref="L204" si="522">IF(E204="","",IF(OR(((MAXA(E204:I205))&gt;(B204+C204)),((MINA(E204:I205))&lt;(B204-C205))),"NG","OK"))</f>
        <v/>
      </c>
      <c r="M204" s="192" t="str">
        <f t="shared" ref="M204" si="523">IF(E204="","",IF(OR(((MAXA(E204:I205))&gt;(B204+C204)),((MINA(E204:I205))&lt;(B204-C205))),2,1))</f>
        <v/>
      </c>
      <c r="N204" s="185">
        <f t="shared" ref="N204" si="524">IF(B204="","",(((B204+C204)+(B204-C205))/2))</f>
        <v>7.9</v>
      </c>
      <c r="O204" s="193" t="str">
        <f>IF(E204="","",((MAXA(E204,F204,G204,H204,I204))-N204)/((C204+C205)/2))</f>
        <v/>
      </c>
      <c r="P204" s="193" t="str">
        <f>IF(E204="","",((MINA(E204,F204,G204,H204,I204))-N204)/((C204+C205)/2))</f>
        <v/>
      </c>
      <c r="Q204" s="194" t="str">
        <f t="shared" ref="Q204" si="525">IF(E204="","",IF(OR((O204&gt;50%),(P204&lt;-50%)),"Measure More","OK"))</f>
        <v/>
      </c>
      <c r="R204" s="185" t="str">
        <f t="shared" ref="R204" si="526">IF(E204="","",MAXA(E204:I205))</f>
        <v/>
      </c>
      <c r="S204" s="185" t="str">
        <f t="shared" ref="S204" si="527">IF(E204="","",MINA(E204:I205))</f>
        <v/>
      </c>
      <c r="T204" s="185" t="str">
        <f t="shared" ref="T204" si="528">IF(E204="","",(R204-S204))</f>
        <v/>
      </c>
      <c r="U204" s="185" t="str">
        <f t="shared" ref="U204" si="529">IF(E204="","",ROUND(AVERAGEA(E204:I205),4))</f>
        <v/>
      </c>
      <c r="V204" s="185" t="str">
        <f t="shared" ref="V204" si="530">IF(E204="","",ROUND(SQRT(COUNTA(E204:I205)/(COUNTA(E204:I205)-1))*STDEVPA(E204:I205),4))</f>
        <v/>
      </c>
      <c r="W204" s="184" t="str">
        <f t="shared" ref="W204" si="531">IF(E204="","",ROUND((((B204+C204)-(B204-C205))/(6*V204)),4))</f>
        <v/>
      </c>
      <c r="X204" s="184" t="str">
        <f t="shared" ref="X204" si="532">IF(E204="","",ROUND((1-(ABS((((B204+C204)+(B204-C205))/2)-U204)/((C204+C205)/2)))*W204,4))</f>
        <v/>
      </c>
      <c r="Y204" s="184" t="str">
        <f t="shared" ref="Y204" si="533">IF(E204="","",IF(OR(((MAXA(E204:I205))&gt;(B204+C204)),((MINA(E204:I205))&lt;(B204-C205))),"NG","OK"))</f>
        <v/>
      </c>
      <c r="Z204" s="184" t="str">
        <f t="shared" ref="Z204" si="534">IF(X204="","",IF(OR(((MINA(X204))&lt;(1.67))),"NG","OK"))</f>
        <v/>
      </c>
      <c r="AA204" s="92"/>
      <c r="AB204" s="92"/>
    </row>
    <row r="205" spans="1:28" ht="12" customHeight="1" x14ac:dyDescent="0.15">
      <c r="A205" s="187"/>
      <c r="B205" s="189"/>
      <c r="C205" s="30">
        <v>0.1</v>
      </c>
      <c r="D205" s="189"/>
      <c r="E205" s="177"/>
      <c r="F205" s="177"/>
      <c r="G205" s="177"/>
      <c r="H205" s="177"/>
      <c r="I205" s="177"/>
      <c r="J205" s="179"/>
      <c r="K205" s="179"/>
      <c r="L205" s="192" t="str">
        <f t="shared" si="420"/>
        <v/>
      </c>
      <c r="M205" s="192" t="str">
        <f t="shared" si="421"/>
        <v/>
      </c>
      <c r="N205" s="185"/>
      <c r="O205" s="193"/>
      <c r="P205" s="193"/>
      <c r="Q205" s="194"/>
      <c r="R205" s="185"/>
      <c r="S205" s="185"/>
      <c r="T205" s="185"/>
      <c r="U205" s="185"/>
      <c r="V205" s="185"/>
      <c r="W205" s="185"/>
      <c r="X205" s="185"/>
      <c r="Y205" s="185"/>
      <c r="Z205" s="185"/>
      <c r="AA205" s="92"/>
      <c r="AB205" s="92"/>
    </row>
    <row r="206" spans="1:28" ht="12" customHeight="1" x14ac:dyDescent="0.15">
      <c r="A206" s="186" t="s">
        <v>27</v>
      </c>
      <c r="B206" s="188">
        <v>7.9</v>
      </c>
      <c r="C206" s="31">
        <v>0.1</v>
      </c>
      <c r="D206" s="188" t="s">
        <v>18</v>
      </c>
      <c r="E206" s="176"/>
      <c r="F206" s="176"/>
      <c r="G206" s="176"/>
      <c r="H206" s="176"/>
      <c r="I206" s="176"/>
      <c r="J206" s="178"/>
      <c r="K206" s="178"/>
      <c r="L206" s="192" t="str">
        <f t="shared" ref="L206" si="535">IF(E206="","",IF(OR(((MAXA(E206:I207))&gt;(B206+C206)),((MINA(E206:I207))&lt;(B206-C207))),"NG","OK"))</f>
        <v/>
      </c>
      <c r="M206" s="192" t="str">
        <f t="shared" ref="M206" si="536">IF(E206="","",IF(OR(((MAXA(E206:I207))&gt;(B206+C206)),((MINA(E206:I207))&lt;(B206-C207))),2,1))</f>
        <v/>
      </c>
      <c r="N206" s="185">
        <f t="shared" ref="N206" si="537">IF(B206="","",(((B206+C206)+(B206-C207))/2))</f>
        <v>7.9</v>
      </c>
      <c r="O206" s="193" t="str">
        <f>IF(E206="","",((MAXA(E206,F206,G206,H206,I206))-N206)/((C206+C207)/2))</f>
        <v/>
      </c>
      <c r="P206" s="193" t="str">
        <f>IF(E206="","",((MINA(E206,F206,G206,H206,I206))-N206)/((C206+C207)/2))</f>
        <v/>
      </c>
      <c r="Q206" s="194" t="str">
        <f t="shared" ref="Q206" si="538">IF(E206="","",IF(OR((O206&gt;50%),(P206&lt;-50%)),"Measure More","OK"))</f>
        <v/>
      </c>
      <c r="R206" s="185" t="str">
        <f t="shared" ref="R206" si="539">IF(E206="","",MAXA(E206:I207))</f>
        <v/>
      </c>
      <c r="S206" s="185" t="str">
        <f t="shared" ref="S206" si="540">IF(E206="","",MINA(E206:I207))</f>
        <v/>
      </c>
      <c r="T206" s="185" t="str">
        <f t="shared" ref="T206" si="541">IF(E206="","",(R206-S206))</f>
        <v/>
      </c>
      <c r="U206" s="185" t="str">
        <f t="shared" ref="U206" si="542">IF(E206="","",ROUND(AVERAGEA(E206:I207),4))</f>
        <v/>
      </c>
      <c r="V206" s="185" t="str">
        <f t="shared" ref="V206" si="543">IF(E206="","",ROUND(SQRT(COUNTA(E206:I207)/(COUNTA(E206:I207)-1))*STDEVPA(E206:I207),4))</f>
        <v/>
      </c>
      <c r="W206" s="184" t="str">
        <f t="shared" ref="W206" si="544">IF(E206="","",ROUND((((B206+C206)-(B206-C207))/(6*V206)),4))</f>
        <v/>
      </c>
      <c r="X206" s="184" t="str">
        <f t="shared" ref="X206" si="545">IF(E206="","",ROUND((1-(ABS((((B206+C206)+(B206-C207))/2)-U206)/((C206+C207)/2)))*W206,4))</f>
        <v/>
      </c>
      <c r="Y206" s="184" t="str">
        <f t="shared" ref="Y206" si="546">IF(E206="","",IF(OR(((MAXA(E206:I207))&gt;(B206+C206)),((MINA(E206:I207))&lt;(B206-C207))),"NG","OK"))</f>
        <v/>
      </c>
      <c r="Z206" s="184" t="str">
        <f t="shared" ref="Z206" si="547">IF(X206="","",IF(OR(((MINA(X206))&lt;(1.67))),"NG","OK"))</f>
        <v/>
      </c>
      <c r="AA206" s="92"/>
      <c r="AB206" s="92"/>
    </row>
    <row r="207" spans="1:28" ht="12" customHeight="1" x14ac:dyDescent="0.15">
      <c r="A207" s="187"/>
      <c r="B207" s="189"/>
      <c r="C207" s="30">
        <v>0.1</v>
      </c>
      <c r="D207" s="189"/>
      <c r="E207" s="177"/>
      <c r="F207" s="177"/>
      <c r="G207" s="177"/>
      <c r="H207" s="177"/>
      <c r="I207" s="177"/>
      <c r="J207" s="179"/>
      <c r="K207" s="179"/>
      <c r="L207" s="192" t="str">
        <f t="shared" si="420"/>
        <v/>
      </c>
      <c r="M207" s="192" t="str">
        <f t="shared" si="421"/>
        <v/>
      </c>
      <c r="N207" s="185"/>
      <c r="O207" s="193"/>
      <c r="P207" s="193"/>
      <c r="Q207" s="194"/>
      <c r="R207" s="185"/>
      <c r="S207" s="185"/>
      <c r="T207" s="185"/>
      <c r="U207" s="185"/>
      <c r="V207" s="185"/>
      <c r="W207" s="185"/>
      <c r="X207" s="185"/>
      <c r="Y207" s="185"/>
      <c r="Z207" s="185"/>
      <c r="AA207" s="92"/>
      <c r="AB207" s="92"/>
    </row>
    <row r="208" spans="1:28" ht="12" customHeight="1" x14ac:dyDescent="0.15">
      <c r="A208" s="186" t="s">
        <v>26</v>
      </c>
      <c r="B208" s="188">
        <v>3.1</v>
      </c>
      <c r="C208" s="31">
        <v>0.1</v>
      </c>
      <c r="D208" s="188" t="s">
        <v>18</v>
      </c>
      <c r="E208" s="176"/>
      <c r="F208" s="176"/>
      <c r="G208" s="176"/>
      <c r="H208" s="176"/>
      <c r="I208" s="176"/>
      <c r="J208" s="178"/>
      <c r="K208" s="178"/>
      <c r="L208" s="192" t="str">
        <f t="shared" ref="L208" si="548">IF(E208="","",IF(OR(((MAXA(E208:I209))&gt;(B208+C208)),((MINA(E208:I209))&lt;(B208-C209))),"NG","OK"))</f>
        <v/>
      </c>
      <c r="M208" s="192" t="str">
        <f t="shared" ref="M208" si="549">IF(E208="","",IF(OR(((MAXA(E208:I209))&gt;(B208+C208)),((MINA(E208:I209))&lt;(B208-C209))),2,1))</f>
        <v/>
      </c>
      <c r="N208" s="185">
        <f t="shared" ref="N208" si="550">IF(B208="","",(((B208+C208)+(B208-C209))/2))</f>
        <v>3.1</v>
      </c>
      <c r="O208" s="193" t="str">
        <f>IF(E208="","",((MAXA(E208,F208,G208,H208,I208))-N208)/((C208+C209)/2))</f>
        <v/>
      </c>
      <c r="P208" s="193" t="str">
        <f>IF(E208="","",((MINA(E208,F208,G208,H208,I208))-N208)/((C208+C209)/2))</f>
        <v/>
      </c>
      <c r="Q208" s="185" t="str">
        <f t="shared" ref="Q208" si="551">IF(E208="","",IF(OR((O208&gt;50%),(P208&lt;-50%)),"Measure More","OK"))</f>
        <v/>
      </c>
      <c r="R208" s="185" t="str">
        <f t="shared" ref="R208" si="552">IF(E208="","",MAXA(E208:I209))</f>
        <v/>
      </c>
      <c r="S208" s="185" t="str">
        <f t="shared" ref="S208" si="553">IF(E208="","",MINA(E208:I209))</f>
        <v/>
      </c>
      <c r="T208" s="185" t="str">
        <f t="shared" ref="T208" si="554">IF(E208="","",(R208-S208))</f>
        <v/>
      </c>
      <c r="U208" s="185" t="str">
        <f t="shared" ref="U208" si="555">IF(E208="","",ROUND(AVERAGEA(E208:I209),4))</f>
        <v/>
      </c>
      <c r="V208" s="185" t="str">
        <f t="shared" ref="V208" si="556">IF(E208="","",ROUND(SQRT(COUNTA(E208:I209)/(COUNTA(E208:I209)-1))*STDEVPA(E208:I209),4))</f>
        <v/>
      </c>
      <c r="W208" s="184" t="str">
        <f t="shared" ref="W208" si="557">IF(E208="","",ROUND((((B208+C208)-(B208-C209))/(6*V208)),4))</f>
        <v/>
      </c>
      <c r="X208" s="184" t="str">
        <f t="shared" ref="X208" si="558">IF(E208="","",ROUND((1-(ABS((((B208+C208)+(B208-C209))/2)-U208)/((C208+C209)/2)))*W208,4))</f>
        <v/>
      </c>
      <c r="Y208" s="184" t="str">
        <f t="shared" ref="Y208" si="559">IF(E208="","",IF(OR(((MAXA(E208:I209))&gt;(B208+C208)),((MINA(E208:I209))&lt;(B208-C209))),"NG","OK"))</f>
        <v/>
      </c>
      <c r="Z208" s="184" t="str">
        <f t="shared" ref="Z208" si="560">IF(X208="","",IF(OR(((MINA(X208))&lt;(1.67))),"NG","OK"))</f>
        <v/>
      </c>
      <c r="AA208" s="92"/>
      <c r="AB208" s="92"/>
    </row>
    <row r="209" spans="1:33" ht="12" customHeight="1" x14ac:dyDescent="0.15">
      <c r="A209" s="187"/>
      <c r="B209" s="189"/>
      <c r="C209" s="30">
        <v>0.1</v>
      </c>
      <c r="D209" s="189"/>
      <c r="E209" s="177"/>
      <c r="F209" s="177"/>
      <c r="G209" s="177"/>
      <c r="H209" s="177"/>
      <c r="I209" s="177"/>
      <c r="J209" s="179"/>
      <c r="K209" s="179"/>
      <c r="L209" s="192" t="str">
        <f t="shared" si="420"/>
        <v/>
      </c>
      <c r="M209" s="192" t="str">
        <f t="shared" si="421"/>
        <v/>
      </c>
      <c r="N209" s="185"/>
      <c r="O209" s="193"/>
      <c r="P209" s="193"/>
      <c r="Q209" s="185"/>
      <c r="R209" s="185"/>
      <c r="S209" s="185"/>
      <c r="T209" s="185"/>
      <c r="U209" s="185"/>
      <c r="V209" s="185"/>
      <c r="W209" s="185"/>
      <c r="X209" s="185"/>
      <c r="Y209" s="185"/>
      <c r="Z209" s="185"/>
      <c r="AA209" s="92"/>
      <c r="AB209" s="92"/>
    </row>
    <row r="210" spans="1:33" ht="12" customHeight="1" x14ac:dyDescent="0.15">
      <c r="A210" s="186" t="s">
        <v>25</v>
      </c>
      <c r="B210" s="188">
        <v>3.1</v>
      </c>
      <c r="C210" s="31">
        <v>0.1</v>
      </c>
      <c r="D210" s="188" t="s">
        <v>18</v>
      </c>
      <c r="E210" s="176"/>
      <c r="F210" s="176"/>
      <c r="G210" s="176"/>
      <c r="H210" s="176"/>
      <c r="I210" s="176"/>
      <c r="J210" s="178"/>
      <c r="K210" s="178"/>
      <c r="L210" s="192" t="str">
        <f t="shared" ref="L210" si="561">IF(E210="","",IF(OR(((MAXA(E210:I211))&gt;(B210+C210)),((MINA(E210:I211))&lt;(B210-C211))),"NG","OK"))</f>
        <v/>
      </c>
      <c r="M210" s="192" t="str">
        <f t="shared" ref="M210" si="562">IF(E210="","",IF(OR(((MAXA(E210:I211))&gt;(B210+C210)),((MINA(E210:I211))&lt;(B210-C211))),2,1))</f>
        <v/>
      </c>
      <c r="N210" s="185">
        <f t="shared" ref="N210" si="563">IF(B210="","",(((B210+C210)+(B210-C211))/2))</f>
        <v>3.1</v>
      </c>
      <c r="O210" s="193" t="str">
        <f>IF(E210="","",((MAXA(E210,F210,G210,H210,I210))-N210)/((C210+C211)/2))</f>
        <v/>
      </c>
      <c r="P210" s="193" t="str">
        <f>IF(E210="","",((MINA(E210,F210,G210,H210,I210))-N210)/((C210+C211)/2))</f>
        <v/>
      </c>
      <c r="Q210" s="185" t="str">
        <f t="shared" ref="Q210" si="564">IF(E210="","",IF(OR((O210&gt;50%),(P210&lt;-50%)),"Measure More","OK"))</f>
        <v/>
      </c>
      <c r="R210" s="185" t="str">
        <f t="shared" ref="R210" si="565">IF(E210="","",MAXA(E210:I211))</f>
        <v/>
      </c>
      <c r="S210" s="185" t="str">
        <f t="shared" ref="S210" si="566">IF(E210="","",MINA(E210:I211))</f>
        <v/>
      </c>
      <c r="T210" s="185" t="str">
        <f t="shared" ref="T210" si="567">IF(E210="","",(R210-S210))</f>
        <v/>
      </c>
      <c r="U210" s="185" t="str">
        <f t="shared" ref="U210" si="568">IF(E210="","",ROUND(AVERAGEA(E210:I211),4))</f>
        <v/>
      </c>
      <c r="V210" s="185" t="str">
        <f t="shared" ref="V210" si="569">IF(E210="","",ROUND(SQRT(COUNTA(E210:I211)/(COUNTA(E210:I211)-1))*STDEVPA(E210:I211),4))</f>
        <v/>
      </c>
      <c r="W210" s="184" t="str">
        <f t="shared" ref="W210" si="570">IF(E210="","",ROUND((((B210+C210)-(B210-C211))/(6*V210)),4))</f>
        <v/>
      </c>
      <c r="X210" s="184" t="str">
        <f t="shared" ref="X210" si="571">IF(E210="","",ROUND((1-(ABS((((B210+C210)+(B210-C211))/2)-U210)/((C210+C211)/2)))*W210,4))</f>
        <v/>
      </c>
      <c r="Y210" s="184" t="str">
        <f t="shared" ref="Y210" si="572">IF(E210="","",IF(OR(((MAXA(E210:I211))&gt;(B210+C210)),((MINA(E210:I211))&lt;(B210-C211))),"NG","OK"))</f>
        <v/>
      </c>
      <c r="Z210" s="184" t="str">
        <f t="shared" ref="Z210" si="573">IF(X210="","",IF(OR(((MINA(X210))&lt;(1.67))),"NG","OK"))</f>
        <v/>
      </c>
      <c r="AA210" s="92"/>
      <c r="AB210" s="92"/>
    </row>
    <row r="211" spans="1:33" ht="12" customHeight="1" x14ac:dyDescent="0.15">
      <c r="A211" s="187"/>
      <c r="B211" s="189"/>
      <c r="C211" s="30">
        <v>0.1</v>
      </c>
      <c r="D211" s="189"/>
      <c r="E211" s="177"/>
      <c r="F211" s="177"/>
      <c r="G211" s="177"/>
      <c r="H211" s="177"/>
      <c r="I211" s="177"/>
      <c r="J211" s="179"/>
      <c r="K211" s="179"/>
      <c r="L211" s="192" t="str">
        <f t="shared" si="420"/>
        <v/>
      </c>
      <c r="M211" s="192" t="str">
        <f t="shared" si="421"/>
        <v/>
      </c>
      <c r="N211" s="185"/>
      <c r="O211" s="193"/>
      <c r="P211" s="193"/>
      <c r="Q211" s="185"/>
      <c r="R211" s="185"/>
      <c r="S211" s="185"/>
      <c r="T211" s="185"/>
      <c r="U211" s="185"/>
      <c r="V211" s="185"/>
      <c r="W211" s="185"/>
      <c r="X211" s="185"/>
      <c r="Y211" s="185"/>
      <c r="Z211" s="185"/>
      <c r="AA211" s="92"/>
      <c r="AB211" s="92"/>
    </row>
    <row r="212" spans="1:33" ht="12" customHeight="1" x14ac:dyDescent="0.15">
      <c r="A212" s="186" t="s">
        <v>24</v>
      </c>
      <c r="B212" s="188">
        <v>7.7</v>
      </c>
      <c r="C212" s="31">
        <v>0.1</v>
      </c>
      <c r="D212" s="188" t="s">
        <v>18</v>
      </c>
      <c r="E212" s="176"/>
      <c r="F212" s="176"/>
      <c r="G212" s="176"/>
      <c r="H212" s="176"/>
      <c r="I212" s="176"/>
      <c r="J212" s="178"/>
      <c r="K212" s="178"/>
      <c r="L212" s="192" t="str">
        <f t="shared" ref="L212" si="574">IF(E212="","",IF(OR(((MAXA(E212:I213))&gt;(B212+C212)),((MINA(E212:I213))&lt;(B212-C213))),"NG","OK"))</f>
        <v/>
      </c>
      <c r="M212" s="192" t="str">
        <f t="shared" ref="M212" si="575">IF(E212="","",IF(OR(((MAXA(E212:I213))&gt;(B212+C212)),((MINA(E212:I213))&lt;(B212-C213))),2,1))</f>
        <v/>
      </c>
      <c r="N212" s="185">
        <f t="shared" ref="N212" si="576">IF(B212="","",(((B212+C212)+(B212-C213))/2))</f>
        <v>7.7</v>
      </c>
      <c r="O212" s="193" t="str">
        <f>IF(E212="","",((MAXA(E212,F212,G212,H212,I212))-N212)/((C212+C213)/2))</f>
        <v/>
      </c>
      <c r="P212" s="193" t="str">
        <f>IF(E212="","",((MINA(E212,F212,G212,H212,I212))-N212)/((C212+C213)/2))</f>
        <v/>
      </c>
      <c r="Q212" s="185" t="str">
        <f t="shared" ref="Q212" si="577">IF(E212="","",IF(OR((O212&gt;50%),(P212&lt;-50%)),"Measure More","OK"))</f>
        <v/>
      </c>
      <c r="R212" s="185" t="str">
        <f t="shared" ref="R212" si="578">IF(E212="","",MAXA(E212:I213))</f>
        <v/>
      </c>
      <c r="S212" s="185" t="str">
        <f t="shared" ref="S212" si="579">IF(E212="","",MINA(E212:I213))</f>
        <v/>
      </c>
      <c r="T212" s="185" t="str">
        <f t="shared" ref="T212" si="580">IF(E212="","",(R212-S212))</f>
        <v/>
      </c>
      <c r="U212" s="185" t="str">
        <f t="shared" ref="U212" si="581">IF(E212="","",ROUND(AVERAGEA(E212:I213),4))</f>
        <v/>
      </c>
      <c r="V212" s="185" t="str">
        <f t="shared" ref="V212" si="582">IF(E212="","",ROUND(SQRT(COUNTA(E212:I213)/(COUNTA(E212:I213)-1))*STDEVPA(E212:I213),4))</f>
        <v/>
      </c>
      <c r="W212" s="184" t="str">
        <f t="shared" ref="W212" si="583">IF(E212="","",ROUND((((B212+C212)-(B212-C213))/(6*V212)),4))</f>
        <v/>
      </c>
      <c r="X212" s="184" t="str">
        <f t="shared" ref="X212" si="584">IF(E212="","",ROUND((1-(ABS((((B212+C212)+(B212-C213))/2)-U212)/((C212+C213)/2)))*W212,4))</f>
        <v/>
      </c>
      <c r="Y212" s="184" t="str">
        <f t="shared" ref="Y212" si="585">IF(E212="","",IF(OR(((MAXA(E212:I213))&gt;(B212+C212)),((MINA(E212:I213))&lt;(B212-C213))),"NG","OK"))</f>
        <v/>
      </c>
      <c r="Z212" s="184" t="str">
        <f t="shared" ref="Z212" si="586">IF(X212="","",IF(OR(((MINA(X212))&lt;(1.67))),"NG","OK"))</f>
        <v/>
      </c>
      <c r="AA212" s="92"/>
      <c r="AB212" s="92"/>
    </row>
    <row r="213" spans="1:33" ht="12" customHeight="1" x14ac:dyDescent="0.15">
      <c r="A213" s="187"/>
      <c r="B213" s="189"/>
      <c r="C213" s="30">
        <v>0.1</v>
      </c>
      <c r="D213" s="189"/>
      <c r="E213" s="177"/>
      <c r="F213" s="177"/>
      <c r="G213" s="177"/>
      <c r="H213" s="177"/>
      <c r="I213" s="177"/>
      <c r="J213" s="179"/>
      <c r="K213" s="179"/>
      <c r="L213" s="192" t="str">
        <f t="shared" si="420"/>
        <v/>
      </c>
      <c r="M213" s="192" t="str">
        <f t="shared" si="421"/>
        <v/>
      </c>
      <c r="N213" s="185"/>
      <c r="O213" s="193"/>
      <c r="P213" s="193"/>
      <c r="Q213" s="185"/>
      <c r="R213" s="185"/>
      <c r="S213" s="185"/>
      <c r="T213" s="185"/>
      <c r="U213" s="185"/>
      <c r="V213" s="185"/>
      <c r="W213" s="185"/>
      <c r="X213" s="185"/>
      <c r="Y213" s="185"/>
      <c r="Z213" s="185"/>
      <c r="AA213" s="92"/>
      <c r="AB213" s="92"/>
    </row>
    <row r="214" spans="1:33" ht="12" customHeight="1" x14ac:dyDescent="0.15">
      <c r="A214" s="186" t="s">
        <v>23</v>
      </c>
      <c r="B214" s="188">
        <v>7.7</v>
      </c>
      <c r="C214" s="31">
        <v>0.1</v>
      </c>
      <c r="D214" s="188" t="s">
        <v>18</v>
      </c>
      <c r="E214" s="176"/>
      <c r="F214" s="176"/>
      <c r="G214" s="176"/>
      <c r="H214" s="176"/>
      <c r="I214" s="176"/>
      <c r="J214" s="178"/>
      <c r="K214" s="178"/>
      <c r="L214" s="192" t="str">
        <f t="shared" ref="L214" si="587">IF(E214="","",IF(OR(((MAXA(E214:I215))&gt;(B214+C214)),((MINA(E214:I215))&lt;(B214-C215))),"NG","OK"))</f>
        <v/>
      </c>
      <c r="M214" s="192" t="str">
        <f t="shared" ref="M214" si="588">IF(E214="","",IF(OR(((MAXA(E214:I215))&gt;(B214+C214)),((MINA(E214:I215))&lt;(B214-C215))),2,1))</f>
        <v/>
      </c>
      <c r="N214" s="185">
        <f t="shared" ref="N214" si="589">IF(B214="","",(((B214+C214)+(B214-C215))/2))</f>
        <v>7.7</v>
      </c>
      <c r="O214" s="193" t="str">
        <f>IF(E214="","",((MAXA(E214,F214,G214,H214,I214))-N214)/((C214+C215)/2))</f>
        <v/>
      </c>
      <c r="P214" s="193" t="str">
        <f>IF(E214="","",((MINA(E214,F214,G214,H214,I214))-N214)/((C214+C215)/2))</f>
        <v/>
      </c>
      <c r="Q214" s="185" t="str">
        <f t="shared" ref="Q214" si="590">IF(E214="","",IF(OR((O214&gt;50%),(P214&lt;-50%)),"Measure More","OK"))</f>
        <v/>
      </c>
      <c r="R214" s="185" t="str">
        <f t="shared" ref="R214" si="591">IF(E214="","",MAXA(E214:I215))</f>
        <v/>
      </c>
      <c r="S214" s="185" t="str">
        <f t="shared" ref="S214" si="592">IF(E214="","",MINA(E214:I215))</f>
        <v/>
      </c>
      <c r="T214" s="185" t="str">
        <f t="shared" ref="T214" si="593">IF(E214="","",(R214-S214))</f>
        <v/>
      </c>
      <c r="U214" s="185" t="str">
        <f t="shared" ref="U214" si="594">IF(E214="","",ROUND(AVERAGEA(E214:I215),4))</f>
        <v/>
      </c>
      <c r="V214" s="185" t="str">
        <f t="shared" ref="V214" si="595">IF(E214="","",ROUND(SQRT(COUNTA(E214:I215)/(COUNTA(E214:I215)-1))*STDEVPA(E214:I215),4))</f>
        <v/>
      </c>
      <c r="W214" s="184" t="str">
        <f t="shared" ref="W214" si="596">IF(E214="","",ROUND((((B214+C214)-(B214-C215))/(6*V214)),4))</f>
        <v/>
      </c>
      <c r="X214" s="184" t="str">
        <f t="shared" ref="X214" si="597">IF(E214="","",ROUND((1-(ABS((((B214+C214)+(B214-C215))/2)-U214)/((C214+C215)/2)))*W214,4))</f>
        <v/>
      </c>
      <c r="Y214" s="184" t="str">
        <f t="shared" ref="Y214" si="598">IF(E214="","",IF(OR(((MAXA(E214:I215))&gt;(B214+C214)),((MINA(E214:I215))&lt;(B214-C215))),"NG","OK"))</f>
        <v/>
      </c>
      <c r="Z214" s="184" t="str">
        <f t="shared" ref="Z214" si="599">IF(X214="","",IF(OR(((MINA(X214))&lt;(1.67))),"NG","OK"))</f>
        <v/>
      </c>
      <c r="AA214" s="92"/>
      <c r="AB214" s="92"/>
    </row>
    <row r="215" spans="1:33" ht="12" customHeight="1" x14ac:dyDescent="0.15">
      <c r="A215" s="187"/>
      <c r="B215" s="189"/>
      <c r="C215" s="30">
        <v>0.1</v>
      </c>
      <c r="D215" s="189"/>
      <c r="E215" s="177"/>
      <c r="F215" s="177"/>
      <c r="G215" s="177"/>
      <c r="H215" s="177"/>
      <c r="I215" s="177"/>
      <c r="J215" s="179"/>
      <c r="K215" s="179"/>
      <c r="L215" s="192" t="str">
        <f t="shared" si="420"/>
        <v/>
      </c>
      <c r="M215" s="192" t="str">
        <f t="shared" si="421"/>
        <v/>
      </c>
      <c r="N215" s="185"/>
      <c r="O215" s="193"/>
      <c r="P215" s="193"/>
      <c r="Q215" s="185"/>
      <c r="R215" s="185"/>
      <c r="S215" s="185"/>
      <c r="T215" s="185"/>
      <c r="U215" s="185"/>
      <c r="V215" s="185"/>
      <c r="W215" s="185"/>
      <c r="X215" s="185"/>
      <c r="Y215" s="185"/>
      <c r="Z215" s="185"/>
      <c r="AA215" s="92"/>
      <c r="AB215" s="92"/>
    </row>
    <row r="216" spans="1:33" ht="12" customHeight="1" x14ac:dyDescent="0.15">
      <c r="A216" s="186" t="s">
        <v>22</v>
      </c>
      <c r="B216" s="188">
        <v>3.1</v>
      </c>
      <c r="C216" s="31">
        <v>0.1</v>
      </c>
      <c r="D216" s="188" t="s">
        <v>18</v>
      </c>
      <c r="E216" s="176"/>
      <c r="F216" s="176"/>
      <c r="G216" s="176"/>
      <c r="H216" s="176"/>
      <c r="I216" s="176"/>
      <c r="J216" s="178"/>
      <c r="K216" s="178"/>
      <c r="L216" s="192" t="str">
        <f t="shared" ref="L216" si="600">IF(E216="","",IF(OR(((MAXA(E216:I217))&gt;(B216+C216)),((MINA(E216:I217))&lt;(B216-C217))),"NG","OK"))</f>
        <v/>
      </c>
      <c r="M216" s="192" t="str">
        <f t="shared" ref="M216" si="601">IF(E216="","",IF(OR(((MAXA(E216:I217))&gt;(B216+C216)),((MINA(E216:I217))&lt;(B216-C217))),2,1))</f>
        <v/>
      </c>
      <c r="N216" s="185">
        <f t="shared" ref="N216" si="602">IF(B216="","",(((B216+C216)+(B216-C217))/2))</f>
        <v>3.1</v>
      </c>
      <c r="O216" s="193" t="str">
        <f>IF(E216="","",((MAXA(E216,F216,G216,H216,I216))-N216)/((C216+C217)/2))</f>
        <v/>
      </c>
      <c r="P216" s="193" t="str">
        <f>IF(E216="","",((MINA(E216,F216,G216,H216,I216))-N216)/((C216+C217)/2))</f>
        <v/>
      </c>
      <c r="Q216" s="185" t="str">
        <f t="shared" ref="Q216" si="603">IF(E216="","",IF(OR((O216&gt;50%),(P216&lt;-50%)),"Measure More","OK"))</f>
        <v/>
      </c>
      <c r="R216" s="185" t="str">
        <f t="shared" ref="R216" si="604">IF(E216="","",MAXA(E216:I217))</f>
        <v/>
      </c>
      <c r="S216" s="185" t="str">
        <f t="shared" ref="S216" si="605">IF(E216="","",MINA(E216:I217))</f>
        <v/>
      </c>
      <c r="T216" s="185" t="str">
        <f t="shared" ref="T216" si="606">IF(E216="","",(R216-S216))</f>
        <v/>
      </c>
      <c r="U216" s="185" t="str">
        <f t="shared" ref="U216" si="607">IF(E216="","",ROUND(AVERAGEA(E216:I217),4))</f>
        <v/>
      </c>
      <c r="V216" s="185" t="str">
        <f t="shared" ref="V216" si="608">IF(E216="","",ROUND(SQRT(COUNTA(E216:I217)/(COUNTA(E216:I217)-1))*STDEVPA(E216:I217),4))</f>
        <v/>
      </c>
      <c r="W216" s="184" t="str">
        <f t="shared" ref="W216" si="609">IF(E216="","",ROUND((((B216+C216)-(B216-C217))/(6*V216)),4))</f>
        <v/>
      </c>
      <c r="X216" s="184" t="str">
        <f t="shared" ref="X216" si="610">IF(E216="","",ROUND((1-(ABS((((B216+C216)+(B216-C217))/2)-U216)/((C216+C217)/2)))*W216,4))</f>
        <v/>
      </c>
      <c r="Y216" s="184" t="str">
        <f t="shared" ref="Y216" si="611">IF(E216="","",IF(OR(((MAXA(E216:I217))&gt;(B216+C216)),((MINA(E216:I217))&lt;(B216-C217))),"NG","OK"))</f>
        <v/>
      </c>
      <c r="Z216" s="184" t="str">
        <f t="shared" ref="Z216" si="612">IF(X216="","",IF(OR(((MINA(X216))&lt;(1.67))),"NG","OK"))</f>
        <v/>
      </c>
      <c r="AA216" s="92"/>
      <c r="AB216" s="92"/>
    </row>
    <row r="217" spans="1:33" ht="12" customHeight="1" x14ac:dyDescent="0.15">
      <c r="A217" s="187"/>
      <c r="B217" s="189"/>
      <c r="C217" s="30">
        <v>0.1</v>
      </c>
      <c r="D217" s="189"/>
      <c r="E217" s="177"/>
      <c r="F217" s="177"/>
      <c r="G217" s="177"/>
      <c r="H217" s="177"/>
      <c r="I217" s="177"/>
      <c r="J217" s="179"/>
      <c r="K217" s="179"/>
      <c r="L217" s="192" t="str">
        <f t="shared" si="420"/>
        <v/>
      </c>
      <c r="M217" s="192" t="str">
        <f t="shared" si="421"/>
        <v/>
      </c>
      <c r="N217" s="185"/>
      <c r="O217" s="193"/>
      <c r="P217" s="193"/>
      <c r="Q217" s="185"/>
      <c r="R217" s="185"/>
      <c r="S217" s="185"/>
      <c r="T217" s="185"/>
      <c r="U217" s="185"/>
      <c r="V217" s="185"/>
      <c r="W217" s="185"/>
      <c r="X217" s="185"/>
      <c r="Y217" s="185"/>
      <c r="Z217" s="185"/>
      <c r="AA217" s="92"/>
      <c r="AB217" s="92"/>
    </row>
    <row r="218" spans="1:33" ht="12" customHeight="1" x14ac:dyDescent="0.15">
      <c r="A218" s="186" t="s">
        <v>21</v>
      </c>
      <c r="B218" s="188">
        <v>3.1</v>
      </c>
      <c r="C218" s="31">
        <v>0.1</v>
      </c>
      <c r="D218" s="188" t="s">
        <v>18</v>
      </c>
      <c r="E218" s="176"/>
      <c r="F218" s="176"/>
      <c r="G218" s="176"/>
      <c r="H218" s="176"/>
      <c r="I218" s="176"/>
      <c r="J218" s="178"/>
      <c r="K218" s="178"/>
      <c r="L218" s="192" t="str">
        <f t="shared" ref="L218" si="613">IF(E218="","",IF(OR(((MAXA(E218:I219))&gt;(B218+C218)),((MINA(E218:I219))&lt;(B218-C219))),"NG","OK"))</f>
        <v/>
      </c>
      <c r="M218" s="192" t="str">
        <f t="shared" ref="M218" si="614">IF(E218="","",IF(OR(((MAXA(E218:I219))&gt;(B218+C218)),((MINA(E218:I219))&lt;(B218-C219))),2,1))</f>
        <v/>
      </c>
      <c r="N218" s="185">
        <f t="shared" ref="N218" si="615">IF(B218="","",(((B218+C218)+(B218-C219))/2))</f>
        <v>3.1</v>
      </c>
      <c r="O218" s="193" t="str">
        <f>IF(E218="","",((MAXA(E218,F218,G218,H218,I218))-N218)/((C218+C219)/2))</f>
        <v/>
      </c>
      <c r="P218" s="193" t="str">
        <f>IF(E218="","",((MINA(E218,F218,G218,H218,I218))-N218)/((C218+C219)/2))</f>
        <v/>
      </c>
      <c r="Q218" s="185" t="str">
        <f t="shared" ref="Q218" si="616">IF(E218="","",IF(OR((O218&gt;50%),(P218&lt;-50%)),"Measure More","OK"))</f>
        <v/>
      </c>
      <c r="R218" s="185" t="str">
        <f t="shared" ref="R218" si="617">IF(E218="","",MAXA(E218:I219))</f>
        <v/>
      </c>
      <c r="S218" s="185" t="str">
        <f t="shared" ref="S218" si="618">IF(E218="","",MINA(E218:I219))</f>
        <v/>
      </c>
      <c r="T218" s="185" t="str">
        <f t="shared" ref="T218" si="619">IF(E218="","",(R218-S218))</f>
        <v/>
      </c>
      <c r="U218" s="185" t="str">
        <f t="shared" ref="U218" si="620">IF(E218="","",ROUND(AVERAGEA(E218:I219),4))</f>
        <v/>
      </c>
      <c r="V218" s="185" t="str">
        <f t="shared" ref="V218" si="621">IF(E218="","",ROUND(SQRT(COUNTA(E218:I219)/(COUNTA(E218:I219)-1))*STDEVPA(E218:I219),4))</f>
        <v/>
      </c>
      <c r="W218" s="184" t="str">
        <f t="shared" ref="W218" si="622">IF(E218="","",ROUND((((B218+C218)-(B218-C219))/(6*V218)),4))</f>
        <v/>
      </c>
      <c r="X218" s="184" t="str">
        <f t="shared" ref="X218" si="623">IF(E218="","",ROUND((1-(ABS((((B218+C218)+(B218-C219))/2)-U218)/((C218+C219)/2)))*W218,4))</f>
        <v/>
      </c>
      <c r="Y218" s="184" t="str">
        <f t="shared" ref="Y218" si="624">IF(E218="","",IF(OR(((MAXA(E218:I219))&gt;(B218+C218)),((MINA(E218:I219))&lt;(B218-C219))),"NG","OK"))</f>
        <v/>
      </c>
      <c r="Z218" s="184" t="str">
        <f t="shared" ref="Z218" si="625">IF(X218="","",IF(OR(((MINA(X218))&lt;(1.67))),"NG","OK"))</f>
        <v/>
      </c>
      <c r="AA218" s="92"/>
      <c r="AB218" s="92"/>
    </row>
    <row r="219" spans="1:33" ht="12" customHeight="1" x14ac:dyDescent="0.15">
      <c r="A219" s="187"/>
      <c r="B219" s="189"/>
      <c r="C219" s="30">
        <v>0.1</v>
      </c>
      <c r="D219" s="189"/>
      <c r="E219" s="177"/>
      <c r="F219" s="177"/>
      <c r="G219" s="177"/>
      <c r="H219" s="177"/>
      <c r="I219" s="177"/>
      <c r="J219" s="179"/>
      <c r="K219" s="179"/>
      <c r="L219" s="192" t="str">
        <f t="shared" si="420"/>
        <v/>
      </c>
      <c r="M219" s="192" t="str">
        <f t="shared" si="421"/>
        <v/>
      </c>
      <c r="N219" s="185"/>
      <c r="O219" s="193"/>
      <c r="P219" s="193"/>
      <c r="Q219" s="185"/>
      <c r="R219" s="185"/>
      <c r="S219" s="185"/>
      <c r="T219" s="185"/>
      <c r="U219" s="185"/>
      <c r="V219" s="185"/>
      <c r="W219" s="185"/>
      <c r="X219" s="185"/>
      <c r="Y219" s="185"/>
      <c r="Z219" s="185"/>
      <c r="AA219" s="92"/>
      <c r="AB219" s="92"/>
    </row>
    <row r="220" spans="1:33" ht="12" customHeight="1" x14ac:dyDescent="0.15">
      <c r="A220" s="195" t="s">
        <v>20</v>
      </c>
      <c r="B220" s="188">
        <v>0</v>
      </c>
      <c r="C220" s="31">
        <v>0.05</v>
      </c>
      <c r="D220" s="188" t="s">
        <v>18</v>
      </c>
      <c r="E220" s="176"/>
      <c r="F220" s="176"/>
      <c r="G220" s="176"/>
      <c r="H220" s="176"/>
      <c r="I220" s="176"/>
      <c r="J220" s="178"/>
      <c r="K220" s="178"/>
      <c r="L220" s="192" t="str">
        <f t="shared" ref="L220" si="626">IF(E220="","",IF(OR(((MAXA(E220:I221))&gt;(B220+C220)),((MINA(E220:I221))&lt;(B220-C221))),"NG","OK"))</f>
        <v/>
      </c>
      <c r="M220" s="192" t="str">
        <f t="shared" ref="M220" si="627">IF(E220="","",IF(OR(((MAXA(E220:I221))&gt;(B220+C220)),((MINA(E220:I221))&lt;(B220-C221))),2,1))</f>
        <v/>
      </c>
      <c r="N220" s="185">
        <f t="shared" ref="N220" si="628">IF(B220="","",(((B220+C220)+(B220-C221))/2))</f>
        <v>2.5000000000000001E-2</v>
      </c>
      <c r="O220" s="193" t="str">
        <f>IF(E220="","",((MAXA(E220,F220,G220,H220,I220))-N220)/((C220+C221)/2))</f>
        <v/>
      </c>
      <c r="P220" s="193" t="str">
        <f>IF(E220="","",((MINA(E220,F220,G220,H220,I220))-N220)/((C220+C221)/2))</f>
        <v/>
      </c>
      <c r="Q220" s="185" t="str">
        <f t="shared" ref="Q220" si="629">IF(E220="","",IF(OR((O220&gt;50%),(P220&lt;-50%)),"Measure More","OK"))</f>
        <v/>
      </c>
      <c r="R220" s="185" t="str">
        <f t="shared" ref="R220" si="630">IF(E220="","",MAXA(E220:I221))</f>
        <v/>
      </c>
      <c r="S220" s="185" t="str">
        <f t="shared" ref="S220" si="631">IF(E220="","",MINA(E220:I221))</f>
        <v/>
      </c>
      <c r="T220" s="185" t="str">
        <f t="shared" ref="T220" si="632">IF(E220="","",(R220-S220))</f>
        <v/>
      </c>
      <c r="U220" s="185" t="str">
        <f t="shared" ref="U220" si="633">IF(E220="","",ROUND(AVERAGEA(E220:I221),4))</f>
        <v/>
      </c>
      <c r="V220" s="185" t="str">
        <f t="shared" ref="V220" si="634">IF(E220="","",ROUND(SQRT(COUNTA(E220:I221)/(COUNTA(E220:I221)-1))*STDEVPA(E220:I221),4))</f>
        <v/>
      </c>
      <c r="W220" s="184" t="str">
        <f>IF(E220="","",ROUND((((B220+C220)-(U220))/(3*V220)),4))</f>
        <v/>
      </c>
      <c r="X220" s="184" t="str">
        <f>IF(E220="","",ROUND((((B220+C220)-(U220))/(3*V220)),4))</f>
        <v/>
      </c>
      <c r="Y220" s="184" t="str">
        <f t="shared" ref="Y220" si="635">IF(E220="","",IF(OR(((MAXA(E220:I221))&gt;(B220+C220)),((MINA(E220:I221))&lt;(B220-C221))),"NG","OK"))</f>
        <v/>
      </c>
      <c r="Z220" s="184" t="str">
        <f t="shared" ref="Z220" si="636">IF(X220="","",IF(OR(((MINA(X220))&lt;(1.67))),"NG","OK"))</f>
        <v/>
      </c>
      <c r="AA220" s="92"/>
      <c r="AB220" s="92"/>
    </row>
    <row r="221" spans="1:33" ht="12" customHeight="1" x14ac:dyDescent="0.15">
      <c r="A221" s="187"/>
      <c r="B221" s="189"/>
      <c r="C221" s="30">
        <v>0</v>
      </c>
      <c r="D221" s="189"/>
      <c r="E221" s="177"/>
      <c r="F221" s="177"/>
      <c r="G221" s="177"/>
      <c r="H221" s="177"/>
      <c r="I221" s="177"/>
      <c r="J221" s="179"/>
      <c r="K221" s="179"/>
      <c r="L221" s="192" t="str">
        <f t="shared" si="420"/>
        <v/>
      </c>
      <c r="M221" s="192" t="str">
        <f t="shared" si="421"/>
        <v/>
      </c>
      <c r="N221" s="185"/>
      <c r="O221" s="193"/>
      <c r="P221" s="193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92"/>
      <c r="AB221" s="92"/>
    </row>
    <row r="222" spans="1:33" ht="12" customHeight="1" x14ac:dyDescent="0.15">
      <c r="A222" s="195" t="s">
        <v>19</v>
      </c>
      <c r="B222" s="188">
        <v>0</v>
      </c>
      <c r="C222" s="31">
        <v>0.05</v>
      </c>
      <c r="D222" s="188" t="s">
        <v>18</v>
      </c>
      <c r="E222" s="176"/>
      <c r="F222" s="176"/>
      <c r="G222" s="176"/>
      <c r="H222" s="176"/>
      <c r="I222" s="176"/>
      <c r="J222" s="178"/>
      <c r="K222" s="178"/>
      <c r="L222" s="192" t="str">
        <f t="shared" ref="L222" si="637">IF(E222="","",IF(OR(((MAXA(E222:I223))&gt;(B222+C222)),((MINA(E222:I223))&lt;(B222-C223))),"NG","OK"))</f>
        <v/>
      </c>
      <c r="M222" s="192" t="str">
        <f t="shared" ref="M222" si="638">IF(E222="","",IF(OR(((MAXA(E222:I223))&gt;(B222+C222)),((MINA(E222:I223))&lt;(B222-C223))),2,1))</f>
        <v/>
      </c>
      <c r="N222" s="185">
        <f t="shared" ref="N222" si="639">IF(B222="","",(((B222+C222)+(B222-C223))/2))</f>
        <v>2.5000000000000001E-2</v>
      </c>
      <c r="O222" s="193" t="str">
        <f>IF(E222="","",((MAXA(E222,F222,G222,H222,I222))-N222)/((C222+C223)/2))</f>
        <v/>
      </c>
      <c r="P222" s="193" t="str">
        <f>IF(E222="","",((MINA(E222,F222,G222,H222,I222))-N222)/((C222+C223)/2))</f>
        <v/>
      </c>
      <c r="Q222" s="194" t="str">
        <f t="shared" ref="Q222" si="640">IF(E222="","",IF(OR((O222&gt;50%),(P222&lt;-50%)),"Measure More","OK"))</f>
        <v/>
      </c>
      <c r="R222" s="185" t="str">
        <f t="shared" ref="R222" si="641">IF(E222="","",MAXA(E222:I223))</f>
        <v/>
      </c>
      <c r="S222" s="185" t="str">
        <f t="shared" ref="S222" si="642">IF(E222="","",MINA(E222:I223))</f>
        <v/>
      </c>
      <c r="T222" s="185" t="str">
        <f t="shared" ref="T222" si="643">IF(E222="","",(R222-S222))</f>
        <v/>
      </c>
      <c r="U222" s="185" t="str">
        <f t="shared" ref="U222" si="644">IF(E222="","",ROUND(AVERAGEA(E222:I223),4))</f>
        <v/>
      </c>
      <c r="V222" s="185" t="str">
        <f t="shared" ref="V222" si="645">IF(E222="","",ROUND(SQRT(COUNTA(E222:I223)/(COUNTA(E222:I223)-1))*STDEVPA(E222:I223),4))</f>
        <v/>
      </c>
      <c r="W222" s="184" t="str">
        <f>IF(E222="","",ROUND((((B222+C222)-(U222))/(3*V222)),4))</f>
        <v/>
      </c>
      <c r="X222" s="184" t="str">
        <f>IF(E222="","",ROUND((((B222+C222)-(U222))/(3*V222)),4))</f>
        <v/>
      </c>
      <c r="Y222" s="184" t="str">
        <f t="shared" ref="Y222" si="646">IF(E222="","",IF(OR(((MAXA(E222:I223))&gt;(B222+C222)),((MINA(E222:I223))&lt;(B222-C223))),"NG","OK"))</f>
        <v/>
      </c>
      <c r="Z222" s="184" t="str">
        <f t="shared" ref="Z222" si="647">IF(X222="","",IF(OR(((MINA(X222))&lt;(1.67))),"NG","OK"))</f>
        <v/>
      </c>
      <c r="AA222" s="92"/>
      <c r="AB222" s="92"/>
    </row>
    <row r="223" spans="1:33" ht="12" customHeight="1" x14ac:dyDescent="0.15">
      <c r="A223" s="187"/>
      <c r="B223" s="189"/>
      <c r="C223" s="30">
        <v>0</v>
      </c>
      <c r="D223" s="189"/>
      <c r="E223" s="177"/>
      <c r="F223" s="177"/>
      <c r="G223" s="177"/>
      <c r="H223" s="177"/>
      <c r="I223" s="177"/>
      <c r="J223" s="179"/>
      <c r="K223" s="179"/>
      <c r="L223" s="192" t="str">
        <f t="shared" si="420"/>
        <v/>
      </c>
      <c r="M223" s="192" t="str">
        <f t="shared" si="421"/>
        <v/>
      </c>
      <c r="N223" s="185"/>
      <c r="O223" s="193"/>
      <c r="P223" s="193"/>
      <c r="Q223" s="194"/>
      <c r="R223" s="185"/>
      <c r="S223" s="185"/>
      <c r="T223" s="185"/>
      <c r="U223" s="185"/>
      <c r="V223" s="185"/>
      <c r="W223" s="185"/>
      <c r="X223" s="185"/>
      <c r="Y223" s="185"/>
      <c r="Z223" s="185"/>
      <c r="AA223" s="92"/>
      <c r="AB223" s="92"/>
    </row>
    <row r="224" spans="1:33" ht="12" customHeight="1" x14ac:dyDescent="0.15">
      <c r="A224" s="186" t="s">
        <v>17</v>
      </c>
      <c r="B224" s="188" t="s">
        <v>16</v>
      </c>
      <c r="C224" s="188" t="s">
        <v>15</v>
      </c>
      <c r="D224" s="190"/>
      <c r="E224" s="176" t="s">
        <v>14</v>
      </c>
      <c r="F224" s="176"/>
      <c r="G224" s="176"/>
      <c r="H224" s="176"/>
      <c r="I224" s="176"/>
      <c r="J224" s="178"/>
      <c r="K224" s="178"/>
      <c r="AA224" s="92"/>
      <c r="AB224" s="92"/>
      <c r="AC224" s="29"/>
      <c r="AD224" s="29"/>
      <c r="AE224" s="29"/>
      <c r="AF224" s="29"/>
      <c r="AG224" t="s">
        <v>13</v>
      </c>
    </row>
    <row r="225" spans="1:33" ht="12" customHeight="1" x14ac:dyDescent="0.15">
      <c r="A225" s="187"/>
      <c r="B225" s="189"/>
      <c r="C225" s="189"/>
      <c r="D225" s="191"/>
      <c r="E225" s="177"/>
      <c r="F225" s="177"/>
      <c r="G225" s="177"/>
      <c r="H225" s="177"/>
      <c r="I225" s="177"/>
      <c r="J225" s="179"/>
      <c r="K225" s="179"/>
    </row>
    <row r="226" spans="1:33" x14ac:dyDescent="0.15">
      <c r="A226" s="28" t="s">
        <v>12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6"/>
      <c r="AG226" t="s">
        <v>11</v>
      </c>
    </row>
    <row r="227" spans="1:33" x14ac:dyDescent="0.15">
      <c r="A227" s="25" t="s">
        <v>10</v>
      </c>
      <c r="B227" s="23"/>
      <c r="C227" s="24" t="s">
        <v>9</v>
      </c>
      <c r="D227" s="23"/>
      <c r="E227" s="23"/>
      <c r="F227" s="24" t="s">
        <v>8</v>
      </c>
      <c r="G227" s="23"/>
      <c r="H227" s="22"/>
      <c r="I227" s="21"/>
      <c r="J227" s="20"/>
      <c r="K227" s="19"/>
    </row>
    <row r="228" spans="1:33" x14ac:dyDescent="0.15">
      <c r="A228" s="18" t="s">
        <v>7</v>
      </c>
      <c r="B228" s="15"/>
      <c r="C228" s="17" t="s">
        <v>6</v>
      </c>
      <c r="D228" s="15"/>
      <c r="E228" s="15"/>
      <c r="F228" s="17" t="s">
        <v>5</v>
      </c>
      <c r="G228" s="15"/>
      <c r="H228" s="14"/>
      <c r="I228" s="13" t="s">
        <v>4</v>
      </c>
      <c r="J228" s="12"/>
      <c r="K228" s="11"/>
    </row>
    <row r="229" spans="1:33" x14ac:dyDescent="0.15">
      <c r="A229" s="180" t="s">
        <v>3</v>
      </c>
      <c r="B229" s="181"/>
      <c r="C229" s="182">
        <f>F124</f>
        <v>240309</v>
      </c>
      <c r="D229" s="183"/>
      <c r="E229" s="15"/>
      <c r="F229" s="16">
        <f>H124</f>
        <v>0</v>
      </c>
      <c r="G229" s="15"/>
      <c r="H229" s="14"/>
      <c r="I229" s="13" t="s">
        <v>2</v>
      </c>
      <c r="J229" s="12"/>
      <c r="K229" s="11"/>
    </row>
    <row r="230" spans="1:33" x14ac:dyDescent="0.15">
      <c r="A230" s="10"/>
      <c r="B230" s="9"/>
      <c r="C230" s="9"/>
      <c r="D230" s="9"/>
      <c r="E230" s="9"/>
      <c r="F230" s="9"/>
      <c r="G230" s="9"/>
      <c r="H230" s="8"/>
      <c r="I230" s="7"/>
      <c r="J230" s="6"/>
      <c r="K230" s="5"/>
    </row>
    <row r="231" spans="1:33" x14ac:dyDescent="0.15">
      <c r="A231" s="4" t="s">
        <v>177</v>
      </c>
      <c r="B231" s="3"/>
      <c r="C231" s="3"/>
      <c r="D231" s="3"/>
      <c r="E231" s="3"/>
      <c r="F231" s="3"/>
      <c r="G231" s="3"/>
      <c r="H231" s="3"/>
      <c r="I231" s="2"/>
      <c r="J231" s="2"/>
      <c r="K231" s="1" t="s">
        <v>178</v>
      </c>
    </row>
    <row r="232" spans="1:33" x14ac:dyDescent="0.15">
      <c r="A232" s="83" t="s">
        <v>183</v>
      </c>
      <c r="B232" s="91"/>
      <c r="C232" s="91"/>
      <c r="E232" s="4" t="s">
        <v>135</v>
      </c>
      <c r="I232" s="90" t="s">
        <v>134</v>
      </c>
      <c r="J232" s="223"/>
      <c r="K232" s="224"/>
    </row>
    <row r="233" spans="1:33" x14ac:dyDescent="0.15">
      <c r="A233" s="89" t="s">
        <v>133</v>
      </c>
      <c r="B233" s="4"/>
      <c r="C233" s="4"/>
      <c r="D233" s="3"/>
      <c r="E233" s="4" t="s">
        <v>132</v>
      </c>
      <c r="F233" s="3"/>
      <c r="G233" s="3"/>
      <c r="H233" s="3"/>
      <c r="I233" s="38" t="s">
        <v>131</v>
      </c>
      <c r="J233" s="225"/>
      <c r="K233" s="225"/>
    </row>
    <row r="234" spans="1:33" x14ac:dyDescent="0.15">
      <c r="A234" s="3"/>
      <c r="B234" s="3"/>
      <c r="C234" s="3"/>
      <c r="D234" s="3"/>
      <c r="E234" s="3"/>
      <c r="F234" s="3"/>
      <c r="G234" s="3"/>
      <c r="H234" s="3"/>
      <c r="I234" s="4"/>
      <c r="J234" s="4"/>
      <c r="K234" s="4"/>
    </row>
    <row r="235" spans="1:33" ht="21" x14ac:dyDescent="0.2">
      <c r="A235" s="3"/>
      <c r="B235" s="3"/>
      <c r="C235" s="88"/>
      <c r="D235" s="87" t="s">
        <v>140</v>
      </c>
      <c r="E235" s="3"/>
      <c r="F235" s="3"/>
      <c r="G235" s="3"/>
      <c r="H235" s="3"/>
      <c r="I235" s="83" t="s">
        <v>141</v>
      </c>
      <c r="J235" s="216">
        <f ca="1">NOW()</f>
        <v>45643.812764930553</v>
      </c>
      <c r="K235" s="216"/>
    </row>
    <row r="236" spans="1:33" ht="18.75" x14ac:dyDescent="0.2">
      <c r="A236" s="3"/>
      <c r="B236" s="3"/>
      <c r="C236" s="86"/>
      <c r="D236" s="85" t="s">
        <v>129</v>
      </c>
      <c r="E236" s="84"/>
      <c r="F236" s="84"/>
      <c r="G236" s="84"/>
      <c r="H236" s="3"/>
      <c r="I236" s="83" t="s">
        <v>179</v>
      </c>
      <c r="J236" s="217" t="s">
        <v>127</v>
      </c>
      <c r="K236" s="218"/>
    </row>
    <row r="237" spans="1:33" ht="12" customHeight="1" x14ac:dyDescent="0.15">
      <c r="A237" s="25" t="s">
        <v>10</v>
      </c>
      <c r="B237" s="75"/>
      <c r="C237" s="82"/>
      <c r="D237" s="81" t="s">
        <v>126</v>
      </c>
      <c r="E237" s="73"/>
      <c r="F237" s="81" t="s">
        <v>9</v>
      </c>
      <c r="G237" s="73"/>
      <c r="H237" s="81" t="s">
        <v>8</v>
      </c>
      <c r="I237" s="73"/>
      <c r="J237" s="80" t="s">
        <v>143</v>
      </c>
      <c r="K237" s="79" t="s">
        <v>124</v>
      </c>
    </row>
    <row r="238" spans="1:33" ht="12" customHeight="1" x14ac:dyDescent="0.15">
      <c r="A238" s="18" t="s">
        <v>7</v>
      </c>
      <c r="B238" s="72"/>
      <c r="C238" s="78"/>
      <c r="D238" s="18" t="s">
        <v>123</v>
      </c>
      <c r="E238" s="70"/>
      <c r="F238" s="18" t="s">
        <v>6</v>
      </c>
      <c r="G238" s="70"/>
      <c r="H238" s="18" t="s">
        <v>5</v>
      </c>
      <c r="I238" s="70"/>
      <c r="J238" s="77" t="s">
        <v>122</v>
      </c>
      <c r="K238" s="76" t="s">
        <v>121</v>
      </c>
    </row>
    <row r="239" spans="1:33" ht="17.25" customHeight="1" x14ac:dyDescent="0.2">
      <c r="A239" s="205" t="s">
        <v>3</v>
      </c>
      <c r="B239" s="206"/>
      <c r="C239" s="208"/>
      <c r="D239" s="219" t="s">
        <v>120</v>
      </c>
      <c r="E239" s="220"/>
      <c r="F239" s="221">
        <f>F8</f>
        <v>240309</v>
      </c>
      <c r="G239" s="222"/>
      <c r="H239" s="221"/>
      <c r="I239" s="222"/>
      <c r="J239" s="26"/>
      <c r="K239" s="69"/>
    </row>
    <row r="240" spans="1:33" ht="12" customHeight="1" x14ac:dyDescent="0.15">
      <c r="A240" s="74" t="s">
        <v>119</v>
      </c>
      <c r="B240" s="75"/>
      <c r="C240" s="74" t="s">
        <v>180</v>
      </c>
      <c r="D240" s="73"/>
      <c r="E240" s="74" t="s">
        <v>118</v>
      </c>
      <c r="F240" s="74" t="s">
        <v>117</v>
      </c>
      <c r="G240" s="73"/>
      <c r="H240" s="71" t="s">
        <v>116</v>
      </c>
      <c r="I240" s="70"/>
      <c r="J240" s="26"/>
      <c r="K240" s="69"/>
    </row>
    <row r="241" spans="1:11" ht="12" customHeight="1" x14ac:dyDescent="0.15">
      <c r="A241" s="18" t="s">
        <v>115</v>
      </c>
      <c r="B241" s="72"/>
      <c r="C241" s="71" t="s">
        <v>137</v>
      </c>
      <c r="D241" s="71"/>
      <c r="E241" s="71" t="s">
        <v>114</v>
      </c>
      <c r="F241" s="18" t="s">
        <v>113</v>
      </c>
      <c r="G241" s="70"/>
      <c r="H241" s="18" t="s">
        <v>112</v>
      </c>
      <c r="I241" s="70"/>
      <c r="J241" s="26"/>
      <c r="K241" s="69"/>
    </row>
    <row r="242" spans="1:11" ht="17.25" customHeight="1" x14ac:dyDescent="0.15">
      <c r="A242" s="205" t="s">
        <v>111</v>
      </c>
      <c r="B242" s="206"/>
      <c r="C242" s="68" t="s">
        <v>147</v>
      </c>
      <c r="D242" s="67"/>
      <c r="E242" s="66" t="str">
        <f>IF(SUM(M273:M338)&lt;&gt;33,"NG","OK")</f>
        <v>NG</v>
      </c>
      <c r="F242" s="207"/>
      <c r="G242" s="208"/>
      <c r="H242" s="209"/>
      <c r="I242" s="210"/>
      <c r="J242" s="37"/>
      <c r="K242" s="65"/>
    </row>
    <row r="243" spans="1:11" ht="13.5" customHeight="1" x14ac:dyDescent="0.15">
      <c r="A243" s="61" t="s">
        <v>110</v>
      </c>
      <c r="B243" s="15"/>
      <c r="C243" s="15"/>
      <c r="D243" s="15"/>
      <c r="E243" s="15"/>
      <c r="F243" s="15"/>
      <c r="G243" s="15"/>
      <c r="H243" s="64" t="s">
        <v>109</v>
      </c>
      <c r="I243" s="63"/>
      <c r="J243" s="63"/>
      <c r="K243" s="62"/>
    </row>
    <row r="244" spans="1:11" ht="13.5" customHeight="1" x14ac:dyDescent="0.15">
      <c r="A244" s="61" t="s">
        <v>108</v>
      </c>
      <c r="B244" s="15"/>
      <c r="C244" s="15"/>
      <c r="D244" s="15"/>
      <c r="E244" s="15"/>
      <c r="F244" s="15"/>
      <c r="G244" s="15"/>
      <c r="H244" s="55" t="s">
        <v>148</v>
      </c>
      <c r="I244" s="56"/>
      <c r="J244" s="56"/>
      <c r="K244" s="53"/>
    </row>
    <row r="245" spans="1:11" ht="13.5" customHeight="1" x14ac:dyDescent="0.15">
      <c r="A245" s="48"/>
      <c r="B245" s="15"/>
      <c r="C245" s="15"/>
      <c r="D245" s="15"/>
      <c r="E245" s="15"/>
      <c r="F245" s="15"/>
      <c r="G245" s="15"/>
      <c r="H245" s="60" t="s">
        <v>107</v>
      </c>
      <c r="I245" s="59"/>
      <c r="J245" s="58"/>
      <c r="K245" s="57" t="s">
        <v>106</v>
      </c>
    </row>
    <row r="246" spans="1:11" ht="13.5" customHeight="1" x14ac:dyDescent="0.15">
      <c r="A246" s="48"/>
      <c r="B246" s="15"/>
      <c r="C246" s="15"/>
      <c r="D246" s="15"/>
      <c r="E246" s="15"/>
      <c r="F246" s="15"/>
      <c r="G246" s="15"/>
      <c r="H246" s="55" t="s">
        <v>105</v>
      </c>
      <c r="I246" s="56"/>
      <c r="J246" s="56"/>
      <c r="K246" s="34" t="s">
        <v>181</v>
      </c>
    </row>
    <row r="247" spans="1:11" ht="13.5" customHeight="1" x14ac:dyDescent="0.15">
      <c r="A247" s="48"/>
      <c r="B247" s="15"/>
      <c r="C247" s="15"/>
      <c r="D247" s="15"/>
      <c r="E247" s="15"/>
      <c r="F247" s="15"/>
      <c r="G247" s="15"/>
      <c r="H247" s="211" t="s">
        <v>104</v>
      </c>
      <c r="I247" s="212"/>
      <c r="J247" s="213"/>
      <c r="K247" s="36" t="s">
        <v>103</v>
      </c>
    </row>
    <row r="248" spans="1:11" ht="13.5" customHeight="1" x14ac:dyDescent="0.15">
      <c r="A248" s="48"/>
      <c r="B248" s="15"/>
      <c r="C248" s="15"/>
      <c r="D248" s="15"/>
      <c r="E248" s="15"/>
      <c r="F248" s="15"/>
      <c r="G248" s="15"/>
      <c r="H248" s="55" t="s">
        <v>151</v>
      </c>
      <c r="I248" s="54"/>
      <c r="J248" s="53"/>
      <c r="K248" s="52" t="s">
        <v>102</v>
      </c>
    </row>
    <row r="249" spans="1:11" ht="13.5" customHeight="1" x14ac:dyDescent="0.15">
      <c r="A249" s="48"/>
      <c r="B249" s="15"/>
      <c r="C249" s="15"/>
      <c r="D249" s="15"/>
      <c r="E249" s="15"/>
      <c r="F249" s="15"/>
      <c r="G249" s="15"/>
      <c r="H249" s="47" t="s">
        <v>101</v>
      </c>
      <c r="I249" s="46"/>
      <c r="J249" s="45"/>
      <c r="K249" s="49"/>
    </row>
    <row r="250" spans="1:11" ht="13.5" customHeight="1" x14ac:dyDescent="0.15">
      <c r="A250" s="48"/>
      <c r="B250" s="15"/>
      <c r="C250" s="15"/>
      <c r="D250" s="15"/>
      <c r="E250" s="15"/>
      <c r="F250" s="15"/>
      <c r="G250" s="15"/>
      <c r="H250" s="47" t="s">
        <v>100</v>
      </c>
      <c r="I250" s="46"/>
      <c r="J250" s="45"/>
      <c r="K250" s="49"/>
    </row>
    <row r="251" spans="1:11" ht="13.5" customHeight="1" x14ac:dyDescent="0.15">
      <c r="A251" s="48"/>
      <c r="B251" s="15"/>
      <c r="C251" s="15"/>
      <c r="D251" s="15"/>
      <c r="E251" s="15"/>
      <c r="F251" s="15"/>
      <c r="G251" s="15"/>
      <c r="H251" s="51" t="s">
        <v>99</v>
      </c>
      <c r="I251" s="46"/>
      <c r="J251" s="45"/>
      <c r="K251" s="49"/>
    </row>
    <row r="252" spans="1:11" ht="13.5" customHeight="1" x14ac:dyDescent="0.15">
      <c r="A252" s="48"/>
      <c r="B252" s="15"/>
      <c r="C252" s="15"/>
      <c r="D252" s="15"/>
      <c r="E252" s="15"/>
      <c r="F252" s="15"/>
      <c r="G252" s="15"/>
      <c r="H252" s="47" t="s">
        <v>98</v>
      </c>
      <c r="I252" s="46"/>
      <c r="J252" s="45"/>
      <c r="K252" s="44" t="s">
        <v>152</v>
      </c>
    </row>
    <row r="253" spans="1:11" ht="13.5" customHeight="1" x14ac:dyDescent="0.15">
      <c r="A253" s="48"/>
      <c r="B253" s="15"/>
      <c r="C253" s="15"/>
      <c r="D253" s="15"/>
      <c r="E253" s="15"/>
      <c r="F253" s="15"/>
      <c r="G253" s="15"/>
      <c r="H253" s="47" t="s">
        <v>97</v>
      </c>
      <c r="I253" s="46"/>
      <c r="J253" s="45"/>
      <c r="K253" s="44" t="s">
        <v>152</v>
      </c>
    </row>
    <row r="254" spans="1:11" ht="13.5" customHeight="1" x14ac:dyDescent="0.15">
      <c r="A254" s="48"/>
      <c r="B254" s="15"/>
      <c r="C254" s="15"/>
      <c r="D254" s="15"/>
      <c r="E254" s="15"/>
      <c r="F254" s="15"/>
      <c r="G254" s="15"/>
      <c r="H254" s="47" t="s">
        <v>136</v>
      </c>
      <c r="I254" s="46"/>
      <c r="J254" s="45"/>
      <c r="K254" s="44" t="s">
        <v>82</v>
      </c>
    </row>
    <row r="255" spans="1:11" ht="13.5" customHeight="1" x14ac:dyDescent="0.15">
      <c r="A255" s="48"/>
      <c r="B255" s="15"/>
      <c r="C255" s="15"/>
      <c r="D255" s="15"/>
      <c r="E255" s="15"/>
      <c r="F255" s="15"/>
      <c r="G255" s="15"/>
      <c r="H255" s="51" t="s">
        <v>96</v>
      </c>
      <c r="I255" s="46"/>
      <c r="J255" s="45"/>
      <c r="K255" s="44" t="s">
        <v>152</v>
      </c>
    </row>
    <row r="256" spans="1:11" ht="13.5" customHeight="1" x14ac:dyDescent="0.15">
      <c r="A256" s="48"/>
      <c r="B256" s="15"/>
      <c r="C256" s="15"/>
      <c r="D256" s="15"/>
      <c r="E256" s="15"/>
      <c r="F256" s="15"/>
      <c r="G256" s="15"/>
      <c r="H256" s="47" t="s">
        <v>95</v>
      </c>
      <c r="I256" s="46"/>
      <c r="J256" s="45"/>
      <c r="K256" s="44" t="s">
        <v>82</v>
      </c>
    </row>
    <row r="257" spans="1:26" ht="13.5" customHeight="1" x14ac:dyDescent="0.15">
      <c r="A257" s="48"/>
      <c r="B257" s="15"/>
      <c r="C257" s="15"/>
      <c r="D257" s="15"/>
      <c r="E257" s="15"/>
      <c r="F257" s="15"/>
      <c r="G257" s="15"/>
      <c r="H257" s="51" t="s">
        <v>94</v>
      </c>
      <c r="I257" s="46"/>
      <c r="J257" s="45"/>
      <c r="K257" s="44" t="s">
        <v>152</v>
      </c>
    </row>
    <row r="258" spans="1:26" ht="13.5" customHeight="1" x14ac:dyDescent="0.15">
      <c r="A258" s="48"/>
      <c r="B258" s="15"/>
      <c r="C258" s="15"/>
      <c r="D258" s="15"/>
      <c r="E258" s="15"/>
      <c r="F258" s="15"/>
      <c r="G258" s="15"/>
      <c r="H258" s="47" t="s">
        <v>93</v>
      </c>
      <c r="I258" s="46"/>
      <c r="J258" s="45"/>
      <c r="K258" s="44" t="s">
        <v>82</v>
      </c>
    </row>
    <row r="259" spans="1:26" ht="13.5" customHeight="1" x14ac:dyDescent="0.15">
      <c r="A259" s="48"/>
      <c r="B259" s="15"/>
      <c r="C259" s="15"/>
      <c r="D259" s="15"/>
      <c r="E259" s="15"/>
      <c r="F259" s="15"/>
      <c r="G259" s="15"/>
      <c r="H259" s="50" t="s">
        <v>92</v>
      </c>
      <c r="I259" s="46"/>
      <c r="J259" s="45"/>
      <c r="K259" s="49"/>
    </row>
    <row r="260" spans="1:26" ht="13.5" customHeight="1" x14ac:dyDescent="0.15">
      <c r="A260" s="48"/>
      <c r="B260" s="15"/>
      <c r="C260" s="15"/>
      <c r="D260" s="15"/>
      <c r="E260" s="15"/>
      <c r="F260" s="15"/>
      <c r="G260" s="15"/>
      <c r="H260" s="50" t="s">
        <v>91</v>
      </c>
      <c r="I260" s="46"/>
      <c r="J260" s="45"/>
      <c r="K260" s="49"/>
    </row>
    <row r="261" spans="1:26" ht="13.5" customHeight="1" x14ac:dyDescent="0.15">
      <c r="A261" s="48"/>
      <c r="B261" s="15"/>
      <c r="C261" s="15"/>
      <c r="D261" s="15"/>
      <c r="E261" s="15"/>
      <c r="F261" s="15"/>
      <c r="G261" s="15"/>
      <c r="H261" s="50" t="s">
        <v>90</v>
      </c>
      <c r="I261" s="46"/>
      <c r="J261" s="45"/>
      <c r="K261" s="49"/>
    </row>
    <row r="262" spans="1:26" ht="13.5" customHeight="1" x14ac:dyDescent="0.15">
      <c r="A262" s="48"/>
      <c r="B262" s="15"/>
      <c r="C262" s="15"/>
      <c r="D262" s="15"/>
      <c r="E262" s="15"/>
      <c r="F262" s="15"/>
      <c r="G262" s="15"/>
      <c r="H262" s="47" t="s">
        <v>89</v>
      </c>
      <c r="I262" s="46"/>
      <c r="J262" s="45"/>
      <c r="K262" s="44" t="s">
        <v>82</v>
      </c>
    </row>
    <row r="263" spans="1:26" ht="13.5" customHeight="1" x14ac:dyDescent="0.15">
      <c r="A263" s="48"/>
      <c r="B263" s="15"/>
      <c r="C263" s="15"/>
      <c r="D263" s="15"/>
      <c r="E263" s="15"/>
      <c r="F263" s="15"/>
      <c r="G263" s="15"/>
      <c r="H263" s="47" t="s">
        <v>88</v>
      </c>
      <c r="I263" s="46"/>
      <c r="J263" s="45"/>
      <c r="K263" s="44" t="s">
        <v>152</v>
      </c>
    </row>
    <row r="264" spans="1:26" ht="13.5" customHeight="1" x14ac:dyDescent="0.15">
      <c r="A264" s="48"/>
      <c r="B264" s="15"/>
      <c r="C264" s="15"/>
      <c r="D264" s="15"/>
      <c r="E264" s="15"/>
      <c r="F264" s="15"/>
      <c r="G264" s="15"/>
      <c r="H264" s="47" t="s">
        <v>87</v>
      </c>
      <c r="I264" s="46"/>
      <c r="J264" s="45"/>
      <c r="K264" s="44" t="s">
        <v>82</v>
      </c>
    </row>
    <row r="265" spans="1:26" ht="13.5" customHeight="1" x14ac:dyDescent="0.15">
      <c r="A265" s="48"/>
      <c r="B265" s="15"/>
      <c r="C265" s="15"/>
      <c r="D265" s="15"/>
      <c r="E265" s="15"/>
      <c r="F265" s="15"/>
      <c r="G265" s="15"/>
      <c r="H265" s="47" t="s">
        <v>86</v>
      </c>
      <c r="I265" s="46"/>
      <c r="J265" s="45"/>
      <c r="K265" s="44" t="s">
        <v>152</v>
      </c>
    </row>
    <row r="266" spans="1:26" ht="13.5" customHeight="1" x14ac:dyDescent="0.15">
      <c r="A266" s="48"/>
      <c r="B266" s="15"/>
      <c r="C266" s="15"/>
      <c r="D266" s="15"/>
      <c r="E266" s="15"/>
      <c r="F266" s="15"/>
      <c r="G266" s="15"/>
      <c r="H266" s="47" t="s">
        <v>85</v>
      </c>
      <c r="I266" s="46"/>
      <c r="J266" s="45"/>
      <c r="K266" s="44" t="s">
        <v>82</v>
      </c>
    </row>
    <row r="267" spans="1:26" ht="13.5" customHeight="1" x14ac:dyDescent="0.15">
      <c r="A267" s="48"/>
      <c r="B267" s="15"/>
      <c r="C267" s="15"/>
      <c r="D267" s="15"/>
      <c r="E267" s="15"/>
      <c r="F267" s="15"/>
      <c r="G267" s="15"/>
      <c r="H267" s="47" t="s">
        <v>84</v>
      </c>
      <c r="I267" s="46"/>
      <c r="J267" s="45"/>
      <c r="K267" s="44" t="s">
        <v>152</v>
      </c>
    </row>
    <row r="268" spans="1:26" ht="13.5" customHeight="1" x14ac:dyDescent="0.15">
      <c r="A268" s="48"/>
      <c r="B268" s="15"/>
      <c r="C268" s="15"/>
      <c r="D268" s="15"/>
      <c r="E268" s="15"/>
      <c r="F268" s="15"/>
      <c r="G268" s="15"/>
      <c r="H268" s="47" t="s">
        <v>83</v>
      </c>
      <c r="I268" s="46"/>
      <c r="J268" s="45"/>
      <c r="K268" s="44" t="s">
        <v>82</v>
      </c>
    </row>
    <row r="269" spans="1:26" ht="13.5" customHeight="1" x14ac:dyDescent="0.15">
      <c r="A269" s="43" t="s">
        <v>81</v>
      </c>
      <c r="B269" s="41"/>
      <c r="C269" s="41" t="s">
        <v>80</v>
      </c>
      <c r="D269" s="41"/>
      <c r="E269" s="214" t="s">
        <v>79</v>
      </c>
      <c r="F269" s="214"/>
      <c r="G269" s="214"/>
      <c r="H269" s="42"/>
      <c r="I269" s="41"/>
      <c r="J269" s="41"/>
      <c r="K269" s="40"/>
    </row>
    <row r="270" spans="1:26" ht="13.5" customHeight="1" x14ac:dyDescent="0.15">
      <c r="A270" s="39" t="s">
        <v>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7"/>
    </row>
    <row r="271" spans="1:26" ht="15" customHeight="1" x14ac:dyDescent="0.15">
      <c r="A271" s="36" t="s">
        <v>77</v>
      </c>
      <c r="B271" s="215" t="s">
        <v>76</v>
      </c>
      <c r="C271" s="35" t="s">
        <v>75</v>
      </c>
      <c r="D271" s="215" t="s">
        <v>74</v>
      </c>
      <c r="E271" s="199" t="s">
        <v>73</v>
      </c>
      <c r="F271" s="199" t="s">
        <v>72</v>
      </c>
      <c r="G271" s="199" t="s">
        <v>71</v>
      </c>
      <c r="H271" s="199" t="s">
        <v>70</v>
      </c>
      <c r="I271" s="199" t="s">
        <v>69</v>
      </c>
      <c r="J271" s="203"/>
      <c r="K271" s="203"/>
      <c r="L271" s="198" t="s">
        <v>68</v>
      </c>
      <c r="M271" s="198"/>
      <c r="N271" s="198" t="s">
        <v>67</v>
      </c>
      <c r="O271" s="198" t="s">
        <v>66</v>
      </c>
      <c r="P271" s="198"/>
      <c r="Q271" s="201" t="s">
        <v>65</v>
      </c>
      <c r="R271" s="198" t="s">
        <v>64</v>
      </c>
      <c r="S271" s="198" t="s">
        <v>63</v>
      </c>
      <c r="T271" s="198" t="s">
        <v>62</v>
      </c>
      <c r="U271" s="198" t="s">
        <v>61</v>
      </c>
      <c r="V271" s="198" t="s">
        <v>60</v>
      </c>
      <c r="W271" s="198" t="s">
        <v>59</v>
      </c>
      <c r="X271" s="198" t="s">
        <v>58</v>
      </c>
      <c r="Y271" s="198" t="s">
        <v>57</v>
      </c>
      <c r="Z271" s="198" t="s">
        <v>56</v>
      </c>
    </row>
    <row r="272" spans="1:26" ht="15" customHeight="1" x14ac:dyDescent="0.15">
      <c r="A272" s="34" t="s">
        <v>55</v>
      </c>
      <c r="B272" s="204"/>
      <c r="C272" s="33" t="s">
        <v>54</v>
      </c>
      <c r="D272" s="204"/>
      <c r="E272" s="200"/>
      <c r="F272" s="200"/>
      <c r="G272" s="200"/>
      <c r="H272" s="200"/>
      <c r="I272" s="200"/>
      <c r="J272" s="204"/>
      <c r="K272" s="204"/>
      <c r="L272" s="198"/>
      <c r="M272" s="198"/>
      <c r="N272" s="198"/>
      <c r="O272" s="32" t="s">
        <v>53</v>
      </c>
      <c r="P272" s="32" t="s">
        <v>52</v>
      </c>
      <c r="Q272" s="202"/>
      <c r="R272" s="198"/>
      <c r="S272" s="198"/>
      <c r="T272" s="198"/>
      <c r="U272" s="198"/>
      <c r="V272" s="198"/>
      <c r="W272" s="198"/>
      <c r="X272" s="198"/>
      <c r="Y272" s="198"/>
      <c r="Z272" s="198"/>
    </row>
    <row r="273" spans="1:26" ht="12" customHeight="1" x14ac:dyDescent="0.15">
      <c r="A273" s="199" t="s">
        <v>51</v>
      </c>
      <c r="B273" s="188">
        <v>3.4</v>
      </c>
      <c r="C273" s="31">
        <v>0.1</v>
      </c>
      <c r="D273" s="188" t="s">
        <v>18</v>
      </c>
      <c r="E273" s="176"/>
      <c r="F273" s="176"/>
      <c r="G273" s="176"/>
      <c r="H273" s="176"/>
      <c r="I273" s="176"/>
      <c r="J273" s="178"/>
      <c r="K273" s="178"/>
      <c r="L273" s="192" t="str">
        <f>IF(E273="","",IF(OR(((MAXA(E273:I274))&gt;(B273+C273)),((MINA(E273:I274))&lt;(B273-C274))),"NG","OK"))</f>
        <v/>
      </c>
      <c r="M273" s="192" t="str">
        <f>IF(E273="","",IF(OR(((MAXA(E273:I274))&gt;(B273+C273)),((MINA(E273:I274))&lt;(B273-C274))),2,1))</f>
        <v/>
      </c>
      <c r="N273" s="185">
        <f>IF(B273="","",(((B273+C273)+(B273-C274))/2))</f>
        <v>3.4</v>
      </c>
      <c r="O273" s="193" t="str">
        <f>IF(E273="","",((MAXA(E273,F273,G273,H273,I273))-N273)/((C273+C274)/2))</f>
        <v/>
      </c>
      <c r="P273" s="193" t="str">
        <f>IF(E273="","",((MINA(E273,F273,G273,H273,I273))-N273)/((C273+C274)/2))</f>
        <v/>
      </c>
      <c r="Q273" s="185" t="str">
        <f>IF(E273="","",IF(OR((O273&gt;50%),(P273&lt;-50%)),"Measure More","OK"))</f>
        <v/>
      </c>
      <c r="R273" s="185" t="str">
        <f>IF(E273="","",MAXA(E273:I274))</f>
        <v/>
      </c>
      <c r="S273" s="185" t="str">
        <f>IF(E273="","",MINA(E273:I274))</f>
        <v/>
      </c>
      <c r="T273" s="185" t="str">
        <f>IF(E273="","",(R273-S273))</f>
        <v/>
      </c>
      <c r="U273" s="185" t="str">
        <f>IF(E273="","",ROUND(AVERAGEA(E273:I274),4))</f>
        <v/>
      </c>
      <c r="V273" s="185" t="str">
        <f>IF(E273="","",ROUND(SQRT(COUNTA(E273:I274)/(COUNTA(E273:I274)-1))*STDEVPA(E273:I274),4))</f>
        <v/>
      </c>
      <c r="W273" s="184" t="str">
        <f>IF(E273="","",ROUND((((B273+C273)-(B273-C274))/(6*V273)),4))</f>
        <v/>
      </c>
      <c r="X273" s="184" t="str">
        <f>IF(E273="","",ROUND((1-(ABS((((B273+C273)+(B273-C274))/2)-U273)/((C273+C274)/2)))*W273,4))</f>
        <v/>
      </c>
      <c r="Y273" s="184" t="str">
        <f>IF(E273="","",IF(OR(((MAXA(E273:I274))&gt;(B273+C273)),((MINA(E273:I274))&lt;(B273-C274))),"NG","OK"))</f>
        <v/>
      </c>
      <c r="Z273" s="184" t="str">
        <f>IF(X273="","",IF(OR(((MINA(X273))&lt;(1.67))),"NG","OK"))</f>
        <v/>
      </c>
    </row>
    <row r="274" spans="1:26" ht="12" customHeight="1" x14ac:dyDescent="0.15">
      <c r="A274" s="200"/>
      <c r="B274" s="189"/>
      <c r="C274" s="30">
        <v>0.1</v>
      </c>
      <c r="D274" s="189"/>
      <c r="E274" s="177"/>
      <c r="F274" s="177"/>
      <c r="G274" s="177"/>
      <c r="H274" s="177"/>
      <c r="I274" s="177"/>
      <c r="J274" s="179"/>
      <c r="K274" s="179"/>
      <c r="L274" s="192" t="str">
        <f>IF(L255="","",IF(OR(((MAXA(L255:L262))&gt;(L251+L252)),((MINA(L255:L262))&lt;(L251-L253))),"NG","OK"))</f>
        <v/>
      </c>
      <c r="M274" s="192" t="str">
        <f>IF(M254="","",IF(OR(((MAXA(M254:M261))&gt;(M250+M251)),((MINA(M254:M261))&lt;(M250-M252))),2,1))</f>
        <v/>
      </c>
      <c r="N274" s="185"/>
      <c r="O274" s="193"/>
      <c r="P274" s="193"/>
      <c r="Q274" s="185"/>
      <c r="R274" s="185"/>
      <c r="S274" s="185"/>
      <c r="T274" s="185"/>
      <c r="U274" s="185"/>
      <c r="V274" s="185"/>
      <c r="W274" s="185"/>
      <c r="X274" s="185"/>
      <c r="Y274" s="185"/>
      <c r="Z274" s="185"/>
    </row>
    <row r="275" spans="1:26" ht="12" customHeight="1" x14ac:dyDescent="0.15">
      <c r="A275" s="196" t="s">
        <v>50</v>
      </c>
      <c r="B275" s="188">
        <v>3.4</v>
      </c>
      <c r="C275" s="31">
        <v>0.1</v>
      </c>
      <c r="D275" s="188" t="s">
        <v>18</v>
      </c>
      <c r="E275" s="176"/>
      <c r="F275" s="176"/>
      <c r="G275" s="176"/>
      <c r="H275" s="176"/>
      <c r="I275" s="176"/>
      <c r="J275" s="178"/>
      <c r="K275" s="178"/>
      <c r="L275" s="192" t="str">
        <f t="shared" ref="L275" si="648">IF(E275="","",IF(OR(((MAXA(E275:I276))&gt;(B275+C275)),((MINA(E275:I276))&lt;(B275-C276))),"NG","OK"))</f>
        <v/>
      </c>
      <c r="M275" s="192" t="str">
        <f t="shared" ref="M275" si="649">IF(E275="","",IF(OR(((MAXA(E275:I276))&gt;(B275+C275)),((MINA(E275:I276))&lt;(B275-C276))),2,1))</f>
        <v/>
      </c>
      <c r="N275" s="185">
        <f t="shared" ref="N275" si="650">IF(B275="","",(((B275+C275)+(B275-C276))/2))</f>
        <v>3.4</v>
      </c>
      <c r="O275" s="193" t="str">
        <f t="shared" ref="O275" si="651">IF(E275="","",((MAXA(E275,F275,G275,H275,I275))-N275)/((C275+C276)/2))</f>
        <v/>
      </c>
      <c r="P275" s="193" t="str">
        <f t="shared" ref="P275" si="652">IF(E275="","",((MINA(E275,F275,G275,H275,I275))-N275)/((C275+C276)/2))</f>
        <v/>
      </c>
      <c r="Q275" s="185" t="str">
        <f t="shared" ref="Q275" si="653">IF(E275="","",IF(OR((O275&gt;50%),(P275&lt;-50%)),"Measure More","OK"))</f>
        <v/>
      </c>
      <c r="R275" s="185" t="str">
        <f t="shared" ref="R275" si="654">IF(E275="","",MAXA(E275:I276))</f>
        <v/>
      </c>
      <c r="S275" s="185" t="str">
        <f t="shared" ref="S275" si="655">IF(E275="","",MINA(E275:I276))</f>
        <v/>
      </c>
      <c r="T275" s="185" t="str">
        <f t="shared" ref="T275" si="656">IF(E275="","",(R275-S275))</f>
        <v/>
      </c>
      <c r="U275" s="185" t="str">
        <f t="shared" ref="U275" si="657">IF(E275="","",ROUND(AVERAGEA(E275:I276),4))</f>
        <v/>
      </c>
      <c r="V275" s="185" t="str">
        <f t="shared" ref="V275" si="658">IF(E275="","",ROUND(SQRT(COUNTA(E275:I276)/(COUNTA(E275:I276)-1))*STDEVPA(E275:I276),4))</f>
        <v/>
      </c>
      <c r="W275" s="184" t="str">
        <f t="shared" ref="W275" si="659">IF(E275="","",ROUND((((B275+C275)-(B275-C276))/(6*V275)),4))</f>
        <v/>
      </c>
      <c r="X275" s="184" t="str">
        <f t="shared" ref="X275" si="660">IF(E275="","",ROUND((1-(ABS((((B275+C275)+(B275-C276))/2)-U275)/((C275+C276)/2)))*W275,4))</f>
        <v/>
      </c>
      <c r="Y275" s="184" t="str">
        <f t="shared" ref="Y275" si="661">IF(E275="","",IF(OR(((MAXA(E275:I276))&gt;(B275+C275)),((MINA(E275:I276))&lt;(B275-C276))),"NG","OK"))</f>
        <v/>
      </c>
      <c r="Z275" s="184" t="str">
        <f t="shared" ref="Z275" si="662">IF(X275="","",IF(OR(((MINA(X275))&lt;(1.67))),"NG","OK"))</f>
        <v/>
      </c>
    </row>
    <row r="276" spans="1:26" ht="12" customHeight="1" x14ac:dyDescent="0.15">
      <c r="A276" s="197"/>
      <c r="B276" s="189"/>
      <c r="C276" s="30">
        <v>0.1</v>
      </c>
      <c r="D276" s="189"/>
      <c r="E276" s="177"/>
      <c r="F276" s="177"/>
      <c r="G276" s="177"/>
      <c r="H276" s="177"/>
      <c r="I276" s="177"/>
      <c r="J276" s="179"/>
      <c r="K276" s="179"/>
      <c r="L276" s="192" t="str">
        <f t="shared" ref="L276" si="663">IF(L257="","",IF(OR(((MAXA(L257:L264))&gt;(L253+L254)),((MINA(L257:L264))&lt;(L253-L255))),"NG","OK"))</f>
        <v/>
      </c>
      <c r="M276" s="192" t="str">
        <f t="shared" ref="M276" si="664">IF(M256="","",IF(OR(((MAXA(M256:M263))&gt;(M252+M253)),((MINA(M256:M263))&lt;(M252-M254))),2,1))</f>
        <v/>
      </c>
      <c r="N276" s="185"/>
      <c r="O276" s="193"/>
      <c r="P276" s="193"/>
      <c r="Q276" s="185"/>
      <c r="R276" s="185"/>
      <c r="S276" s="185"/>
      <c r="T276" s="185"/>
      <c r="U276" s="185"/>
      <c r="V276" s="185"/>
      <c r="W276" s="185"/>
      <c r="X276" s="185"/>
      <c r="Y276" s="185"/>
      <c r="Z276" s="185"/>
    </row>
    <row r="277" spans="1:26" ht="12" customHeight="1" x14ac:dyDescent="0.15">
      <c r="A277" s="186" t="s">
        <v>49</v>
      </c>
      <c r="B277" s="188">
        <v>1.6</v>
      </c>
      <c r="C277" s="31">
        <v>0.1</v>
      </c>
      <c r="D277" s="188" t="s">
        <v>18</v>
      </c>
      <c r="E277" s="176"/>
      <c r="F277" s="176"/>
      <c r="G277" s="176"/>
      <c r="H277" s="176"/>
      <c r="I277" s="176"/>
      <c r="J277" s="178"/>
      <c r="K277" s="178"/>
      <c r="L277" s="192" t="str">
        <f t="shared" ref="L277" si="665">IF(E277="","",IF(OR(((MAXA(E277:I278))&gt;(B277+C277)),((MINA(E277:I278))&lt;(B277-C278))),"NG","OK"))</f>
        <v/>
      </c>
      <c r="M277" s="192" t="str">
        <f t="shared" ref="M277" si="666">IF(E277="","",IF(OR(((MAXA(E277:I278))&gt;(B277+C277)),((MINA(E277:I278))&lt;(B277-C278))),2,1))</f>
        <v/>
      </c>
      <c r="N277" s="185">
        <f t="shared" ref="N277" si="667">IF(B277="","",(((B277+C277)+(B277-C278))/2))</f>
        <v>1.6</v>
      </c>
      <c r="O277" s="193" t="str">
        <f t="shared" ref="O277" si="668">IF(E277="","",((MAXA(E277,F277,G277,H277,I277))-N277)/((C277+C278)/2))</f>
        <v/>
      </c>
      <c r="P277" s="193" t="str">
        <f t="shared" ref="P277" si="669">IF(E277="","",((MINA(E277,F277,G277,H277,I277))-N277)/((C277+C278)/2))</f>
        <v/>
      </c>
      <c r="Q277" s="185" t="str">
        <f t="shared" ref="Q277" si="670">IF(E277="","",IF(OR((O277&gt;50%),(P277&lt;-50%)),"Measure More","OK"))</f>
        <v/>
      </c>
      <c r="R277" s="185" t="str">
        <f t="shared" ref="R277" si="671">IF(E277="","",MAXA(E277:I278))</f>
        <v/>
      </c>
      <c r="S277" s="185" t="str">
        <f t="shared" ref="S277" si="672">IF(E277="","",MINA(E277:I278))</f>
        <v/>
      </c>
      <c r="T277" s="185" t="str">
        <f t="shared" ref="T277" si="673">IF(E277="","",(R277-S277))</f>
        <v/>
      </c>
      <c r="U277" s="185" t="str">
        <f t="shared" ref="U277" si="674">IF(E277="","",ROUND(AVERAGEA(E277:I278),4))</f>
        <v/>
      </c>
      <c r="V277" s="185" t="str">
        <f t="shared" ref="V277" si="675">IF(E277="","",ROUND(SQRT(COUNTA(E277:I278)/(COUNTA(E277:I278)-1))*STDEVPA(E277:I278),4))</f>
        <v/>
      </c>
      <c r="W277" s="184" t="str">
        <f t="shared" ref="W277" si="676">IF(E277="","",ROUND((((B277+C277)-(B277-C278))/(6*V277)),4))</f>
        <v/>
      </c>
      <c r="X277" s="184" t="str">
        <f t="shared" ref="X277" si="677">IF(E277="","",ROUND((1-(ABS((((B277+C277)+(B277-C278))/2)-U277)/((C277+C278)/2)))*W277,4))</f>
        <v/>
      </c>
      <c r="Y277" s="184" t="str">
        <f t="shared" ref="Y277" si="678">IF(E277="","",IF(OR(((MAXA(E277:I278))&gt;(B277+C277)),((MINA(E277:I278))&lt;(B277-C278))),"NG","OK"))</f>
        <v/>
      </c>
      <c r="Z277" s="184" t="str">
        <f t="shared" ref="Z277" si="679">IF(X277="","",IF(OR(((MINA(X277))&lt;(1.67))),"NG","OK"))</f>
        <v/>
      </c>
    </row>
    <row r="278" spans="1:26" ht="12" customHeight="1" x14ac:dyDescent="0.15">
      <c r="A278" s="187"/>
      <c r="B278" s="189"/>
      <c r="C278" s="30">
        <v>0.1</v>
      </c>
      <c r="D278" s="189"/>
      <c r="E278" s="177"/>
      <c r="F278" s="177"/>
      <c r="G278" s="177"/>
      <c r="H278" s="177"/>
      <c r="I278" s="177"/>
      <c r="J278" s="179"/>
      <c r="K278" s="179"/>
      <c r="L278" s="192" t="str">
        <f t="shared" ref="L278" si="680">IF(L259="","",IF(OR(((MAXA(L259:L266))&gt;(L255+L256)),((MINA(L259:L266))&lt;(L255-L257))),"NG","OK"))</f>
        <v/>
      </c>
      <c r="M278" s="192" t="str">
        <f t="shared" ref="M278" si="681">IF(M258="","",IF(OR(((MAXA(M258:M265))&gt;(M254+M255)),((MINA(M258:M265))&lt;(M254-M256))),2,1))</f>
        <v/>
      </c>
      <c r="N278" s="185"/>
      <c r="O278" s="193"/>
      <c r="P278" s="193"/>
      <c r="Q278" s="185"/>
      <c r="R278" s="185"/>
      <c r="S278" s="185"/>
      <c r="T278" s="185"/>
      <c r="U278" s="185"/>
      <c r="V278" s="185"/>
      <c r="W278" s="185"/>
      <c r="X278" s="185"/>
      <c r="Y278" s="185"/>
      <c r="Z278" s="185"/>
    </row>
    <row r="279" spans="1:26" ht="12" customHeight="1" x14ac:dyDescent="0.15">
      <c r="A279" s="186" t="s">
        <v>48</v>
      </c>
      <c r="B279" s="188">
        <v>1.6</v>
      </c>
      <c r="C279" s="31">
        <v>0.1</v>
      </c>
      <c r="D279" s="188" t="s">
        <v>18</v>
      </c>
      <c r="E279" s="176"/>
      <c r="F279" s="176"/>
      <c r="G279" s="176"/>
      <c r="H279" s="176"/>
      <c r="I279" s="176"/>
      <c r="J279" s="178"/>
      <c r="K279" s="178"/>
      <c r="L279" s="192" t="str">
        <f t="shared" ref="L279" si="682">IF(E279="","",IF(OR(((MAXA(E279:I280))&gt;(B279+C279)),((MINA(E279:I280))&lt;(B279-C280))),"NG","OK"))</f>
        <v/>
      </c>
      <c r="M279" s="192" t="str">
        <f t="shared" ref="M279" si="683">IF(E279="","",IF(OR(((MAXA(E279:I280))&gt;(B279+C279)),((MINA(E279:I280))&lt;(B279-C280))),2,1))</f>
        <v/>
      </c>
      <c r="N279" s="185">
        <f t="shared" ref="N279" si="684">IF(B279="","",(((B279+C279)+(B279-C280))/2))</f>
        <v>1.6</v>
      </c>
      <c r="O279" s="193" t="str">
        <f t="shared" ref="O279" si="685">IF(E279="","",((MAXA(E279,F279,G279,H279,I279))-N279)/((C279+C280)/2))</f>
        <v/>
      </c>
      <c r="P279" s="193" t="str">
        <f t="shared" ref="P279" si="686">IF(E279="","",((MINA(E279,F279,G279,H279,I279))-N279)/((C279+C280)/2))</f>
        <v/>
      </c>
      <c r="Q279" s="185" t="str">
        <f t="shared" ref="Q279" si="687">IF(E279="","",IF(OR((O279&gt;50%),(P279&lt;-50%)),"Measure More","OK"))</f>
        <v/>
      </c>
      <c r="R279" s="185" t="str">
        <f t="shared" ref="R279" si="688">IF(E279="","",MAXA(E279:I280))</f>
        <v/>
      </c>
      <c r="S279" s="185" t="str">
        <f t="shared" ref="S279" si="689">IF(E279="","",MINA(E279:I280))</f>
        <v/>
      </c>
      <c r="T279" s="185" t="str">
        <f t="shared" ref="T279" si="690">IF(E279="","",(R279-S279))</f>
        <v/>
      </c>
      <c r="U279" s="185" t="str">
        <f t="shared" ref="U279" si="691">IF(E279="","",ROUND(AVERAGEA(E279:I280),4))</f>
        <v/>
      </c>
      <c r="V279" s="185" t="str">
        <f t="shared" ref="V279" si="692">IF(E279="","",ROUND(SQRT(COUNTA(E279:I280)/(COUNTA(E279:I280)-1))*STDEVPA(E279:I280),4))</f>
        <v/>
      </c>
      <c r="W279" s="184" t="str">
        <f t="shared" ref="W279" si="693">IF(E279="","",ROUND((((B279+C279)-(B279-C280))/(6*V279)),4))</f>
        <v/>
      </c>
      <c r="X279" s="184" t="str">
        <f t="shared" ref="X279" si="694">IF(E279="","",ROUND((1-(ABS((((B279+C279)+(B279-C280))/2)-U279)/((C279+C280)/2)))*W279,4))</f>
        <v/>
      </c>
      <c r="Y279" s="184" t="str">
        <f t="shared" ref="Y279" si="695">IF(E279="","",IF(OR(((MAXA(E279:I280))&gt;(B279+C279)),((MINA(E279:I280))&lt;(B279-C280))),"NG","OK"))</f>
        <v/>
      </c>
      <c r="Z279" s="184" t="str">
        <f t="shared" ref="Z279" si="696">IF(X279="","",IF(OR(((MINA(X279))&lt;(1.67))),"NG","OK"))</f>
        <v/>
      </c>
    </row>
    <row r="280" spans="1:26" ht="12" customHeight="1" x14ac:dyDescent="0.15">
      <c r="A280" s="187"/>
      <c r="B280" s="189"/>
      <c r="C280" s="30">
        <v>0.1</v>
      </c>
      <c r="D280" s="189"/>
      <c r="E280" s="177"/>
      <c r="F280" s="177"/>
      <c r="G280" s="177"/>
      <c r="H280" s="177"/>
      <c r="I280" s="177"/>
      <c r="J280" s="179"/>
      <c r="K280" s="179"/>
      <c r="L280" s="192" t="str">
        <f t="shared" ref="L280" si="697">IF(L261="","",IF(OR(((MAXA(L261:L268))&gt;(L257+L258)),((MINA(L261:L268))&lt;(L257-L259))),"NG","OK"))</f>
        <v/>
      </c>
      <c r="M280" s="192" t="str">
        <f t="shared" ref="M280" si="698">IF(M260="","",IF(OR(((MAXA(M260:M267))&gt;(M256+M257)),((MINA(M260:M267))&lt;(M256-M258))),2,1))</f>
        <v/>
      </c>
      <c r="N280" s="185"/>
      <c r="O280" s="193"/>
      <c r="P280" s="193"/>
      <c r="Q280" s="185"/>
      <c r="R280" s="185"/>
      <c r="S280" s="185"/>
      <c r="T280" s="185"/>
      <c r="U280" s="185"/>
      <c r="V280" s="185"/>
      <c r="W280" s="185"/>
      <c r="X280" s="185"/>
      <c r="Y280" s="185"/>
      <c r="Z280" s="185"/>
    </row>
    <row r="281" spans="1:26" ht="12" customHeight="1" x14ac:dyDescent="0.15">
      <c r="A281" s="186" t="s">
        <v>47</v>
      </c>
      <c r="B281" s="188">
        <v>1.6</v>
      </c>
      <c r="C281" s="31">
        <v>0.1</v>
      </c>
      <c r="D281" s="188" t="s">
        <v>18</v>
      </c>
      <c r="E281" s="176"/>
      <c r="F281" s="176"/>
      <c r="G281" s="176"/>
      <c r="H281" s="176"/>
      <c r="I281" s="176"/>
      <c r="J281" s="178"/>
      <c r="K281" s="178"/>
      <c r="L281" s="192" t="str">
        <f t="shared" ref="L281" si="699">IF(E281="","",IF(OR(((MAXA(E281:I282))&gt;(B281+C281)),((MINA(E281:I282))&lt;(B281-C282))),"NG","OK"))</f>
        <v/>
      </c>
      <c r="M281" s="192" t="str">
        <f t="shared" ref="M281" si="700">IF(E281="","",IF(OR(((MAXA(E281:I282))&gt;(B281+C281)),((MINA(E281:I282))&lt;(B281-C282))),2,1))</f>
        <v/>
      </c>
      <c r="N281" s="185">
        <f t="shared" ref="N281" si="701">IF(B281="","",(((B281+C281)+(B281-C282))/2))</f>
        <v>1.6</v>
      </c>
      <c r="O281" s="193" t="str">
        <f t="shared" ref="O281" si="702">IF(E281="","",((MAXA(E281,F281,G281,H281,I281))-N281)/((C281+C282)/2))</f>
        <v/>
      </c>
      <c r="P281" s="193" t="str">
        <f t="shared" ref="P281" si="703">IF(E281="","",((MINA(E281,F281,G281,H281,I281))-N281)/((C281+C282)/2))</f>
        <v/>
      </c>
      <c r="Q281" s="185" t="str">
        <f t="shared" ref="Q281" si="704">IF(E281="","",IF(OR((O281&gt;50%),(P281&lt;-50%)),"Measure More","OK"))</f>
        <v/>
      </c>
      <c r="R281" s="185" t="str">
        <f t="shared" ref="R281" si="705">IF(E281="","",MAXA(E281:I282))</f>
        <v/>
      </c>
      <c r="S281" s="185" t="str">
        <f t="shared" ref="S281" si="706">IF(E281="","",MINA(E281:I282))</f>
        <v/>
      </c>
      <c r="T281" s="185" t="str">
        <f t="shared" ref="T281" si="707">IF(E281="","",(R281-S281))</f>
        <v/>
      </c>
      <c r="U281" s="185" t="str">
        <f t="shared" ref="U281" si="708">IF(E281="","",ROUND(AVERAGEA(E281:I282),4))</f>
        <v/>
      </c>
      <c r="V281" s="185" t="str">
        <f t="shared" ref="V281" si="709">IF(E281="","",ROUND(SQRT(COUNTA(E281:I282)/(COUNTA(E281:I282)-1))*STDEVPA(E281:I282),4))</f>
        <v/>
      </c>
      <c r="W281" s="184" t="str">
        <f t="shared" ref="W281" si="710">IF(E281="","",ROUND((((B281+C281)-(B281-C282))/(6*V281)),4))</f>
        <v/>
      </c>
      <c r="X281" s="184" t="str">
        <f t="shared" ref="X281" si="711">IF(E281="","",ROUND((1-(ABS((((B281+C281)+(B281-C282))/2)-U281)/((C281+C282)/2)))*W281,4))</f>
        <v/>
      </c>
      <c r="Y281" s="184" t="str">
        <f t="shared" ref="Y281" si="712">IF(E281="","",IF(OR(((MAXA(E281:I282))&gt;(B281+C281)),((MINA(E281:I282))&lt;(B281-C282))),"NG","OK"))</f>
        <v/>
      </c>
      <c r="Z281" s="184" t="str">
        <f t="shared" ref="Z281" si="713">IF(X281="","",IF(OR(((MINA(X281))&lt;(1.67))),"NG","OK"))</f>
        <v/>
      </c>
    </row>
    <row r="282" spans="1:26" ht="12" customHeight="1" x14ac:dyDescent="0.15">
      <c r="A282" s="187"/>
      <c r="B282" s="189"/>
      <c r="C282" s="30">
        <v>0.1</v>
      </c>
      <c r="D282" s="189"/>
      <c r="E282" s="177"/>
      <c r="F282" s="177"/>
      <c r="G282" s="177"/>
      <c r="H282" s="177"/>
      <c r="I282" s="177"/>
      <c r="J282" s="179"/>
      <c r="K282" s="179"/>
      <c r="L282" s="192" t="str">
        <f t="shared" ref="L282" si="714">IF(L263="","",IF(OR(((MAXA(L263:L270))&gt;(L259+L260)),((MINA(L263:L270))&lt;(L259-L261))),"NG","OK"))</f>
        <v/>
      </c>
      <c r="M282" s="192" t="str">
        <f t="shared" ref="M282" si="715">IF(M262="","",IF(OR(((MAXA(M262:M269))&gt;(M258+M259)),((MINA(M262:M269))&lt;(M258-M260))),2,1))</f>
        <v/>
      </c>
      <c r="N282" s="185"/>
      <c r="O282" s="193"/>
      <c r="P282" s="193"/>
      <c r="Q282" s="185"/>
      <c r="R282" s="185"/>
      <c r="S282" s="185"/>
      <c r="T282" s="185"/>
      <c r="U282" s="185"/>
      <c r="V282" s="185"/>
      <c r="W282" s="185"/>
      <c r="X282" s="185"/>
      <c r="Y282" s="185"/>
      <c r="Z282" s="185"/>
    </row>
    <row r="283" spans="1:26" ht="12" customHeight="1" x14ac:dyDescent="0.15">
      <c r="A283" s="186" t="s">
        <v>46</v>
      </c>
      <c r="B283" s="188">
        <v>1.6</v>
      </c>
      <c r="C283" s="31">
        <v>0.1</v>
      </c>
      <c r="D283" s="188" t="s">
        <v>18</v>
      </c>
      <c r="E283" s="176"/>
      <c r="F283" s="176"/>
      <c r="G283" s="176"/>
      <c r="H283" s="176"/>
      <c r="I283" s="176"/>
      <c r="J283" s="178"/>
      <c r="K283" s="178"/>
      <c r="L283" s="192" t="str">
        <f t="shared" ref="L283" si="716">IF(E283="","",IF(OR(((MAXA(E283:I284))&gt;(B283+C283)),((MINA(E283:I284))&lt;(B283-C284))),"NG","OK"))</f>
        <v/>
      </c>
      <c r="M283" s="192" t="str">
        <f t="shared" ref="M283" si="717">IF(E283="","",IF(OR(((MAXA(E283:I284))&gt;(B283+C283)),((MINA(E283:I284))&lt;(B283-C284))),2,1))</f>
        <v/>
      </c>
      <c r="N283" s="185">
        <f t="shared" ref="N283" si="718">IF(B283="","",(((B283+C283)+(B283-C284))/2))</f>
        <v>1.6</v>
      </c>
      <c r="O283" s="193" t="str">
        <f t="shared" ref="O283" si="719">IF(E283="","",((MAXA(E283,F283,G283,H283,I283))-N283)/((C283+C284)/2))</f>
        <v/>
      </c>
      <c r="P283" s="193" t="str">
        <f t="shared" ref="P283" si="720">IF(E283="","",((MINA(E283,F283,G283,H283,I283))-N283)/((C283+C284)/2))</f>
        <v/>
      </c>
      <c r="Q283" s="185" t="str">
        <f t="shared" ref="Q283" si="721">IF(E283="","",IF(OR((O283&gt;50%),(P283&lt;-50%)),"Measure More","OK"))</f>
        <v/>
      </c>
      <c r="R283" s="185" t="str">
        <f t="shared" ref="R283" si="722">IF(E283="","",MAXA(E283:I284))</f>
        <v/>
      </c>
      <c r="S283" s="185" t="str">
        <f t="shared" ref="S283" si="723">IF(E283="","",MINA(E283:I284))</f>
        <v/>
      </c>
      <c r="T283" s="185" t="str">
        <f t="shared" ref="T283" si="724">IF(E283="","",(R283-S283))</f>
        <v/>
      </c>
      <c r="U283" s="185" t="str">
        <f t="shared" ref="U283" si="725">IF(E283="","",ROUND(AVERAGEA(E283:I284),4))</f>
        <v/>
      </c>
      <c r="V283" s="185" t="str">
        <f t="shared" ref="V283" si="726">IF(E283="","",ROUND(SQRT(COUNTA(E283:I284)/(COUNTA(E283:I284)-1))*STDEVPA(E283:I284),4))</f>
        <v/>
      </c>
      <c r="W283" s="184" t="str">
        <f t="shared" ref="W283" si="727">IF(E283="","",ROUND((((B283+C283)-(B283-C284))/(6*V283)),4))</f>
        <v/>
      </c>
      <c r="X283" s="184" t="str">
        <f t="shared" ref="X283" si="728">IF(E283="","",ROUND((1-(ABS((((B283+C283)+(B283-C284))/2)-U283)/((C283+C284)/2)))*W283,4))</f>
        <v/>
      </c>
      <c r="Y283" s="184" t="str">
        <f t="shared" ref="Y283" si="729">IF(E283="","",IF(OR(((MAXA(E283:I284))&gt;(B283+C283)),((MINA(E283:I284))&lt;(B283-C284))),"NG","OK"))</f>
        <v/>
      </c>
      <c r="Z283" s="184" t="str">
        <f t="shared" ref="Z283" si="730">IF(X283="","",IF(OR(((MINA(X283))&lt;(1.67))),"NG","OK"))</f>
        <v/>
      </c>
    </row>
    <row r="284" spans="1:26" ht="12" customHeight="1" x14ac:dyDescent="0.15">
      <c r="A284" s="187"/>
      <c r="B284" s="189"/>
      <c r="C284" s="30">
        <v>0.1</v>
      </c>
      <c r="D284" s="189"/>
      <c r="E284" s="177"/>
      <c r="F284" s="177"/>
      <c r="G284" s="177"/>
      <c r="H284" s="177"/>
      <c r="I284" s="177"/>
      <c r="J284" s="179"/>
      <c r="K284" s="179"/>
      <c r="L284" s="192" t="str">
        <f t="shared" ref="L284" si="731">IF(L265="","",IF(OR(((MAXA(L265:L272))&gt;(L261+L262)),((MINA(L265:L272))&lt;(L261-L263))),"NG","OK"))</f>
        <v/>
      </c>
      <c r="M284" s="192" t="str">
        <f t="shared" ref="M284" si="732">IF(M264="","",IF(OR(((MAXA(M264:M271))&gt;(M260+M261)),((MINA(M264:M271))&lt;(M260-M262))),2,1))</f>
        <v/>
      </c>
      <c r="N284" s="185"/>
      <c r="O284" s="193"/>
      <c r="P284" s="193"/>
      <c r="Q284" s="185"/>
      <c r="R284" s="185"/>
      <c r="S284" s="185"/>
      <c r="T284" s="185"/>
      <c r="U284" s="185"/>
      <c r="V284" s="185"/>
      <c r="W284" s="185"/>
      <c r="X284" s="185"/>
      <c r="Y284" s="185"/>
      <c r="Z284" s="185"/>
    </row>
    <row r="285" spans="1:26" ht="12" customHeight="1" x14ac:dyDescent="0.15">
      <c r="A285" s="186">
        <v>3</v>
      </c>
      <c r="B285" s="188">
        <v>24.6</v>
      </c>
      <c r="C285" s="31">
        <v>0.2</v>
      </c>
      <c r="D285" s="188" t="s">
        <v>18</v>
      </c>
      <c r="E285" s="176"/>
      <c r="F285" s="176"/>
      <c r="G285" s="176"/>
      <c r="H285" s="176"/>
      <c r="I285" s="176"/>
      <c r="J285" s="178"/>
      <c r="K285" s="178"/>
      <c r="L285" s="192" t="str">
        <f t="shared" ref="L285" si="733">IF(E285="","",IF(OR(((MAXA(E285:I286))&gt;(B285+C285)),((MINA(E285:I286))&lt;(B285-C286))),"NG","OK"))</f>
        <v/>
      </c>
      <c r="M285" s="192" t="str">
        <f t="shared" ref="M285" si="734">IF(E285="","",IF(OR(((MAXA(E285:I286))&gt;(B285+C285)),((MINA(E285:I286))&lt;(B285-C286))),2,1))</f>
        <v/>
      </c>
      <c r="N285" s="185">
        <f t="shared" ref="N285" si="735">IF(B285="","",(((B285+C285)+(B285-C286))/2))</f>
        <v>24.6</v>
      </c>
      <c r="O285" s="193" t="str">
        <f t="shared" ref="O285" si="736">IF(E285="","",((MAXA(E285,F285,G285,H285,I285))-N285)/((C285+C286)/2))</f>
        <v/>
      </c>
      <c r="P285" s="193" t="str">
        <f t="shared" ref="P285" si="737">IF(E285="","",((MINA(E285,F285,G285,H285,I285))-N285)/((C285+C286)/2))</f>
        <v/>
      </c>
      <c r="Q285" s="185" t="str">
        <f t="shared" ref="Q285" si="738">IF(E285="","",IF(OR((O285&gt;50%),(P285&lt;-50%)),"Measure More","OK"))</f>
        <v/>
      </c>
      <c r="R285" s="185" t="str">
        <f t="shared" ref="R285" si="739">IF(E285="","",MAXA(E285:I286))</f>
        <v/>
      </c>
      <c r="S285" s="185" t="str">
        <f t="shared" ref="S285" si="740">IF(E285="","",MINA(E285:I286))</f>
        <v/>
      </c>
      <c r="T285" s="185" t="str">
        <f t="shared" ref="T285" si="741">IF(E285="","",(R285-S285))</f>
        <v/>
      </c>
      <c r="U285" s="185" t="str">
        <f t="shared" ref="U285" si="742">IF(E285="","",ROUND(AVERAGEA(E285:I286),4))</f>
        <v/>
      </c>
      <c r="V285" s="185" t="str">
        <f t="shared" ref="V285" si="743">IF(E285="","",ROUND(SQRT(COUNTA(E285:I286)/(COUNTA(E285:I286)-1))*STDEVPA(E285:I286),4))</f>
        <v/>
      </c>
      <c r="W285" s="184" t="str">
        <f t="shared" ref="W285" si="744">IF(E285="","",ROUND((((B285+C285)-(B285-C286))/(6*V285)),4))</f>
        <v/>
      </c>
      <c r="X285" s="184" t="str">
        <f t="shared" ref="X285" si="745">IF(E285="","",ROUND((1-(ABS((((B285+C285)+(B285-C286))/2)-U285)/((C285+C286)/2)))*W285,4))</f>
        <v/>
      </c>
      <c r="Y285" s="184" t="str">
        <f t="shared" ref="Y285" si="746">IF(E285="","",IF(OR(((MAXA(E285:I286))&gt;(B285+C285)),((MINA(E285:I286))&lt;(B285-C286))),"NG","OK"))</f>
        <v/>
      </c>
      <c r="Z285" s="184" t="str">
        <f t="shared" ref="Z285" si="747">IF(X285="","",IF(OR(((MINA(X285))&lt;(1.67))),"NG","OK"))</f>
        <v/>
      </c>
    </row>
    <row r="286" spans="1:26" ht="12" customHeight="1" x14ac:dyDescent="0.15">
      <c r="A286" s="187"/>
      <c r="B286" s="189"/>
      <c r="C286" s="30">
        <v>0.2</v>
      </c>
      <c r="D286" s="189"/>
      <c r="E286" s="177"/>
      <c r="F286" s="177"/>
      <c r="G286" s="177"/>
      <c r="H286" s="177"/>
      <c r="I286" s="177"/>
      <c r="J286" s="179"/>
      <c r="K286" s="179"/>
      <c r="L286" s="192" t="str">
        <f t="shared" ref="L286" si="748">IF(L267="","",IF(OR(((MAXA(L267:L274))&gt;(L263+L264)),((MINA(L267:L274))&lt;(L263-L265))),"NG","OK"))</f>
        <v/>
      </c>
      <c r="M286" s="192" t="str">
        <f t="shared" ref="M286" si="749">IF(M266="","",IF(OR(((MAXA(M266:M273))&gt;(M262+M263)),((MINA(M266:M273))&lt;(M262-M264))),2,1))</f>
        <v/>
      </c>
      <c r="N286" s="185"/>
      <c r="O286" s="193"/>
      <c r="P286" s="193"/>
      <c r="Q286" s="185"/>
      <c r="R286" s="185"/>
      <c r="S286" s="185"/>
      <c r="T286" s="185"/>
      <c r="U286" s="185"/>
      <c r="V286" s="185"/>
      <c r="W286" s="185"/>
      <c r="X286" s="185"/>
      <c r="Y286" s="185"/>
      <c r="Z286" s="185"/>
    </row>
    <row r="287" spans="1:26" ht="12" customHeight="1" x14ac:dyDescent="0.15">
      <c r="A287" s="186" t="s">
        <v>45</v>
      </c>
      <c r="B287" s="188">
        <v>4.8</v>
      </c>
      <c r="C287" s="31">
        <v>0.1</v>
      </c>
      <c r="D287" s="188" t="s">
        <v>18</v>
      </c>
      <c r="E287" s="176"/>
      <c r="F287" s="176"/>
      <c r="G287" s="176"/>
      <c r="H287" s="176"/>
      <c r="I287" s="176"/>
      <c r="J287" s="178"/>
      <c r="K287" s="178"/>
      <c r="L287" s="192" t="str">
        <f t="shared" ref="L287" si="750">IF(E287="","",IF(OR(((MAXA(E287:I288))&gt;(B287+C287)),((MINA(E287:I288))&lt;(B287-C288))),"NG","OK"))</f>
        <v/>
      </c>
      <c r="M287" s="192" t="str">
        <f t="shared" ref="M287" si="751">IF(E287="","",IF(OR(((MAXA(E287:I288))&gt;(B287+C287)),((MINA(E287:I288))&lt;(B287-C288))),2,1))</f>
        <v/>
      </c>
      <c r="N287" s="185">
        <f t="shared" ref="N287" si="752">IF(B287="","",(((B287+C287)+(B287-C288))/2))</f>
        <v>4.8</v>
      </c>
      <c r="O287" s="193" t="str">
        <f t="shared" ref="O287" si="753">IF(E287="","",((MAXA(E287,F287,G287,H287,I287))-N287)/((C287+C288)/2))</f>
        <v/>
      </c>
      <c r="P287" s="193" t="str">
        <f t="shared" ref="P287" si="754">IF(E287="","",((MINA(E287,F287,G287,H287,I287))-N287)/((C287+C288)/2))</f>
        <v/>
      </c>
      <c r="Q287" s="185" t="str">
        <f t="shared" ref="Q287" si="755">IF(E287="","",IF(OR((O287&gt;50%),(P287&lt;-50%)),"Measure More","OK"))</f>
        <v/>
      </c>
      <c r="R287" s="185" t="str">
        <f t="shared" ref="R287" si="756">IF(E287="","",MAXA(E287:I288))</f>
        <v/>
      </c>
      <c r="S287" s="185" t="str">
        <f t="shared" ref="S287" si="757">IF(E287="","",MINA(E287:I288))</f>
        <v/>
      </c>
      <c r="T287" s="185" t="str">
        <f t="shared" ref="T287" si="758">IF(E287="","",(R287-S287))</f>
        <v/>
      </c>
      <c r="U287" s="185" t="str">
        <f t="shared" ref="U287" si="759">IF(E287="","",ROUND(AVERAGEA(E287:I288),4))</f>
        <v/>
      </c>
      <c r="V287" s="185" t="str">
        <f t="shared" ref="V287" si="760">IF(E287="","",ROUND(SQRT(COUNTA(E287:I288)/(COUNTA(E287:I288)-1))*STDEVPA(E287:I288),4))</f>
        <v/>
      </c>
      <c r="W287" s="184" t="str">
        <f t="shared" ref="W287" si="761">IF(E287="","",ROUND((((B287+C287)-(B287-C288))/(6*V287)),4))</f>
        <v/>
      </c>
      <c r="X287" s="184" t="str">
        <f t="shared" ref="X287" si="762">IF(E287="","",ROUND((1-(ABS((((B287+C287)+(B287-C288))/2)-U287)/((C287+C288)/2)))*W287,4))</f>
        <v/>
      </c>
      <c r="Y287" s="184" t="str">
        <f t="shared" ref="Y287" si="763">IF(E287="","",IF(OR(((MAXA(E287:I288))&gt;(B287+C287)),((MINA(E287:I288))&lt;(B287-C288))),"NG","OK"))</f>
        <v/>
      </c>
      <c r="Z287" s="184" t="str">
        <f t="shared" ref="Z287" si="764">IF(X287="","",IF(OR(((MINA(X287))&lt;(1.67))),"NG","OK"))</f>
        <v/>
      </c>
    </row>
    <row r="288" spans="1:26" ht="12" customHeight="1" x14ac:dyDescent="0.15">
      <c r="A288" s="187"/>
      <c r="B288" s="189"/>
      <c r="C288" s="30">
        <v>0.1</v>
      </c>
      <c r="D288" s="189"/>
      <c r="E288" s="177"/>
      <c r="F288" s="177"/>
      <c r="G288" s="177"/>
      <c r="H288" s="177"/>
      <c r="I288" s="177"/>
      <c r="J288" s="179"/>
      <c r="K288" s="179"/>
      <c r="L288" s="192" t="str">
        <f t="shared" ref="L288" si="765">IF(L269="","",IF(OR(((MAXA(L269:L276))&gt;(L265+L266)),((MINA(L269:L276))&lt;(L265-L267))),"NG","OK"))</f>
        <v/>
      </c>
      <c r="M288" s="192" t="str">
        <f t="shared" ref="M288" si="766">IF(M268="","",IF(OR(((MAXA(M268:M275))&gt;(M264+M265)),((MINA(M268:M275))&lt;(M264-M266))),2,1))</f>
        <v/>
      </c>
      <c r="N288" s="185"/>
      <c r="O288" s="193"/>
      <c r="P288" s="193"/>
      <c r="Q288" s="185"/>
      <c r="R288" s="185"/>
      <c r="S288" s="185"/>
      <c r="T288" s="185"/>
      <c r="U288" s="185"/>
      <c r="V288" s="185"/>
      <c r="W288" s="185"/>
      <c r="X288" s="185"/>
      <c r="Y288" s="185"/>
      <c r="Z288" s="185"/>
    </row>
    <row r="289" spans="1:26" ht="12" customHeight="1" x14ac:dyDescent="0.15">
      <c r="A289" s="186" t="s">
        <v>44</v>
      </c>
      <c r="B289" s="188">
        <v>4.8</v>
      </c>
      <c r="C289" s="31">
        <v>0.1</v>
      </c>
      <c r="D289" s="188" t="s">
        <v>18</v>
      </c>
      <c r="E289" s="176"/>
      <c r="F289" s="176"/>
      <c r="G289" s="176"/>
      <c r="H289" s="176"/>
      <c r="I289" s="176"/>
      <c r="J289" s="178"/>
      <c r="K289" s="178"/>
      <c r="L289" s="192" t="str">
        <f t="shared" ref="L289" si="767">IF(E289="","",IF(OR(((MAXA(E289:I290))&gt;(B289+C289)),((MINA(E289:I290))&lt;(B289-C290))),"NG","OK"))</f>
        <v/>
      </c>
      <c r="M289" s="192" t="str">
        <f t="shared" ref="M289" si="768">IF(E289="","",IF(OR(((MAXA(E289:I290))&gt;(B289+C289)),((MINA(E289:I290))&lt;(B289-C290))),2,1))</f>
        <v/>
      </c>
      <c r="N289" s="185">
        <f t="shared" ref="N289" si="769">IF(B289="","",(((B289+C289)+(B289-C290))/2))</f>
        <v>4.8</v>
      </c>
      <c r="O289" s="193" t="str">
        <f t="shared" ref="O289" si="770">IF(E289="","",((MAXA(E289,F289,G289,H289,I289))-N289)/((C289+C290)/2))</f>
        <v/>
      </c>
      <c r="P289" s="193" t="str">
        <f t="shared" ref="P289" si="771">IF(E289="","",((MINA(E289,F289,G289,H289,I289))-N289)/((C289+C290)/2))</f>
        <v/>
      </c>
      <c r="Q289" s="185" t="str">
        <f t="shared" ref="Q289" si="772">IF(E289="","",IF(OR((O289&gt;50%),(P289&lt;-50%)),"Measure More","OK"))</f>
        <v/>
      </c>
      <c r="R289" s="185" t="str">
        <f t="shared" ref="R289" si="773">IF(E289="","",MAXA(E289:I290))</f>
        <v/>
      </c>
      <c r="S289" s="185" t="str">
        <f t="shared" ref="S289" si="774">IF(E289="","",MINA(E289:I290))</f>
        <v/>
      </c>
      <c r="T289" s="185" t="str">
        <f t="shared" ref="T289" si="775">IF(E289="","",(R289-S289))</f>
        <v/>
      </c>
      <c r="U289" s="185" t="str">
        <f t="shared" ref="U289" si="776">IF(E289="","",ROUND(AVERAGEA(E289:I290),4))</f>
        <v/>
      </c>
      <c r="V289" s="185" t="str">
        <f t="shared" ref="V289" si="777">IF(E289="","",ROUND(SQRT(COUNTA(E289:I290)/(COUNTA(E289:I290)-1))*STDEVPA(E289:I290),4))</f>
        <v/>
      </c>
      <c r="W289" s="184" t="str">
        <f t="shared" ref="W289" si="778">IF(E289="","",ROUND((((B289+C289)-(B289-C290))/(6*V289)),4))</f>
        <v/>
      </c>
      <c r="X289" s="184" t="str">
        <f t="shared" ref="X289" si="779">IF(E289="","",ROUND((1-(ABS((((B289+C289)+(B289-C290))/2)-U289)/((C289+C290)/2)))*W289,4))</f>
        <v/>
      </c>
      <c r="Y289" s="184" t="str">
        <f t="shared" ref="Y289" si="780">IF(E289="","",IF(OR(((MAXA(E289:I290))&gt;(B289+C289)),((MINA(E289:I290))&lt;(B289-C290))),"NG","OK"))</f>
        <v/>
      </c>
      <c r="Z289" s="184" t="str">
        <f t="shared" ref="Z289" si="781">IF(X289="","",IF(OR(((MINA(X289))&lt;(1.67))),"NG","OK"))</f>
        <v/>
      </c>
    </row>
    <row r="290" spans="1:26" ht="12" customHeight="1" x14ac:dyDescent="0.15">
      <c r="A290" s="187"/>
      <c r="B290" s="189"/>
      <c r="C290" s="30">
        <v>0.1</v>
      </c>
      <c r="D290" s="189"/>
      <c r="E290" s="177"/>
      <c r="F290" s="177"/>
      <c r="G290" s="177"/>
      <c r="H290" s="177"/>
      <c r="I290" s="177"/>
      <c r="J290" s="179"/>
      <c r="K290" s="179"/>
      <c r="L290" s="192" t="str">
        <f t="shared" ref="L290" si="782">IF(L271="","",IF(OR(((MAXA(L271:L278))&gt;(L267+L268)),((MINA(L271:L278))&lt;(L267-L269))),"NG","OK"))</f>
        <v>OK</v>
      </c>
      <c r="M290" s="192" t="str">
        <f t="shared" ref="M290" si="783">IF(M270="","",IF(OR(((MAXA(M270:M277))&gt;(M266+M267)),((MINA(M270:M277))&lt;(M266-M268))),2,1))</f>
        <v/>
      </c>
      <c r="N290" s="185"/>
      <c r="O290" s="193"/>
      <c r="P290" s="193"/>
      <c r="Q290" s="185"/>
      <c r="R290" s="185"/>
      <c r="S290" s="185"/>
      <c r="T290" s="185"/>
      <c r="U290" s="185"/>
      <c r="V290" s="185"/>
      <c r="W290" s="185"/>
      <c r="X290" s="185"/>
      <c r="Y290" s="185"/>
      <c r="Z290" s="185"/>
    </row>
    <row r="291" spans="1:26" ht="12" customHeight="1" x14ac:dyDescent="0.15">
      <c r="A291" s="186" t="s">
        <v>43</v>
      </c>
      <c r="B291" s="188">
        <v>16.100000000000001</v>
      </c>
      <c r="C291" s="31">
        <v>0.1</v>
      </c>
      <c r="D291" s="188" t="s">
        <v>18</v>
      </c>
      <c r="E291" s="176"/>
      <c r="F291" s="176"/>
      <c r="G291" s="176"/>
      <c r="H291" s="176"/>
      <c r="I291" s="176"/>
      <c r="J291" s="178"/>
      <c r="K291" s="178"/>
      <c r="L291" s="192" t="str">
        <f t="shared" ref="L291" si="784">IF(E291="","",IF(OR(((MAXA(E291:I292))&gt;(B291+C291)),((MINA(E291:I292))&lt;(B291-C292))),"NG","OK"))</f>
        <v/>
      </c>
      <c r="M291" s="192" t="str">
        <f t="shared" ref="M291" si="785">IF(E291="","",IF(OR(((MAXA(E291:I292))&gt;(B291+C291)),((MINA(E291:I292))&lt;(B291-C292))),2,1))</f>
        <v/>
      </c>
      <c r="N291" s="185">
        <f t="shared" ref="N291" si="786">IF(B291="","",(((B291+C291)+(B291-C292))/2))</f>
        <v>16.100000000000001</v>
      </c>
      <c r="O291" s="193" t="str">
        <f t="shared" ref="O291" si="787">IF(E291="","",((MAXA(E291,F291,G291,H291,I291))-N291)/((C291+C292)/2))</f>
        <v/>
      </c>
      <c r="P291" s="193" t="str">
        <f t="shared" ref="P291" si="788">IF(E291="","",((MINA(E291,F291,G291,H291,I291))-N291)/((C291+C292)/2))</f>
        <v/>
      </c>
      <c r="Q291" s="194" t="str">
        <f t="shared" ref="Q291" si="789">IF(E291="","",IF(OR((O291&gt;50%),(P291&lt;-50%)),"Measure More","OK"))</f>
        <v/>
      </c>
      <c r="R291" s="185" t="str">
        <f t="shared" ref="R291" si="790">IF(E291="","",MAXA(E291:I292))</f>
        <v/>
      </c>
      <c r="S291" s="185" t="str">
        <f t="shared" ref="S291" si="791">IF(E291="","",MINA(E291:I292))</f>
        <v/>
      </c>
      <c r="T291" s="185" t="str">
        <f t="shared" ref="T291" si="792">IF(E291="","",(R291-S291))</f>
        <v/>
      </c>
      <c r="U291" s="185" t="str">
        <f t="shared" ref="U291" si="793">IF(E291="","",ROUND(AVERAGEA(E291:I292),4))</f>
        <v/>
      </c>
      <c r="V291" s="185" t="str">
        <f t="shared" ref="V291" si="794">IF(E291="","",ROUND(SQRT(COUNTA(E291:I292)/(COUNTA(E291:I292)-1))*STDEVPA(E291:I292),4))</f>
        <v/>
      </c>
      <c r="W291" s="184" t="str">
        <f t="shared" ref="W291" si="795">IF(E291="","",ROUND((((B291+C291)-(B291-C292))/(6*V291)),4))</f>
        <v/>
      </c>
      <c r="X291" s="184" t="str">
        <f t="shared" ref="X291" si="796">IF(E291="","",ROUND((1-(ABS((((B291+C291)+(B291-C292))/2)-U291)/((C291+C292)/2)))*W291,4))</f>
        <v/>
      </c>
      <c r="Y291" s="184" t="str">
        <f t="shared" ref="Y291" si="797">IF(E291="","",IF(OR(((MAXA(E291:I292))&gt;(B291+C291)),((MINA(E291:I292))&lt;(B291-C292))),"NG","OK"))</f>
        <v/>
      </c>
      <c r="Z291" s="184" t="str">
        <f t="shared" ref="Z291" si="798">IF(X291="","",IF(OR(((MINA(X291))&lt;(1.67))),"NG","OK"))</f>
        <v/>
      </c>
    </row>
    <row r="292" spans="1:26" ht="12" customHeight="1" x14ac:dyDescent="0.15">
      <c r="A292" s="187"/>
      <c r="B292" s="189"/>
      <c r="C292" s="30">
        <v>0.1</v>
      </c>
      <c r="D292" s="189"/>
      <c r="E292" s="177"/>
      <c r="F292" s="177"/>
      <c r="G292" s="177"/>
      <c r="H292" s="177"/>
      <c r="I292" s="177"/>
      <c r="J292" s="179"/>
      <c r="K292" s="179"/>
      <c r="L292" s="192" t="str">
        <f t="shared" ref="L292" si="799">IF(L273="","",IF(OR(((MAXA(L273:L280))&gt;(L269+L270)),((MINA(L273:L280))&lt;(L269-L271))),"NG","OK"))</f>
        <v/>
      </c>
      <c r="M292" s="192" t="str">
        <f t="shared" ref="M292" si="800">IF(M272="","",IF(OR(((MAXA(M272:M279))&gt;(M268+M269)),((MINA(M272:M279))&lt;(M268-M270))),2,1))</f>
        <v/>
      </c>
      <c r="N292" s="185"/>
      <c r="O292" s="193"/>
      <c r="P292" s="193"/>
      <c r="Q292" s="194"/>
      <c r="R292" s="185"/>
      <c r="S292" s="185"/>
      <c r="T292" s="185"/>
      <c r="U292" s="185"/>
      <c r="V292" s="185"/>
      <c r="W292" s="185"/>
      <c r="X292" s="185"/>
      <c r="Y292" s="185"/>
      <c r="Z292" s="185"/>
    </row>
    <row r="293" spans="1:26" ht="12" customHeight="1" x14ac:dyDescent="0.15">
      <c r="A293" s="186" t="s">
        <v>42</v>
      </c>
      <c r="B293" s="188">
        <v>16.100000000000001</v>
      </c>
      <c r="C293" s="31">
        <v>0.1</v>
      </c>
      <c r="D293" s="188" t="s">
        <v>18</v>
      </c>
      <c r="E293" s="176"/>
      <c r="F293" s="176"/>
      <c r="G293" s="176"/>
      <c r="H293" s="176"/>
      <c r="I293" s="176"/>
      <c r="J293" s="178"/>
      <c r="K293" s="178"/>
      <c r="L293" s="192" t="str">
        <f t="shared" ref="L293" si="801">IF(E293="","",IF(OR(((MAXA(E293:I294))&gt;(B293+C293)),((MINA(E293:I294))&lt;(B293-C294))),"NG","OK"))</f>
        <v/>
      </c>
      <c r="M293" s="192" t="str">
        <f t="shared" ref="M293" si="802">IF(E293="","",IF(OR(((MAXA(E293:I294))&gt;(B293+C293)),((MINA(E293:I294))&lt;(B293-C294))),2,1))</f>
        <v/>
      </c>
      <c r="N293" s="185">
        <f t="shared" ref="N293" si="803">IF(B293="","",(((B293+C293)+(B293-C294))/2))</f>
        <v>16.100000000000001</v>
      </c>
      <c r="O293" s="193" t="str">
        <f t="shared" ref="O293" si="804">IF(E293="","",((MAXA(E293,F293,G293,H293,I293))-N293)/((C293+C294)/2))</f>
        <v/>
      </c>
      <c r="P293" s="193" t="str">
        <f t="shared" ref="P293" si="805">IF(E293="","",((MINA(E293,F293,G293,H293,I293))-N293)/((C293+C294)/2))</f>
        <v/>
      </c>
      <c r="Q293" s="194" t="str">
        <f t="shared" ref="Q293" si="806">IF(E293="","",IF(OR((O293&gt;50%),(P293&lt;-50%)),"Measure More","OK"))</f>
        <v/>
      </c>
      <c r="R293" s="185" t="str">
        <f t="shared" ref="R293" si="807">IF(E293="","",MAXA(E293:I294))</f>
        <v/>
      </c>
      <c r="S293" s="185" t="str">
        <f t="shared" ref="S293" si="808">IF(E293="","",MINA(E293:I294))</f>
        <v/>
      </c>
      <c r="T293" s="185" t="str">
        <f t="shared" ref="T293" si="809">IF(E293="","",(R293-S293))</f>
        <v/>
      </c>
      <c r="U293" s="185" t="str">
        <f t="shared" ref="U293" si="810">IF(E293="","",ROUND(AVERAGEA(E293:I294),4))</f>
        <v/>
      </c>
      <c r="V293" s="185" t="str">
        <f t="shared" ref="V293" si="811">IF(E293="","",ROUND(SQRT(COUNTA(E293:I294)/(COUNTA(E293:I294)-1))*STDEVPA(E293:I294),4))</f>
        <v/>
      </c>
      <c r="W293" s="184" t="str">
        <f t="shared" ref="W293" si="812">IF(E293="","",ROUND((((B293+C293)-(B293-C294))/(6*V293)),4))</f>
        <v/>
      </c>
      <c r="X293" s="184" t="str">
        <f t="shared" ref="X293" si="813">IF(E293="","",ROUND((1-(ABS((((B293+C293)+(B293-C294))/2)-U293)/((C293+C294)/2)))*W293,4))</f>
        <v/>
      </c>
      <c r="Y293" s="184" t="str">
        <f t="shared" ref="Y293" si="814">IF(E293="","",IF(OR(((MAXA(E293:I294))&gt;(B293+C293)),((MINA(E293:I294))&lt;(B293-C294))),"NG","OK"))</f>
        <v/>
      </c>
      <c r="Z293" s="184" t="str">
        <f t="shared" ref="Z293" si="815">IF(X293="","",IF(OR(((MINA(X293))&lt;(1.67))),"NG","OK"))</f>
        <v/>
      </c>
    </row>
    <row r="294" spans="1:26" ht="12" customHeight="1" x14ac:dyDescent="0.15">
      <c r="A294" s="187"/>
      <c r="B294" s="189"/>
      <c r="C294" s="30">
        <v>0.1</v>
      </c>
      <c r="D294" s="189"/>
      <c r="E294" s="177"/>
      <c r="F294" s="177"/>
      <c r="G294" s="177"/>
      <c r="H294" s="177"/>
      <c r="I294" s="177"/>
      <c r="J294" s="179"/>
      <c r="K294" s="179"/>
      <c r="L294" s="192" t="str">
        <f t="shared" ref="L294" si="816">IF(L275="","",IF(OR(((MAXA(L275:L282))&gt;(L271+L272)),((MINA(L275:L282))&lt;(L271-L273))),"NG","OK"))</f>
        <v/>
      </c>
      <c r="M294" s="192" t="str">
        <f t="shared" ref="M294" si="817">IF(M274="","",IF(OR(((MAXA(M274:M281))&gt;(M270+M271)),((MINA(M274:M281))&lt;(M270-M272))),2,1))</f>
        <v/>
      </c>
      <c r="N294" s="185"/>
      <c r="O294" s="193"/>
      <c r="P294" s="193"/>
      <c r="Q294" s="194"/>
      <c r="R294" s="185"/>
      <c r="S294" s="185"/>
      <c r="T294" s="185"/>
      <c r="U294" s="185"/>
      <c r="V294" s="185"/>
      <c r="W294" s="185"/>
      <c r="X294" s="185"/>
      <c r="Y294" s="185"/>
      <c r="Z294" s="185"/>
    </row>
    <row r="295" spans="1:26" ht="12" customHeight="1" x14ac:dyDescent="0.15">
      <c r="A295" s="186" t="s">
        <v>41</v>
      </c>
      <c r="B295" s="188">
        <v>6.5</v>
      </c>
      <c r="C295" s="31">
        <v>0.1</v>
      </c>
      <c r="D295" s="188" t="s">
        <v>18</v>
      </c>
      <c r="E295" s="176"/>
      <c r="F295" s="176"/>
      <c r="G295" s="176"/>
      <c r="H295" s="176"/>
      <c r="I295" s="176"/>
      <c r="J295" s="178"/>
      <c r="K295" s="178"/>
      <c r="L295" s="192" t="str">
        <f t="shared" ref="L295" si="818">IF(E295="","",IF(OR(((MAXA(E295:I296))&gt;(B295+C295)),((MINA(E295:I296))&lt;(B295-C296))),"NG","OK"))</f>
        <v/>
      </c>
      <c r="M295" s="192" t="str">
        <f t="shared" ref="M295" si="819">IF(E295="","",IF(OR(((MAXA(E295:I296))&gt;(B295+C295)),((MINA(E295:I296))&lt;(B295-C296))),2,1))</f>
        <v/>
      </c>
      <c r="N295" s="185">
        <f t="shared" ref="N295" si="820">IF(B295="","",(((B295+C295)+(B295-C296))/2))</f>
        <v>6.5</v>
      </c>
      <c r="O295" s="193" t="str">
        <f t="shared" ref="O295" si="821">IF(E295="","",((MAXA(E295,F295,G295,H295,I295))-N295)/((C295+C296)/2))</f>
        <v/>
      </c>
      <c r="P295" s="193" t="str">
        <f t="shared" ref="P295" si="822">IF(E295="","",((MINA(E295,F295,G295,H295,I295))-N295)/((C295+C296)/2))</f>
        <v/>
      </c>
      <c r="Q295" s="185" t="str">
        <f t="shared" ref="Q295" si="823">IF(E295="","",IF(OR((O295&gt;50%),(P295&lt;-50%)),"Measure More","OK"))</f>
        <v/>
      </c>
      <c r="R295" s="185" t="str">
        <f t="shared" ref="R295" si="824">IF(E295="","",MAXA(E295:I296))</f>
        <v/>
      </c>
      <c r="S295" s="185" t="str">
        <f t="shared" ref="S295" si="825">IF(E295="","",MINA(E295:I296))</f>
        <v/>
      </c>
      <c r="T295" s="185" t="str">
        <f t="shared" ref="T295" si="826">IF(E295="","",(R295-S295))</f>
        <v/>
      </c>
      <c r="U295" s="185" t="str">
        <f t="shared" ref="U295" si="827">IF(E295="","",ROUND(AVERAGEA(E295:I296),4))</f>
        <v/>
      </c>
      <c r="V295" s="185" t="str">
        <f t="shared" ref="V295" si="828">IF(E295="","",ROUND(SQRT(COUNTA(E295:I296)/(COUNTA(E295:I296)-1))*STDEVPA(E295:I296),4))</f>
        <v/>
      </c>
      <c r="W295" s="184" t="str">
        <f t="shared" ref="W295" si="829">IF(E295="","",ROUND((((B295+C295)-(B295-C296))/(6*V295)),4))</f>
        <v/>
      </c>
      <c r="X295" s="184" t="str">
        <f t="shared" ref="X295" si="830">IF(E295="","",ROUND((1-(ABS((((B295+C295)+(B295-C296))/2)-U295)/((C295+C296)/2)))*W295,4))</f>
        <v/>
      </c>
      <c r="Y295" s="184" t="str">
        <f t="shared" ref="Y295" si="831">IF(E295="","",IF(OR(((MAXA(E295:I296))&gt;(B295+C295)),((MINA(E295:I296))&lt;(B295-C296))),"NG","OK"))</f>
        <v/>
      </c>
      <c r="Z295" s="184" t="str">
        <f t="shared" ref="Z295" si="832">IF(X295="","",IF(OR(((MINA(X295))&lt;(1.67))),"NG","OK"))</f>
        <v/>
      </c>
    </row>
    <row r="296" spans="1:26" ht="12" customHeight="1" x14ac:dyDescent="0.15">
      <c r="A296" s="187"/>
      <c r="B296" s="189"/>
      <c r="C296" s="30">
        <v>0.1</v>
      </c>
      <c r="D296" s="189"/>
      <c r="E296" s="177"/>
      <c r="F296" s="177"/>
      <c r="G296" s="177"/>
      <c r="H296" s="177"/>
      <c r="I296" s="177"/>
      <c r="J296" s="179"/>
      <c r="K296" s="179"/>
      <c r="L296" s="192" t="str">
        <f t="shared" ref="L296" si="833">IF(L277="","",IF(OR(((MAXA(L277:L284))&gt;(L273+L274)),((MINA(L277:L284))&lt;(L273-L275))),"NG","OK"))</f>
        <v/>
      </c>
      <c r="M296" s="192" t="str">
        <f t="shared" ref="M296" si="834">IF(M276="","",IF(OR(((MAXA(M276:M283))&gt;(M272+M273)),((MINA(M276:M283))&lt;(M272-M274))),2,1))</f>
        <v/>
      </c>
      <c r="N296" s="185"/>
      <c r="O296" s="193"/>
      <c r="P296" s="193"/>
      <c r="Q296" s="185"/>
      <c r="R296" s="185"/>
      <c r="S296" s="185"/>
      <c r="T296" s="185"/>
      <c r="U296" s="185"/>
      <c r="V296" s="185"/>
      <c r="W296" s="185"/>
      <c r="X296" s="185"/>
      <c r="Y296" s="185"/>
      <c r="Z296" s="185"/>
    </row>
    <row r="297" spans="1:26" ht="12" customHeight="1" x14ac:dyDescent="0.15">
      <c r="A297" s="186" t="s">
        <v>40</v>
      </c>
      <c r="B297" s="188">
        <v>6.5</v>
      </c>
      <c r="C297" s="31">
        <v>0.1</v>
      </c>
      <c r="D297" s="188" t="s">
        <v>18</v>
      </c>
      <c r="E297" s="176"/>
      <c r="F297" s="176"/>
      <c r="G297" s="176"/>
      <c r="H297" s="176"/>
      <c r="I297" s="176"/>
      <c r="J297" s="178"/>
      <c r="K297" s="178"/>
      <c r="L297" s="192" t="str">
        <f t="shared" ref="L297" si="835">IF(E297="","",IF(OR(((MAXA(E297:I298))&gt;(B297+C297)),((MINA(E297:I298))&lt;(B297-C298))),"NG","OK"))</f>
        <v/>
      </c>
      <c r="M297" s="192" t="str">
        <f t="shared" ref="M297" si="836">IF(E297="","",IF(OR(((MAXA(E297:I298))&gt;(B297+C297)),((MINA(E297:I298))&lt;(B297-C298))),2,1))</f>
        <v/>
      </c>
      <c r="N297" s="185">
        <f t="shared" ref="N297" si="837">IF(B297="","",(((B297+C297)+(B297-C298))/2))</f>
        <v>6.5</v>
      </c>
      <c r="O297" s="193" t="str">
        <f t="shared" ref="O297" si="838">IF(E297="","",((MAXA(E297,F297,G297,H297,I297))-N297)/((C297+C298)/2))</f>
        <v/>
      </c>
      <c r="P297" s="193" t="str">
        <f t="shared" ref="P297" si="839">IF(E297="","",((MINA(E297,F297,G297,H297,I297))-N297)/((C297+C298)/2))</f>
        <v/>
      </c>
      <c r="Q297" s="185" t="str">
        <f t="shared" ref="Q297" si="840">IF(E297="","",IF(OR((O297&gt;50%),(P297&lt;-50%)),"Measure More","OK"))</f>
        <v/>
      </c>
      <c r="R297" s="185" t="str">
        <f t="shared" ref="R297" si="841">IF(E297="","",MAXA(E297:I298))</f>
        <v/>
      </c>
      <c r="S297" s="185" t="str">
        <f t="shared" ref="S297" si="842">IF(E297="","",MINA(E297:I298))</f>
        <v/>
      </c>
      <c r="T297" s="185" t="str">
        <f t="shared" ref="T297" si="843">IF(E297="","",(R297-S297))</f>
        <v/>
      </c>
      <c r="U297" s="185" t="str">
        <f t="shared" ref="U297" si="844">IF(E297="","",ROUND(AVERAGEA(E297:I298),4))</f>
        <v/>
      </c>
      <c r="V297" s="185" t="str">
        <f t="shared" ref="V297" si="845">IF(E297="","",ROUND(SQRT(COUNTA(E297:I298)/(COUNTA(E297:I298)-1))*STDEVPA(E297:I298),4))</f>
        <v/>
      </c>
      <c r="W297" s="184" t="str">
        <f t="shared" ref="W297" si="846">IF(E297="","",ROUND((((B297+C297)-(B297-C298))/(6*V297)),4))</f>
        <v/>
      </c>
      <c r="X297" s="184" t="str">
        <f t="shared" ref="X297" si="847">IF(E297="","",ROUND((1-(ABS((((B297+C297)+(B297-C298))/2)-U297)/((C297+C298)/2)))*W297,4))</f>
        <v/>
      </c>
      <c r="Y297" s="184" t="str">
        <f t="shared" ref="Y297" si="848">IF(E297="","",IF(OR(((MAXA(E297:I298))&gt;(B297+C297)),((MINA(E297:I298))&lt;(B297-C298))),"NG","OK"))</f>
        <v/>
      </c>
      <c r="Z297" s="184" t="str">
        <f t="shared" ref="Z297" si="849">IF(X297="","",IF(OR(((MINA(X297))&lt;(1.67))),"NG","OK"))</f>
        <v/>
      </c>
    </row>
    <row r="298" spans="1:26" ht="12" customHeight="1" x14ac:dyDescent="0.15">
      <c r="A298" s="187"/>
      <c r="B298" s="189"/>
      <c r="C298" s="30">
        <v>0.1</v>
      </c>
      <c r="D298" s="189"/>
      <c r="E298" s="177"/>
      <c r="F298" s="177"/>
      <c r="G298" s="177"/>
      <c r="H298" s="177"/>
      <c r="I298" s="177"/>
      <c r="J298" s="179"/>
      <c r="K298" s="179"/>
      <c r="L298" s="192" t="str">
        <f t="shared" ref="L298" si="850">IF(L279="","",IF(OR(((MAXA(L279:L286))&gt;(L275+L276)),((MINA(L279:L286))&lt;(L275-L277))),"NG","OK"))</f>
        <v/>
      </c>
      <c r="M298" s="192" t="str">
        <f t="shared" ref="M298" si="851">IF(M278="","",IF(OR(((MAXA(M278:M285))&gt;(M274+M275)),((MINA(M278:M285))&lt;(M274-M276))),2,1))</f>
        <v/>
      </c>
      <c r="N298" s="185"/>
      <c r="O298" s="193"/>
      <c r="P298" s="193"/>
      <c r="Q298" s="185"/>
      <c r="R298" s="185"/>
      <c r="S298" s="185"/>
      <c r="T298" s="185"/>
      <c r="U298" s="185"/>
      <c r="V298" s="185"/>
      <c r="W298" s="185"/>
      <c r="X298" s="185"/>
      <c r="Y298" s="185"/>
      <c r="Z298" s="185"/>
    </row>
    <row r="299" spans="1:26" ht="12" customHeight="1" x14ac:dyDescent="0.15">
      <c r="A299" s="186" t="s">
        <v>39</v>
      </c>
      <c r="B299" s="188">
        <v>0.8</v>
      </c>
      <c r="C299" s="31">
        <v>0.06</v>
      </c>
      <c r="D299" s="188" t="s">
        <v>35</v>
      </c>
      <c r="E299" s="176"/>
      <c r="F299" s="176"/>
      <c r="G299" s="176"/>
      <c r="H299" s="176"/>
      <c r="I299" s="176"/>
      <c r="J299" s="178"/>
      <c r="K299" s="178"/>
      <c r="L299" s="192" t="str">
        <f t="shared" ref="L299" si="852">IF(E299="","",IF(OR(((MAXA(E299:I300))&gt;(B299+C299)),((MINA(E299:I300))&lt;(B299-C300))),"NG","OK"))</f>
        <v/>
      </c>
      <c r="M299" s="192" t="str">
        <f t="shared" ref="M299" si="853">IF(E299="","",IF(OR(((MAXA(E299:I300))&gt;(B299+C299)),((MINA(E299:I300))&lt;(B299-C300))),2,1))</f>
        <v/>
      </c>
      <c r="N299" s="185">
        <f t="shared" ref="N299" si="854">IF(B299="","",(((B299+C299)+(B299-C300))/2))</f>
        <v>0.8</v>
      </c>
      <c r="O299" s="193" t="str">
        <f t="shared" ref="O299" si="855">IF(E299="","",((MAXA(E299,F299,G299,H299,I299))-N299)/((C299+C300)/2))</f>
        <v/>
      </c>
      <c r="P299" s="193" t="str">
        <f t="shared" ref="P299" si="856">IF(E299="","",((MINA(E299,F299,G299,H299,I299))-N299)/((C299+C300)/2))</f>
        <v/>
      </c>
      <c r="Q299" s="185" t="str">
        <f t="shared" ref="Q299" si="857">IF(E299="","",IF(OR((O299&gt;50%),(P299&lt;-50%)),"Measure More","OK"))</f>
        <v/>
      </c>
      <c r="R299" s="185" t="str">
        <f t="shared" ref="R299" si="858">IF(E299="","",MAXA(E299:I300))</f>
        <v/>
      </c>
      <c r="S299" s="185" t="str">
        <f t="shared" ref="S299" si="859">IF(E299="","",MINA(E299:I300))</f>
        <v/>
      </c>
      <c r="T299" s="185" t="str">
        <f t="shared" ref="T299" si="860">IF(E299="","",(R299-S299))</f>
        <v/>
      </c>
      <c r="U299" s="185" t="str">
        <f t="shared" ref="U299" si="861">IF(E299="","",ROUND(AVERAGEA(E299:I300),4))</f>
        <v/>
      </c>
      <c r="V299" s="185" t="str">
        <f t="shared" ref="V299" si="862">IF(E299="","",ROUND(SQRT(COUNTA(E299:I300)/(COUNTA(E299:I300)-1))*STDEVPA(E299:I300),4))</f>
        <v/>
      </c>
      <c r="W299" s="184" t="str">
        <f t="shared" ref="W299" si="863">IF(E299="","",ROUND((((B299+C299)-(B299-C300))/(6*V299)),4))</f>
        <v/>
      </c>
      <c r="X299" s="184" t="str">
        <f t="shared" ref="X299" si="864">IF(E299="","",ROUND((1-(ABS((((B299+C299)+(B299-C300))/2)-U299)/((C299+C300)/2)))*W299,4))</f>
        <v/>
      </c>
      <c r="Y299" s="184" t="str">
        <f t="shared" ref="Y299" si="865">IF(E299="","",IF(OR(((MAXA(E299:I300))&gt;(B299+C299)),((MINA(E299:I300))&lt;(B299-C300))),"NG","OK"))</f>
        <v/>
      </c>
      <c r="Z299" s="184" t="str">
        <f t="shared" ref="Z299" si="866">IF(X299="","",IF(OR(((MINA(X299))&lt;(1.67))),"NG","OK"))</f>
        <v/>
      </c>
    </row>
    <row r="300" spans="1:26" ht="12" customHeight="1" x14ac:dyDescent="0.15">
      <c r="A300" s="187"/>
      <c r="B300" s="189"/>
      <c r="C300" s="30">
        <v>0.06</v>
      </c>
      <c r="D300" s="189"/>
      <c r="E300" s="177"/>
      <c r="F300" s="177"/>
      <c r="G300" s="177"/>
      <c r="H300" s="177"/>
      <c r="I300" s="177"/>
      <c r="J300" s="179"/>
      <c r="K300" s="179"/>
      <c r="L300" s="192" t="str">
        <f t="shared" ref="L300" si="867">IF(L281="","",IF(OR(((MAXA(L281:L288))&gt;(L277+L278)),((MINA(L281:L288))&lt;(L277-L279))),"NG","OK"))</f>
        <v/>
      </c>
      <c r="M300" s="192" t="str">
        <f t="shared" ref="M300" si="868">IF(M280="","",IF(OR(((MAXA(M280:M287))&gt;(M276+M277)),((MINA(M280:M287))&lt;(M276-M278))),2,1))</f>
        <v/>
      </c>
      <c r="N300" s="185"/>
      <c r="O300" s="193"/>
      <c r="P300" s="193"/>
      <c r="Q300" s="185"/>
      <c r="R300" s="185"/>
      <c r="S300" s="185"/>
      <c r="T300" s="185"/>
      <c r="U300" s="185"/>
      <c r="V300" s="185"/>
      <c r="W300" s="185"/>
      <c r="X300" s="185"/>
      <c r="Y300" s="185"/>
      <c r="Z300" s="185"/>
    </row>
    <row r="301" spans="1:26" ht="12" customHeight="1" x14ac:dyDescent="0.15">
      <c r="A301" s="186" t="s">
        <v>38</v>
      </c>
      <c r="B301" s="188">
        <v>0.8</v>
      </c>
      <c r="C301" s="31">
        <v>0.06</v>
      </c>
      <c r="D301" s="188" t="s">
        <v>35</v>
      </c>
      <c r="E301" s="176"/>
      <c r="F301" s="176"/>
      <c r="G301" s="176"/>
      <c r="H301" s="176"/>
      <c r="I301" s="176"/>
      <c r="J301" s="178"/>
      <c r="K301" s="178"/>
      <c r="L301" s="192" t="str">
        <f t="shared" ref="L301" si="869">IF(E301="","",IF(OR(((MAXA(E301:I302))&gt;(B301+C301)),((MINA(E301:I302))&lt;(B301-C302))),"NG","OK"))</f>
        <v/>
      </c>
      <c r="M301" s="192" t="str">
        <f t="shared" ref="M301" si="870">IF(E301="","",IF(OR(((MAXA(E301:I302))&gt;(B301+C301)),((MINA(E301:I302))&lt;(B301-C302))),2,1))</f>
        <v/>
      </c>
      <c r="N301" s="185">
        <f t="shared" ref="N301" si="871">IF(B301="","",(((B301+C301)+(B301-C302))/2))</f>
        <v>0.8</v>
      </c>
      <c r="O301" s="193" t="str">
        <f t="shared" ref="O301" si="872">IF(E301="","",((MAXA(E301,F301,G301,H301,I301))-N301)/((C301+C302)/2))</f>
        <v/>
      </c>
      <c r="P301" s="193" t="str">
        <f t="shared" ref="P301" si="873">IF(E301="","",((MINA(E301,F301,G301,H301,I301))-N301)/((C301+C302)/2))</f>
        <v/>
      </c>
      <c r="Q301" s="185" t="str">
        <f t="shared" ref="Q301" si="874">IF(E301="","",IF(OR((O301&gt;50%),(P301&lt;-50%)),"Measure More","OK"))</f>
        <v/>
      </c>
      <c r="R301" s="185" t="str">
        <f t="shared" ref="R301" si="875">IF(E301="","",MAXA(E301:I302))</f>
        <v/>
      </c>
      <c r="S301" s="185" t="str">
        <f t="shared" ref="S301" si="876">IF(E301="","",MINA(E301:I302))</f>
        <v/>
      </c>
      <c r="T301" s="185" t="str">
        <f t="shared" ref="T301" si="877">IF(E301="","",(R301-S301))</f>
        <v/>
      </c>
      <c r="U301" s="185" t="str">
        <f t="shared" ref="U301" si="878">IF(E301="","",ROUND(AVERAGEA(E301:I302),4))</f>
        <v/>
      </c>
      <c r="V301" s="185" t="str">
        <f t="shared" ref="V301" si="879">IF(E301="","",ROUND(SQRT(COUNTA(E301:I302)/(COUNTA(E301:I302)-1))*STDEVPA(E301:I302),4))</f>
        <v/>
      </c>
      <c r="W301" s="184" t="str">
        <f t="shared" ref="W301" si="880">IF(E301="","",ROUND((((B301+C301)-(B301-C302))/(6*V301)),4))</f>
        <v/>
      </c>
      <c r="X301" s="184" t="str">
        <f t="shared" ref="X301" si="881">IF(E301="","",ROUND((1-(ABS((((B301+C301)+(B301-C302))/2)-U301)/((C301+C302)/2)))*W301,4))</f>
        <v/>
      </c>
      <c r="Y301" s="184" t="str">
        <f t="shared" ref="Y301" si="882">IF(E301="","",IF(OR(((MAXA(E301:I302))&gt;(B301+C301)),((MINA(E301:I302))&lt;(B301-C302))),"NG","OK"))</f>
        <v/>
      </c>
      <c r="Z301" s="184" t="str">
        <f t="shared" ref="Z301" si="883">IF(X301="","",IF(OR(((MINA(X301))&lt;(1.67))),"NG","OK"))</f>
        <v/>
      </c>
    </row>
    <row r="302" spans="1:26" ht="12" customHeight="1" x14ac:dyDescent="0.15">
      <c r="A302" s="187"/>
      <c r="B302" s="189"/>
      <c r="C302" s="30">
        <v>0.06</v>
      </c>
      <c r="D302" s="189"/>
      <c r="E302" s="177"/>
      <c r="F302" s="177"/>
      <c r="G302" s="177"/>
      <c r="H302" s="177"/>
      <c r="I302" s="177"/>
      <c r="J302" s="179"/>
      <c r="K302" s="179"/>
      <c r="L302" s="192" t="str">
        <f t="shared" ref="L302:L338" si="884">IF(L283="","",IF(OR(((MAXA(L283:L290))&gt;(L279+L280)),((MINA(L283:L290))&lt;(L279-L281))),"NG","OK"))</f>
        <v/>
      </c>
      <c r="M302" s="192" t="str">
        <f t="shared" ref="M302:M338" si="885">IF(M282="","",IF(OR(((MAXA(M282:M289))&gt;(M278+M279)),((MINA(M282:M289))&lt;(M278-M280))),2,1))</f>
        <v/>
      </c>
      <c r="N302" s="185"/>
      <c r="O302" s="193"/>
      <c r="P302" s="193"/>
      <c r="Q302" s="185"/>
      <c r="R302" s="185"/>
      <c r="S302" s="185"/>
      <c r="T302" s="185"/>
      <c r="U302" s="185"/>
      <c r="V302" s="185"/>
      <c r="W302" s="185"/>
      <c r="X302" s="185"/>
      <c r="Y302" s="185"/>
      <c r="Z302" s="185"/>
    </row>
    <row r="303" spans="1:26" ht="12" customHeight="1" x14ac:dyDescent="0.15">
      <c r="A303" s="186" t="s">
        <v>37</v>
      </c>
      <c r="B303" s="188">
        <v>0.6</v>
      </c>
      <c r="C303" s="31">
        <v>0</v>
      </c>
      <c r="D303" s="188" t="s">
        <v>35</v>
      </c>
      <c r="E303" s="176"/>
      <c r="F303" s="176"/>
      <c r="G303" s="176"/>
      <c r="H303" s="176"/>
      <c r="I303" s="176"/>
      <c r="J303" s="178"/>
      <c r="K303" s="178"/>
      <c r="L303" s="192" t="str">
        <f t="shared" ref="L303" si="886">IF(E303="","",IF(OR(((MAXA(E303:I304))&gt;(B303+C303)),((MINA(E303:I304))&lt;(B303-C304))),"NG","OK"))</f>
        <v/>
      </c>
      <c r="M303" s="192" t="str">
        <f t="shared" ref="M303" si="887">IF(E303="","",IF(OR(((MAXA(E303:I304))&gt;(B303+C303)),((MINA(E303:I304))&lt;(B303-C304))),2,1))</f>
        <v/>
      </c>
      <c r="N303" s="185">
        <f t="shared" ref="N303" si="888">IF(B303="","",(((B303+C303)+(B303-C304))/2))</f>
        <v>0.58499999999999996</v>
      </c>
      <c r="O303" s="193" t="str">
        <f t="shared" ref="O303" si="889">IF(E303="","",((MAXA(E303,F303,G303,H303,I303))-N303)/((C303+C304)/2))</f>
        <v/>
      </c>
      <c r="P303" s="193" t="str">
        <f t="shared" ref="P303" si="890">IF(E303="","",((MINA(E303,F303,G303,H303,I303))-N303)/((C303+C304)/2))</f>
        <v/>
      </c>
      <c r="Q303" s="194" t="str">
        <f t="shared" ref="Q303" si="891">IF(E303="","",IF(OR((O303&gt;50%),(P303&lt;-50%)),"Measure More","OK"))</f>
        <v/>
      </c>
      <c r="R303" s="185" t="str">
        <f t="shared" ref="R303" si="892">IF(E303="","",MAXA(E303:I304))</f>
        <v/>
      </c>
      <c r="S303" s="185" t="str">
        <f t="shared" ref="S303" si="893">IF(E303="","",MINA(E303:I304))</f>
        <v/>
      </c>
      <c r="T303" s="185" t="str">
        <f t="shared" ref="T303" si="894">IF(E303="","",(R303-S303))</f>
        <v/>
      </c>
      <c r="U303" s="185" t="str">
        <f t="shared" ref="U303" si="895">IF(E303="","",ROUND(AVERAGEA(E303:I304),4))</f>
        <v/>
      </c>
      <c r="V303" s="185" t="str">
        <f t="shared" ref="V303" si="896">IF(E303="","",ROUND(SQRT(COUNTA(E303:I304)/(COUNTA(E303:I304)-1))*STDEVPA(E303:I304),4))</f>
        <v/>
      </c>
      <c r="W303" s="184" t="str">
        <f>IF(E303="","",ROUND((((U303)-(B303-C304))/(3*V303)),4))</f>
        <v/>
      </c>
      <c r="X303" s="184" t="str">
        <f>IF(E303="","",ROUND((((U303)-(B303-C304))/(3*V303)),4))</f>
        <v/>
      </c>
      <c r="Y303" s="184" t="str">
        <f t="shared" ref="Y303" si="897">IF(E303="","",IF(OR(((MAXA(E303:I304))&gt;(B303+C303)),((MINA(E303:I304))&lt;(B303-C304))),"NG","OK"))</f>
        <v/>
      </c>
      <c r="Z303" s="184" t="str">
        <f t="shared" ref="Z303" si="898">IF(X303="","",IF(OR(((MINA(X303))&lt;(1.67))),"NG","OK"))</f>
        <v/>
      </c>
    </row>
    <row r="304" spans="1:26" ht="12" customHeight="1" x14ac:dyDescent="0.15">
      <c r="A304" s="187"/>
      <c r="B304" s="189"/>
      <c r="C304" s="30">
        <v>0.03</v>
      </c>
      <c r="D304" s="189"/>
      <c r="E304" s="177"/>
      <c r="F304" s="177"/>
      <c r="G304" s="177"/>
      <c r="H304" s="177"/>
      <c r="I304" s="177"/>
      <c r="J304" s="179"/>
      <c r="K304" s="179"/>
      <c r="L304" s="192" t="str">
        <f t="shared" si="884"/>
        <v/>
      </c>
      <c r="M304" s="192" t="str">
        <f t="shared" si="885"/>
        <v/>
      </c>
      <c r="N304" s="185"/>
      <c r="O304" s="193"/>
      <c r="P304" s="193"/>
      <c r="Q304" s="194"/>
      <c r="R304" s="185"/>
      <c r="S304" s="185"/>
      <c r="T304" s="185"/>
      <c r="U304" s="185"/>
      <c r="V304" s="185"/>
      <c r="W304" s="185"/>
      <c r="X304" s="185"/>
      <c r="Y304" s="185"/>
      <c r="Z304" s="185"/>
    </row>
    <row r="305" spans="1:26" ht="12" customHeight="1" x14ac:dyDescent="0.15">
      <c r="A305" s="186" t="s">
        <v>36</v>
      </c>
      <c r="B305" s="188">
        <v>0.6</v>
      </c>
      <c r="C305" s="31">
        <v>0</v>
      </c>
      <c r="D305" s="188" t="s">
        <v>35</v>
      </c>
      <c r="E305" s="176"/>
      <c r="F305" s="176"/>
      <c r="G305" s="176"/>
      <c r="H305" s="176"/>
      <c r="I305" s="176"/>
      <c r="J305" s="178"/>
      <c r="K305" s="178"/>
      <c r="L305" s="192" t="str">
        <f t="shared" ref="L305" si="899">IF(E305="","",IF(OR(((MAXA(E305:I306))&gt;(B305+C305)),((MINA(E305:I306))&lt;(B305-C306))),"NG","OK"))</f>
        <v/>
      </c>
      <c r="M305" s="192" t="str">
        <f t="shared" ref="M305" si="900">IF(E305="","",IF(OR(((MAXA(E305:I306))&gt;(B305+C305)),((MINA(E305:I306))&lt;(B305-C306))),2,1))</f>
        <v/>
      </c>
      <c r="N305" s="185">
        <f t="shared" ref="N305" si="901">IF(B305="","",(((B305+C305)+(B305-C306))/2))</f>
        <v>0.58499999999999996</v>
      </c>
      <c r="O305" s="193" t="str">
        <f t="shared" ref="O305" si="902">IF(E305="","",((MAXA(E305,F305,G305,H305,I305))-N305)/((C305+C306)/2))</f>
        <v/>
      </c>
      <c r="P305" s="193" t="str">
        <f t="shared" ref="P305" si="903">IF(E305="","",((MINA(E305,F305,G305,H305,I305))-N305)/((C305+C306)/2))</f>
        <v/>
      </c>
      <c r="Q305" s="194" t="str">
        <f t="shared" ref="Q305" si="904">IF(E305="","",IF(OR((O305&gt;50%),(P305&lt;-50%)),"Measure More","OK"))</f>
        <v/>
      </c>
      <c r="R305" s="185" t="str">
        <f t="shared" ref="R305" si="905">IF(E305="","",MAXA(E305:I306))</f>
        <v/>
      </c>
      <c r="S305" s="185" t="str">
        <f t="shared" ref="S305" si="906">IF(E305="","",MINA(E305:I306))</f>
        <v/>
      </c>
      <c r="T305" s="185" t="str">
        <f t="shared" ref="T305" si="907">IF(E305="","",(R305-S305))</f>
        <v/>
      </c>
      <c r="U305" s="185" t="str">
        <f t="shared" ref="U305" si="908">IF(E305="","",ROUND(AVERAGEA(E305:I306),4))</f>
        <v/>
      </c>
      <c r="V305" s="185" t="str">
        <f t="shared" ref="V305" si="909">IF(E305="","",ROUND(SQRT(COUNTA(E305:I306)/(COUNTA(E305:I306)-1))*STDEVPA(E305:I306),4))</f>
        <v/>
      </c>
      <c r="W305" s="184" t="str">
        <f>IF(E305="","",ROUND((((U305)-(B305-C306))/(3*V305)),4))</f>
        <v/>
      </c>
      <c r="X305" s="184" t="str">
        <f>IF(E305="","",ROUND((((U305)-(B305-C306))/(3*V305)),4))</f>
        <v/>
      </c>
      <c r="Y305" s="184" t="str">
        <f t="shared" ref="Y305" si="910">IF(E305="","",IF(OR(((MAXA(E305:I306))&gt;(B305+C305)),((MINA(E305:I306))&lt;(B305-C306))),"NG","OK"))</f>
        <v/>
      </c>
      <c r="Z305" s="184" t="str">
        <f t="shared" ref="Z305" si="911">IF(X305="","",IF(OR(((MINA(X305))&lt;(1.67))),"NG","OK"))</f>
        <v/>
      </c>
    </row>
    <row r="306" spans="1:26" ht="12" customHeight="1" x14ac:dyDescent="0.15">
      <c r="A306" s="187"/>
      <c r="B306" s="189"/>
      <c r="C306" s="30">
        <v>0.03</v>
      </c>
      <c r="D306" s="189"/>
      <c r="E306" s="177"/>
      <c r="F306" s="177"/>
      <c r="G306" s="177"/>
      <c r="H306" s="177"/>
      <c r="I306" s="177"/>
      <c r="J306" s="179"/>
      <c r="K306" s="179"/>
      <c r="L306" s="192" t="str">
        <f t="shared" si="884"/>
        <v/>
      </c>
      <c r="M306" s="192" t="str">
        <f t="shared" si="885"/>
        <v/>
      </c>
      <c r="N306" s="185"/>
      <c r="O306" s="193"/>
      <c r="P306" s="193"/>
      <c r="Q306" s="194"/>
      <c r="R306" s="185"/>
      <c r="S306" s="185"/>
      <c r="T306" s="185"/>
      <c r="U306" s="185"/>
      <c r="V306" s="185"/>
      <c r="W306" s="185"/>
      <c r="X306" s="185"/>
      <c r="Y306" s="185"/>
      <c r="Z306" s="185"/>
    </row>
    <row r="307" spans="1:26" ht="12" customHeight="1" x14ac:dyDescent="0.15">
      <c r="A307" s="186" t="s">
        <v>34</v>
      </c>
      <c r="B307" s="188">
        <v>7.5</v>
      </c>
      <c r="C307" s="31">
        <v>0.2</v>
      </c>
      <c r="D307" s="188" t="s">
        <v>18</v>
      </c>
      <c r="E307" s="176"/>
      <c r="F307" s="176"/>
      <c r="G307" s="176"/>
      <c r="H307" s="176"/>
      <c r="I307" s="176"/>
      <c r="J307" s="178"/>
      <c r="K307" s="178"/>
      <c r="L307" s="192" t="str">
        <f t="shared" ref="L307" si="912">IF(E307="","",IF(OR(((MAXA(E307:I308))&gt;(B307+C307)),((MINA(E307:I308))&lt;(B307-C308))),"NG","OK"))</f>
        <v/>
      </c>
      <c r="M307" s="192" t="str">
        <f t="shared" ref="M307" si="913">IF(E307="","",IF(OR(((MAXA(E307:I308))&gt;(B307+C307)),((MINA(E307:I308))&lt;(B307-C308))),2,1))</f>
        <v/>
      </c>
      <c r="N307" s="185">
        <f t="shared" ref="N307" si="914">IF(B307="","",(((B307+C307)+(B307-C308))/2))</f>
        <v>7.5</v>
      </c>
      <c r="O307" s="193" t="str">
        <f t="shared" ref="O307" si="915">IF(E307="","",((MAXA(E307,F307,G307,H307,I307))-N307)/((C307+C308)/2))</f>
        <v/>
      </c>
      <c r="P307" s="193" t="str">
        <f t="shared" ref="P307" si="916">IF(E307="","",((MINA(E307,F307,G307,H307,I307))-N307)/((C307+C308)/2))</f>
        <v/>
      </c>
      <c r="Q307" s="185" t="str">
        <f t="shared" ref="Q307" si="917">IF(E307="","",IF(OR((O307&gt;50%),(P307&lt;-50%)),"Measure More","OK"))</f>
        <v/>
      </c>
      <c r="R307" s="185" t="str">
        <f t="shared" ref="R307" si="918">IF(E307="","",MAXA(E307:I308))</f>
        <v/>
      </c>
      <c r="S307" s="185" t="str">
        <f t="shared" ref="S307" si="919">IF(E307="","",MINA(E307:I308))</f>
        <v/>
      </c>
      <c r="T307" s="185" t="str">
        <f t="shared" ref="T307" si="920">IF(E307="","",(R307-S307))</f>
        <v/>
      </c>
      <c r="U307" s="185" t="str">
        <f t="shared" ref="U307" si="921">IF(E307="","",ROUND(AVERAGEA(E307:I308),4))</f>
        <v/>
      </c>
      <c r="V307" s="185" t="str">
        <f t="shared" ref="V307" si="922">IF(E307="","",ROUND(SQRT(COUNTA(E307:I308)/(COUNTA(E307:I308)-1))*STDEVPA(E307:I308),4))</f>
        <v/>
      </c>
      <c r="W307" s="184" t="str">
        <f t="shared" ref="W307" si="923">IF(E307="","",ROUND((((B307+C307)-(B307-C308))/(6*V307)),4))</f>
        <v/>
      </c>
      <c r="X307" s="184" t="str">
        <f t="shared" ref="X307" si="924">IF(E307="","",ROUND((1-(ABS((((B307+C307)+(B307-C308))/2)-U307)/((C307+C308)/2)))*W307,4))</f>
        <v/>
      </c>
      <c r="Y307" s="184" t="str">
        <f t="shared" ref="Y307" si="925">IF(E307="","",IF(OR(((MAXA(E307:I308))&gt;(B307+C307)),((MINA(E307:I308))&lt;(B307-C308))),"NG","OK"))</f>
        <v/>
      </c>
      <c r="Z307" s="184" t="str">
        <f t="shared" ref="Z307" si="926">IF(X307="","",IF(OR(((MINA(X307))&lt;(1.67))),"NG","OK"))</f>
        <v/>
      </c>
    </row>
    <row r="308" spans="1:26" ht="12" customHeight="1" x14ac:dyDescent="0.15">
      <c r="A308" s="187"/>
      <c r="B308" s="189"/>
      <c r="C308" s="30">
        <v>0.2</v>
      </c>
      <c r="D308" s="189"/>
      <c r="E308" s="177"/>
      <c r="F308" s="177"/>
      <c r="G308" s="177"/>
      <c r="H308" s="177"/>
      <c r="I308" s="177"/>
      <c r="J308" s="179"/>
      <c r="K308" s="179"/>
      <c r="L308" s="192" t="str">
        <f t="shared" si="884"/>
        <v/>
      </c>
      <c r="M308" s="192" t="str">
        <f t="shared" si="885"/>
        <v/>
      </c>
      <c r="N308" s="185"/>
      <c r="O308" s="193"/>
      <c r="P308" s="193"/>
      <c r="Q308" s="185"/>
      <c r="R308" s="185"/>
      <c r="S308" s="185"/>
      <c r="T308" s="185"/>
      <c r="U308" s="185"/>
      <c r="V308" s="185"/>
      <c r="W308" s="185"/>
      <c r="X308" s="185"/>
      <c r="Y308" s="185"/>
      <c r="Z308" s="185"/>
    </row>
    <row r="309" spans="1:26" ht="12" customHeight="1" x14ac:dyDescent="0.15">
      <c r="A309" s="186" t="s">
        <v>33</v>
      </c>
      <c r="B309" s="188">
        <v>7.5</v>
      </c>
      <c r="C309" s="31">
        <v>0.2</v>
      </c>
      <c r="D309" s="188" t="s">
        <v>18</v>
      </c>
      <c r="E309" s="176"/>
      <c r="F309" s="176"/>
      <c r="G309" s="176"/>
      <c r="H309" s="176"/>
      <c r="I309" s="176"/>
      <c r="J309" s="178"/>
      <c r="K309" s="178"/>
      <c r="L309" s="192" t="str">
        <f t="shared" ref="L309" si="927">IF(E309="","",IF(OR(((MAXA(E309:I310))&gt;(B309+C309)),((MINA(E309:I310))&lt;(B309-C310))),"NG","OK"))</f>
        <v/>
      </c>
      <c r="M309" s="192" t="str">
        <f t="shared" ref="M309" si="928">IF(E309="","",IF(OR(((MAXA(E309:I310))&gt;(B309+C309)),((MINA(E309:I310))&lt;(B309-C310))),2,1))</f>
        <v/>
      </c>
      <c r="N309" s="185">
        <f t="shared" ref="N309" si="929">IF(B309="","",(((B309+C309)+(B309-C310))/2))</f>
        <v>7.5</v>
      </c>
      <c r="O309" s="193" t="str">
        <f t="shared" ref="O309" si="930">IF(E309="","",((MAXA(E309,F309,G309,H309,I309))-N309)/((C309+C310)/2))</f>
        <v/>
      </c>
      <c r="P309" s="193" t="str">
        <f t="shared" ref="P309" si="931">IF(E309="","",((MINA(E309,F309,G309,H309,I309))-N309)/((C309+C310)/2))</f>
        <v/>
      </c>
      <c r="Q309" s="185" t="str">
        <f t="shared" ref="Q309" si="932">IF(E309="","",IF(OR((O309&gt;50%),(P309&lt;-50%)),"Measure More","OK"))</f>
        <v/>
      </c>
      <c r="R309" s="185" t="str">
        <f t="shared" ref="R309" si="933">IF(E309="","",MAXA(E309:I310))</f>
        <v/>
      </c>
      <c r="S309" s="185" t="str">
        <f t="shared" ref="S309" si="934">IF(E309="","",MINA(E309:I310))</f>
        <v/>
      </c>
      <c r="T309" s="185" t="str">
        <f t="shared" ref="T309" si="935">IF(E309="","",(R309-S309))</f>
        <v/>
      </c>
      <c r="U309" s="185" t="str">
        <f t="shared" ref="U309" si="936">IF(E309="","",ROUND(AVERAGEA(E309:I310),4))</f>
        <v/>
      </c>
      <c r="V309" s="185" t="str">
        <f t="shared" ref="V309" si="937">IF(E309="","",ROUND(SQRT(COUNTA(E309:I310)/(COUNTA(E309:I310)-1))*STDEVPA(E309:I310),4))</f>
        <v/>
      </c>
      <c r="W309" s="184" t="str">
        <f t="shared" ref="W309" si="938">IF(E309="","",ROUND((((B309+C309)-(B309-C310))/(6*V309)),4))</f>
        <v/>
      </c>
      <c r="X309" s="184" t="str">
        <f t="shared" ref="X309" si="939">IF(E309="","",ROUND((1-(ABS((((B309+C309)+(B309-C310))/2)-U309)/((C309+C310)/2)))*W309,4))</f>
        <v/>
      </c>
      <c r="Y309" s="184" t="str">
        <f t="shared" ref="Y309" si="940">IF(E309="","",IF(OR(((MAXA(E309:I310))&gt;(B309+C309)),((MINA(E309:I310))&lt;(B309-C310))),"NG","OK"))</f>
        <v/>
      </c>
      <c r="Z309" s="184" t="str">
        <f t="shared" ref="Z309" si="941">IF(X309="","",IF(OR(((MINA(X309))&lt;(1.67))),"NG","OK"))</f>
        <v/>
      </c>
    </row>
    <row r="310" spans="1:26" ht="12" customHeight="1" x14ac:dyDescent="0.15">
      <c r="A310" s="187"/>
      <c r="B310" s="189"/>
      <c r="C310" s="30">
        <v>0.2</v>
      </c>
      <c r="D310" s="189"/>
      <c r="E310" s="177"/>
      <c r="F310" s="177"/>
      <c r="G310" s="177"/>
      <c r="H310" s="177"/>
      <c r="I310" s="177"/>
      <c r="J310" s="179"/>
      <c r="K310" s="179"/>
      <c r="L310" s="192" t="str">
        <f t="shared" si="884"/>
        <v/>
      </c>
      <c r="M310" s="192" t="str">
        <f t="shared" si="885"/>
        <v/>
      </c>
      <c r="N310" s="185"/>
      <c r="O310" s="193"/>
      <c r="P310" s="193"/>
      <c r="Q310" s="185"/>
      <c r="R310" s="185"/>
      <c r="S310" s="185"/>
      <c r="T310" s="185"/>
      <c r="U310" s="185"/>
      <c r="V310" s="185"/>
      <c r="W310" s="185"/>
      <c r="X310" s="185"/>
      <c r="Y310" s="185"/>
      <c r="Z310" s="185"/>
    </row>
    <row r="311" spans="1:26" ht="12" customHeight="1" x14ac:dyDescent="0.15">
      <c r="A311" s="186" t="s">
        <v>32</v>
      </c>
      <c r="B311" s="188">
        <v>6.2</v>
      </c>
      <c r="C311" s="31">
        <v>0.05</v>
      </c>
      <c r="D311" s="188" t="s">
        <v>18</v>
      </c>
      <c r="E311" s="176"/>
      <c r="F311" s="176"/>
      <c r="G311" s="176"/>
      <c r="H311" s="176"/>
      <c r="I311" s="176"/>
      <c r="J311" s="178"/>
      <c r="K311" s="178"/>
      <c r="L311" s="192" t="str">
        <f t="shared" ref="L311" si="942">IF(E311="","",IF(OR(((MAXA(E311:I312))&gt;(B311+C311)),((MINA(E311:I312))&lt;(B311-C312))),"NG","OK"))</f>
        <v/>
      </c>
      <c r="M311" s="192" t="str">
        <f t="shared" ref="M311" si="943">IF(E311="","",IF(OR(((MAXA(E311:I312))&gt;(B311+C311)),((MINA(E311:I312))&lt;(B311-C312))),2,1))</f>
        <v/>
      </c>
      <c r="N311" s="185">
        <f t="shared" ref="N311" si="944">IF(B311="","",(((B311+C311)+(B311-C312))/2))</f>
        <v>6.2</v>
      </c>
      <c r="O311" s="193" t="str">
        <f t="shared" ref="O311" si="945">IF(E311="","",((MAXA(E311,F311,G311,H311,I311))-N311)/((C311+C312)/2))</f>
        <v/>
      </c>
      <c r="P311" s="193" t="str">
        <f t="shared" ref="P311" si="946">IF(E311="","",((MINA(E311,F311,G311,H311,I311))-N311)/((C311+C312)/2))</f>
        <v/>
      </c>
      <c r="Q311" s="185" t="str">
        <f t="shared" ref="Q311" si="947">IF(E311="","",IF(OR((O311&gt;50%),(P311&lt;-50%)),"Measure More","OK"))</f>
        <v/>
      </c>
      <c r="R311" s="185" t="str">
        <f t="shared" ref="R311" si="948">IF(E311="","",MAXA(E311:I312))</f>
        <v/>
      </c>
      <c r="S311" s="185" t="str">
        <f t="shared" ref="S311" si="949">IF(E311="","",MINA(E311:I312))</f>
        <v/>
      </c>
      <c r="T311" s="185" t="str">
        <f t="shared" ref="T311" si="950">IF(E311="","",(R311-S311))</f>
        <v/>
      </c>
      <c r="U311" s="185" t="str">
        <f t="shared" ref="U311" si="951">IF(E311="","",ROUND(AVERAGEA(E311:I312),4))</f>
        <v/>
      </c>
      <c r="V311" s="185" t="str">
        <f t="shared" ref="V311" si="952">IF(E311="","",ROUND(SQRT(COUNTA(E311:I312)/(COUNTA(E311:I312)-1))*STDEVPA(E311:I312),4))</f>
        <v/>
      </c>
      <c r="W311" s="184" t="str">
        <f t="shared" ref="W311" si="953">IF(E311="","",ROUND((((B311+C311)-(B311-C312))/(6*V311)),4))</f>
        <v/>
      </c>
      <c r="X311" s="184" t="str">
        <f t="shared" ref="X311" si="954">IF(E311="","",ROUND((1-(ABS((((B311+C311)+(B311-C312))/2)-U311)/((C311+C312)/2)))*W311,4))</f>
        <v/>
      </c>
      <c r="Y311" s="184" t="str">
        <f t="shared" ref="Y311" si="955">IF(E311="","",IF(OR(((MAXA(E311:I312))&gt;(B311+C311)),((MINA(E311:I312))&lt;(B311-C312))),"NG","OK"))</f>
        <v/>
      </c>
      <c r="Z311" s="184" t="str">
        <f t="shared" ref="Z311" si="956">IF(X311="","",IF(OR(((MINA(X311))&lt;(1.67))),"NG","OK"))</f>
        <v/>
      </c>
    </row>
    <row r="312" spans="1:26" ht="12" customHeight="1" x14ac:dyDescent="0.15">
      <c r="A312" s="187"/>
      <c r="B312" s="189"/>
      <c r="C312" s="30">
        <v>0.05</v>
      </c>
      <c r="D312" s="189"/>
      <c r="E312" s="177"/>
      <c r="F312" s="177"/>
      <c r="G312" s="177"/>
      <c r="H312" s="177"/>
      <c r="I312" s="177"/>
      <c r="J312" s="179"/>
      <c r="K312" s="179"/>
      <c r="L312" s="192" t="str">
        <f t="shared" si="884"/>
        <v/>
      </c>
      <c r="M312" s="192" t="str">
        <f t="shared" si="885"/>
        <v/>
      </c>
      <c r="N312" s="185"/>
      <c r="O312" s="193"/>
      <c r="P312" s="193"/>
      <c r="Q312" s="185"/>
      <c r="R312" s="185"/>
      <c r="S312" s="185"/>
      <c r="T312" s="185"/>
      <c r="U312" s="185"/>
      <c r="V312" s="185"/>
      <c r="W312" s="185"/>
      <c r="X312" s="185"/>
      <c r="Y312" s="185"/>
      <c r="Z312" s="185"/>
    </row>
    <row r="313" spans="1:26" ht="12" customHeight="1" x14ac:dyDescent="0.15">
      <c r="A313" s="186" t="s">
        <v>31</v>
      </c>
      <c r="B313" s="188">
        <v>6.2</v>
      </c>
      <c r="C313" s="31">
        <v>0.05</v>
      </c>
      <c r="D313" s="188" t="s">
        <v>18</v>
      </c>
      <c r="E313" s="176"/>
      <c r="F313" s="176"/>
      <c r="G313" s="176"/>
      <c r="H313" s="176"/>
      <c r="I313" s="176"/>
      <c r="J313" s="178"/>
      <c r="K313" s="178"/>
      <c r="L313" s="192" t="str">
        <f t="shared" ref="L313" si="957">IF(E313="","",IF(OR(((MAXA(E313:I314))&gt;(B313+C313)),((MINA(E313:I314))&lt;(B313-C314))),"NG","OK"))</f>
        <v/>
      </c>
      <c r="M313" s="192" t="str">
        <f t="shared" ref="M313" si="958">IF(E313="","",IF(OR(((MAXA(E313:I314))&gt;(B313+C313)),((MINA(E313:I314))&lt;(B313-C314))),2,1))</f>
        <v/>
      </c>
      <c r="N313" s="185">
        <f t="shared" ref="N313" si="959">IF(B313="","",(((B313+C313)+(B313-C314))/2))</f>
        <v>6.2</v>
      </c>
      <c r="O313" s="193" t="str">
        <f t="shared" ref="O313" si="960">IF(E313="","",((MAXA(E313,F313,G313,H313,I313))-N313)/((C313+C314)/2))</f>
        <v/>
      </c>
      <c r="P313" s="193" t="str">
        <f t="shared" ref="P313" si="961">IF(E313="","",((MINA(E313,F313,G313,H313,I313))-N313)/((C313+C314)/2))</f>
        <v/>
      </c>
      <c r="Q313" s="185" t="str">
        <f t="shared" ref="Q313" si="962">IF(E313="","",IF(OR((O313&gt;50%),(P313&lt;-50%)),"Measure More","OK"))</f>
        <v/>
      </c>
      <c r="R313" s="185" t="str">
        <f t="shared" ref="R313" si="963">IF(E313="","",MAXA(E313:I314))</f>
        <v/>
      </c>
      <c r="S313" s="185" t="str">
        <f t="shared" ref="S313" si="964">IF(E313="","",MINA(E313:I314))</f>
        <v/>
      </c>
      <c r="T313" s="185" t="str">
        <f t="shared" ref="T313" si="965">IF(E313="","",(R313-S313))</f>
        <v/>
      </c>
      <c r="U313" s="185" t="str">
        <f t="shared" ref="U313" si="966">IF(E313="","",ROUND(AVERAGEA(E313:I314),4))</f>
        <v/>
      </c>
      <c r="V313" s="185" t="str">
        <f t="shared" ref="V313" si="967">IF(E313="","",ROUND(SQRT(COUNTA(E313:I314)/(COUNTA(E313:I314)-1))*STDEVPA(E313:I314),4))</f>
        <v/>
      </c>
      <c r="W313" s="184" t="str">
        <f t="shared" ref="W313" si="968">IF(E313="","",ROUND((((B313+C313)-(B313-C314))/(6*V313)),4))</f>
        <v/>
      </c>
      <c r="X313" s="184" t="str">
        <f t="shared" ref="X313" si="969">IF(E313="","",ROUND((1-(ABS((((B313+C313)+(B313-C314))/2)-U313)/((C313+C314)/2)))*W313,4))</f>
        <v/>
      </c>
      <c r="Y313" s="184" t="str">
        <f t="shared" ref="Y313" si="970">IF(E313="","",IF(OR(((MAXA(E313:I314))&gt;(B313+C313)),((MINA(E313:I314))&lt;(B313-C314))),"NG","OK"))</f>
        <v/>
      </c>
      <c r="Z313" s="184" t="str">
        <f t="shared" ref="Z313" si="971">IF(X313="","",IF(OR(((MINA(X313))&lt;(1.67))),"NG","OK"))</f>
        <v/>
      </c>
    </row>
    <row r="314" spans="1:26" ht="12" customHeight="1" x14ac:dyDescent="0.15">
      <c r="A314" s="187"/>
      <c r="B314" s="189"/>
      <c r="C314" s="30">
        <v>0.05</v>
      </c>
      <c r="D314" s="189"/>
      <c r="E314" s="177"/>
      <c r="F314" s="177"/>
      <c r="G314" s="177"/>
      <c r="H314" s="177"/>
      <c r="I314" s="177"/>
      <c r="J314" s="179"/>
      <c r="K314" s="179"/>
      <c r="L314" s="192" t="str">
        <f t="shared" si="884"/>
        <v/>
      </c>
      <c r="M314" s="192" t="str">
        <f t="shared" si="885"/>
        <v/>
      </c>
      <c r="N314" s="185"/>
      <c r="O314" s="193"/>
      <c r="P314" s="193"/>
      <c r="Q314" s="185"/>
      <c r="R314" s="185"/>
      <c r="S314" s="185"/>
      <c r="T314" s="185"/>
      <c r="U314" s="185"/>
      <c r="V314" s="185"/>
      <c r="W314" s="185"/>
      <c r="X314" s="185"/>
      <c r="Y314" s="185"/>
      <c r="Z314" s="185"/>
    </row>
    <row r="315" spans="1:26" ht="12" customHeight="1" x14ac:dyDescent="0.15">
      <c r="A315" s="186" t="s">
        <v>30</v>
      </c>
      <c r="B315" s="188">
        <v>5.7</v>
      </c>
      <c r="C315" s="31">
        <v>0.1</v>
      </c>
      <c r="D315" s="188" t="s">
        <v>18</v>
      </c>
      <c r="E315" s="176"/>
      <c r="F315" s="176"/>
      <c r="G315" s="176"/>
      <c r="H315" s="176"/>
      <c r="I315" s="176"/>
      <c r="J315" s="178"/>
      <c r="K315" s="178"/>
      <c r="L315" s="192" t="str">
        <f t="shared" ref="L315" si="972">IF(E315="","",IF(OR(((MAXA(E315:I316))&gt;(B315+C315)),((MINA(E315:I316))&lt;(B315-C316))),"NG","OK"))</f>
        <v/>
      </c>
      <c r="M315" s="192" t="str">
        <f t="shared" ref="M315" si="973">IF(E315="","",IF(OR(((MAXA(E315:I316))&gt;(B315+C315)),((MINA(E315:I316))&lt;(B315-C316))),2,1))</f>
        <v/>
      </c>
      <c r="N315" s="185">
        <f t="shared" ref="N315" si="974">IF(B315="","",(((B315+C315)+(B315-C316))/2))</f>
        <v>5.7</v>
      </c>
      <c r="O315" s="193" t="str">
        <f t="shared" ref="O315" si="975">IF(E315="","",((MAXA(E315,F315,G315,H315,I315))-N315)/((C315+C316)/2))</f>
        <v/>
      </c>
      <c r="P315" s="193" t="str">
        <f t="shared" ref="P315" si="976">IF(E315="","",((MINA(E315,F315,G315,H315,I315))-N315)/((C315+C316)/2))</f>
        <v/>
      </c>
      <c r="Q315" s="185" t="str">
        <f t="shared" ref="Q315" si="977">IF(E315="","",IF(OR((O315&gt;50%),(P315&lt;-50%)),"Measure More","OK"))</f>
        <v/>
      </c>
      <c r="R315" s="185" t="str">
        <f t="shared" ref="R315" si="978">IF(E315="","",MAXA(E315:I316))</f>
        <v/>
      </c>
      <c r="S315" s="185" t="str">
        <f t="shared" ref="S315" si="979">IF(E315="","",MINA(E315:I316))</f>
        <v/>
      </c>
      <c r="T315" s="185" t="str">
        <f t="shared" ref="T315" si="980">IF(E315="","",(R315-S315))</f>
        <v/>
      </c>
      <c r="U315" s="185" t="str">
        <f t="shared" ref="U315" si="981">IF(E315="","",ROUND(AVERAGEA(E315:I316),4))</f>
        <v/>
      </c>
      <c r="V315" s="185" t="str">
        <f t="shared" ref="V315" si="982">IF(E315="","",ROUND(SQRT(COUNTA(E315:I316)/(COUNTA(E315:I316)-1))*STDEVPA(E315:I316),4))</f>
        <v/>
      </c>
      <c r="W315" s="184" t="str">
        <f t="shared" ref="W315" si="983">IF(E315="","",ROUND((((B315+C315)-(B315-C316))/(6*V315)),4))</f>
        <v/>
      </c>
      <c r="X315" s="184" t="str">
        <f t="shared" ref="X315" si="984">IF(E315="","",ROUND((1-(ABS((((B315+C315)+(B315-C316))/2)-U315)/((C315+C316)/2)))*W315,4))</f>
        <v/>
      </c>
      <c r="Y315" s="184" t="str">
        <f t="shared" ref="Y315" si="985">IF(E315="","",IF(OR(((MAXA(E315:I316))&gt;(B315+C315)),((MINA(E315:I316))&lt;(B315-C316))),"NG","OK"))</f>
        <v/>
      </c>
      <c r="Z315" s="184" t="str">
        <f t="shared" ref="Z315" si="986">IF(X315="","",IF(OR(((MINA(X315))&lt;(1.67))),"NG","OK"))</f>
        <v/>
      </c>
    </row>
    <row r="316" spans="1:26" ht="12" customHeight="1" x14ac:dyDescent="0.15">
      <c r="A316" s="187"/>
      <c r="B316" s="189"/>
      <c r="C316" s="30">
        <v>0.1</v>
      </c>
      <c r="D316" s="189"/>
      <c r="E316" s="177"/>
      <c r="F316" s="177"/>
      <c r="G316" s="177"/>
      <c r="H316" s="177"/>
      <c r="I316" s="177"/>
      <c r="J316" s="179"/>
      <c r="K316" s="179"/>
      <c r="L316" s="192" t="str">
        <f t="shared" si="884"/>
        <v/>
      </c>
      <c r="M316" s="192" t="str">
        <f t="shared" si="885"/>
        <v/>
      </c>
      <c r="N316" s="185"/>
      <c r="O316" s="193"/>
      <c r="P316" s="193"/>
      <c r="Q316" s="185"/>
      <c r="R316" s="185"/>
      <c r="S316" s="185"/>
      <c r="T316" s="185"/>
      <c r="U316" s="185"/>
      <c r="V316" s="185"/>
      <c r="W316" s="185"/>
      <c r="X316" s="185"/>
      <c r="Y316" s="185"/>
      <c r="Z316" s="185"/>
    </row>
    <row r="317" spans="1:26" ht="12" customHeight="1" x14ac:dyDescent="0.15">
      <c r="A317" s="186" t="s">
        <v>29</v>
      </c>
      <c r="B317" s="188">
        <v>5.7</v>
      </c>
      <c r="C317" s="31">
        <v>0.1</v>
      </c>
      <c r="D317" s="188" t="s">
        <v>18</v>
      </c>
      <c r="E317" s="176"/>
      <c r="F317" s="176"/>
      <c r="G317" s="176"/>
      <c r="H317" s="176"/>
      <c r="I317" s="176"/>
      <c r="J317" s="178"/>
      <c r="K317" s="178"/>
      <c r="L317" s="192" t="str">
        <f t="shared" ref="L317" si="987">IF(E317="","",IF(OR(((MAXA(E317:I318))&gt;(B317+C317)),((MINA(E317:I318))&lt;(B317-C318))),"NG","OK"))</f>
        <v/>
      </c>
      <c r="M317" s="192" t="str">
        <f t="shared" ref="M317" si="988">IF(E317="","",IF(OR(((MAXA(E317:I318))&gt;(B317+C317)),((MINA(E317:I318))&lt;(B317-C318))),2,1))</f>
        <v/>
      </c>
      <c r="N317" s="185">
        <f t="shared" ref="N317" si="989">IF(B317="","",(((B317+C317)+(B317-C318))/2))</f>
        <v>5.7</v>
      </c>
      <c r="O317" s="193" t="str">
        <f t="shared" ref="O317" si="990">IF(E317="","",((MAXA(E317,F317,G317,H317,I317))-N317)/((C317+C318)/2))</f>
        <v/>
      </c>
      <c r="P317" s="193" t="str">
        <f t="shared" ref="P317" si="991">IF(E317="","",((MINA(E317,F317,G317,H317,I317))-N317)/((C317+C318)/2))</f>
        <v/>
      </c>
      <c r="Q317" s="185" t="str">
        <f t="shared" ref="Q317" si="992">IF(E317="","",IF(OR((O317&gt;50%),(P317&lt;-50%)),"Measure More","OK"))</f>
        <v/>
      </c>
      <c r="R317" s="185" t="str">
        <f t="shared" ref="R317" si="993">IF(E317="","",MAXA(E317:I318))</f>
        <v/>
      </c>
      <c r="S317" s="185" t="str">
        <f t="shared" ref="S317" si="994">IF(E317="","",MINA(E317:I318))</f>
        <v/>
      </c>
      <c r="T317" s="185" t="str">
        <f t="shared" ref="T317" si="995">IF(E317="","",(R317-S317))</f>
        <v/>
      </c>
      <c r="U317" s="185" t="str">
        <f t="shared" ref="U317" si="996">IF(E317="","",ROUND(AVERAGEA(E317:I318),4))</f>
        <v/>
      </c>
      <c r="V317" s="185" t="str">
        <f t="shared" ref="V317" si="997">IF(E317="","",ROUND(SQRT(COUNTA(E317:I318)/(COUNTA(E317:I318)-1))*STDEVPA(E317:I318),4))</f>
        <v/>
      </c>
      <c r="W317" s="184" t="str">
        <f t="shared" ref="W317" si="998">IF(E317="","",ROUND((((B317+C317)-(B317-C318))/(6*V317)),4))</f>
        <v/>
      </c>
      <c r="X317" s="184" t="str">
        <f t="shared" ref="X317" si="999">IF(E317="","",ROUND((1-(ABS((((B317+C317)+(B317-C318))/2)-U317)/((C317+C318)/2)))*W317,4))</f>
        <v/>
      </c>
      <c r="Y317" s="184" t="str">
        <f t="shared" ref="Y317" si="1000">IF(E317="","",IF(OR(((MAXA(E317:I318))&gt;(B317+C317)),((MINA(E317:I318))&lt;(B317-C318))),"NG","OK"))</f>
        <v/>
      </c>
      <c r="Z317" s="184" t="str">
        <f t="shared" ref="Z317" si="1001">IF(X317="","",IF(OR(((MINA(X317))&lt;(1.67))),"NG","OK"))</f>
        <v/>
      </c>
    </row>
    <row r="318" spans="1:26" ht="12" customHeight="1" x14ac:dyDescent="0.15">
      <c r="A318" s="187"/>
      <c r="B318" s="189"/>
      <c r="C318" s="30">
        <v>0.1</v>
      </c>
      <c r="D318" s="189"/>
      <c r="E318" s="177"/>
      <c r="F318" s="177"/>
      <c r="G318" s="177"/>
      <c r="H318" s="177"/>
      <c r="I318" s="177"/>
      <c r="J318" s="179"/>
      <c r="K318" s="179"/>
      <c r="L318" s="192" t="str">
        <f t="shared" si="884"/>
        <v/>
      </c>
      <c r="M318" s="192" t="str">
        <f t="shared" si="885"/>
        <v/>
      </c>
      <c r="N318" s="185"/>
      <c r="O318" s="193"/>
      <c r="P318" s="193"/>
      <c r="Q318" s="185"/>
      <c r="R318" s="185"/>
      <c r="S318" s="185"/>
      <c r="T318" s="185"/>
      <c r="U318" s="185"/>
      <c r="V318" s="185"/>
      <c r="W318" s="185"/>
      <c r="X318" s="185"/>
      <c r="Y318" s="185"/>
      <c r="Z318" s="185"/>
    </row>
    <row r="319" spans="1:26" ht="12" customHeight="1" x14ac:dyDescent="0.15">
      <c r="A319" s="186" t="s">
        <v>28</v>
      </c>
      <c r="B319" s="188">
        <v>7.9</v>
      </c>
      <c r="C319" s="31">
        <v>0.1</v>
      </c>
      <c r="D319" s="188" t="s">
        <v>18</v>
      </c>
      <c r="E319" s="176"/>
      <c r="F319" s="176"/>
      <c r="G319" s="176"/>
      <c r="H319" s="176"/>
      <c r="I319" s="176"/>
      <c r="J319" s="178"/>
      <c r="K319" s="178"/>
      <c r="L319" s="192" t="str">
        <f t="shared" ref="L319" si="1002">IF(E319="","",IF(OR(((MAXA(E319:I320))&gt;(B319+C319)),((MINA(E319:I320))&lt;(B319-C320))),"NG","OK"))</f>
        <v/>
      </c>
      <c r="M319" s="192" t="str">
        <f t="shared" ref="M319" si="1003">IF(E319="","",IF(OR(((MAXA(E319:I320))&gt;(B319+C319)),((MINA(E319:I320))&lt;(B319-C320))),2,1))</f>
        <v/>
      </c>
      <c r="N319" s="185">
        <f t="shared" ref="N319" si="1004">IF(B319="","",(((B319+C319)+(B319-C320))/2))</f>
        <v>7.9</v>
      </c>
      <c r="O319" s="193" t="str">
        <f t="shared" ref="O319" si="1005">IF(E319="","",((MAXA(E319,F319,G319,H319,I319))-N319)/((C319+C320)/2))</f>
        <v/>
      </c>
      <c r="P319" s="193" t="str">
        <f t="shared" ref="P319" si="1006">IF(E319="","",((MINA(E319,F319,G319,H319,I319))-N319)/((C319+C320)/2))</f>
        <v/>
      </c>
      <c r="Q319" s="194" t="str">
        <f t="shared" ref="Q319" si="1007">IF(E319="","",IF(OR((O319&gt;50%),(P319&lt;-50%)),"Measure More","OK"))</f>
        <v/>
      </c>
      <c r="R319" s="185" t="str">
        <f t="shared" ref="R319" si="1008">IF(E319="","",MAXA(E319:I320))</f>
        <v/>
      </c>
      <c r="S319" s="185" t="str">
        <f t="shared" ref="S319" si="1009">IF(E319="","",MINA(E319:I320))</f>
        <v/>
      </c>
      <c r="T319" s="185" t="str">
        <f t="shared" ref="T319" si="1010">IF(E319="","",(R319-S319))</f>
        <v/>
      </c>
      <c r="U319" s="185" t="str">
        <f t="shared" ref="U319" si="1011">IF(E319="","",ROUND(AVERAGEA(E319:I320),4))</f>
        <v/>
      </c>
      <c r="V319" s="185" t="str">
        <f t="shared" ref="V319" si="1012">IF(E319="","",ROUND(SQRT(COUNTA(E319:I320)/(COUNTA(E319:I320)-1))*STDEVPA(E319:I320),4))</f>
        <v/>
      </c>
      <c r="W319" s="184" t="str">
        <f t="shared" ref="W319" si="1013">IF(E319="","",ROUND((((B319+C319)-(B319-C320))/(6*V319)),4))</f>
        <v/>
      </c>
      <c r="X319" s="184" t="str">
        <f t="shared" ref="X319" si="1014">IF(E319="","",ROUND((1-(ABS((((B319+C319)+(B319-C320))/2)-U319)/((C319+C320)/2)))*W319,4))</f>
        <v/>
      </c>
      <c r="Y319" s="184" t="str">
        <f t="shared" ref="Y319" si="1015">IF(E319="","",IF(OR(((MAXA(E319:I320))&gt;(B319+C319)),((MINA(E319:I320))&lt;(B319-C320))),"NG","OK"))</f>
        <v/>
      </c>
      <c r="Z319" s="184" t="str">
        <f t="shared" ref="Z319" si="1016">IF(X319="","",IF(OR(((MINA(X319))&lt;(1.67))),"NG","OK"))</f>
        <v/>
      </c>
    </row>
    <row r="320" spans="1:26" ht="12" customHeight="1" x14ac:dyDescent="0.15">
      <c r="A320" s="187"/>
      <c r="B320" s="189"/>
      <c r="C320" s="30">
        <v>0.1</v>
      </c>
      <c r="D320" s="189"/>
      <c r="E320" s="177"/>
      <c r="F320" s="177"/>
      <c r="G320" s="177"/>
      <c r="H320" s="177"/>
      <c r="I320" s="177"/>
      <c r="J320" s="179"/>
      <c r="K320" s="179"/>
      <c r="L320" s="192" t="str">
        <f t="shared" si="884"/>
        <v/>
      </c>
      <c r="M320" s="192" t="str">
        <f t="shared" si="885"/>
        <v/>
      </c>
      <c r="N320" s="185"/>
      <c r="O320" s="193"/>
      <c r="P320" s="193"/>
      <c r="Q320" s="194"/>
      <c r="R320" s="185"/>
      <c r="S320" s="185"/>
      <c r="T320" s="185"/>
      <c r="U320" s="185"/>
      <c r="V320" s="185"/>
      <c r="W320" s="185"/>
      <c r="X320" s="185"/>
      <c r="Y320" s="185"/>
      <c r="Z320" s="185"/>
    </row>
    <row r="321" spans="1:26" ht="12" customHeight="1" x14ac:dyDescent="0.15">
      <c r="A321" s="186" t="s">
        <v>27</v>
      </c>
      <c r="B321" s="188">
        <v>7.9</v>
      </c>
      <c r="C321" s="31">
        <v>0.1</v>
      </c>
      <c r="D321" s="188" t="s">
        <v>18</v>
      </c>
      <c r="E321" s="176"/>
      <c r="F321" s="176"/>
      <c r="G321" s="176"/>
      <c r="H321" s="176"/>
      <c r="I321" s="176"/>
      <c r="J321" s="178"/>
      <c r="K321" s="178"/>
      <c r="L321" s="192" t="str">
        <f t="shared" ref="L321" si="1017">IF(E321="","",IF(OR(((MAXA(E321:I322))&gt;(B321+C321)),((MINA(E321:I322))&lt;(B321-C322))),"NG","OK"))</f>
        <v/>
      </c>
      <c r="M321" s="192" t="str">
        <f t="shared" ref="M321" si="1018">IF(E321="","",IF(OR(((MAXA(E321:I322))&gt;(B321+C321)),((MINA(E321:I322))&lt;(B321-C322))),2,1))</f>
        <v/>
      </c>
      <c r="N321" s="185">
        <f t="shared" ref="N321" si="1019">IF(B321="","",(((B321+C321)+(B321-C322))/2))</f>
        <v>7.9</v>
      </c>
      <c r="O321" s="193" t="str">
        <f t="shared" ref="O321" si="1020">IF(E321="","",((MAXA(E321,F321,G321,H321,I321))-N321)/((C321+C322)/2))</f>
        <v/>
      </c>
      <c r="P321" s="193" t="str">
        <f t="shared" ref="P321" si="1021">IF(E321="","",((MINA(E321,F321,G321,H321,I321))-N321)/((C321+C322)/2))</f>
        <v/>
      </c>
      <c r="Q321" s="194" t="str">
        <f t="shared" ref="Q321" si="1022">IF(E321="","",IF(OR((O321&gt;50%),(P321&lt;-50%)),"Measure More","OK"))</f>
        <v/>
      </c>
      <c r="R321" s="185" t="str">
        <f t="shared" ref="R321" si="1023">IF(E321="","",MAXA(E321:I322))</f>
        <v/>
      </c>
      <c r="S321" s="185" t="str">
        <f t="shared" ref="S321" si="1024">IF(E321="","",MINA(E321:I322))</f>
        <v/>
      </c>
      <c r="T321" s="185" t="str">
        <f t="shared" ref="T321" si="1025">IF(E321="","",(R321-S321))</f>
        <v/>
      </c>
      <c r="U321" s="185" t="str">
        <f t="shared" ref="U321" si="1026">IF(E321="","",ROUND(AVERAGEA(E321:I322),4))</f>
        <v/>
      </c>
      <c r="V321" s="185" t="str">
        <f t="shared" ref="V321" si="1027">IF(E321="","",ROUND(SQRT(COUNTA(E321:I322)/(COUNTA(E321:I322)-1))*STDEVPA(E321:I322),4))</f>
        <v/>
      </c>
      <c r="W321" s="184" t="str">
        <f t="shared" ref="W321" si="1028">IF(E321="","",ROUND((((B321+C321)-(B321-C322))/(6*V321)),4))</f>
        <v/>
      </c>
      <c r="X321" s="184" t="str">
        <f t="shared" ref="X321" si="1029">IF(E321="","",ROUND((1-(ABS((((B321+C321)+(B321-C322))/2)-U321)/((C321+C322)/2)))*W321,4))</f>
        <v/>
      </c>
      <c r="Y321" s="184" t="str">
        <f t="shared" ref="Y321" si="1030">IF(E321="","",IF(OR(((MAXA(E321:I322))&gt;(B321+C321)),((MINA(E321:I322))&lt;(B321-C322))),"NG","OK"))</f>
        <v/>
      </c>
      <c r="Z321" s="184" t="str">
        <f t="shared" ref="Z321" si="1031">IF(X321="","",IF(OR(((MINA(X321))&lt;(1.67))),"NG","OK"))</f>
        <v/>
      </c>
    </row>
    <row r="322" spans="1:26" ht="12" customHeight="1" x14ac:dyDescent="0.15">
      <c r="A322" s="187"/>
      <c r="B322" s="189"/>
      <c r="C322" s="30">
        <v>0.1</v>
      </c>
      <c r="D322" s="189"/>
      <c r="E322" s="177"/>
      <c r="F322" s="177"/>
      <c r="G322" s="177"/>
      <c r="H322" s="177"/>
      <c r="I322" s="177"/>
      <c r="J322" s="179"/>
      <c r="K322" s="179"/>
      <c r="L322" s="192" t="str">
        <f t="shared" si="884"/>
        <v/>
      </c>
      <c r="M322" s="192" t="str">
        <f t="shared" si="885"/>
        <v/>
      </c>
      <c r="N322" s="185"/>
      <c r="O322" s="193"/>
      <c r="P322" s="193"/>
      <c r="Q322" s="194"/>
      <c r="R322" s="185"/>
      <c r="S322" s="185"/>
      <c r="T322" s="185"/>
      <c r="U322" s="185"/>
      <c r="V322" s="185"/>
      <c r="W322" s="185"/>
      <c r="X322" s="185"/>
      <c r="Y322" s="185"/>
      <c r="Z322" s="185"/>
    </row>
    <row r="323" spans="1:26" ht="12" customHeight="1" x14ac:dyDescent="0.15">
      <c r="A323" s="186" t="s">
        <v>26</v>
      </c>
      <c r="B323" s="188">
        <v>3.1</v>
      </c>
      <c r="C323" s="31">
        <v>0.1</v>
      </c>
      <c r="D323" s="188" t="s">
        <v>18</v>
      </c>
      <c r="E323" s="176"/>
      <c r="F323" s="176"/>
      <c r="G323" s="176"/>
      <c r="H323" s="176"/>
      <c r="I323" s="176"/>
      <c r="J323" s="178"/>
      <c r="K323" s="178"/>
      <c r="L323" s="192" t="str">
        <f t="shared" ref="L323" si="1032">IF(E323="","",IF(OR(((MAXA(E323:I324))&gt;(B323+C323)),((MINA(E323:I324))&lt;(B323-C324))),"NG","OK"))</f>
        <v/>
      </c>
      <c r="M323" s="192" t="str">
        <f t="shared" ref="M323" si="1033">IF(E323="","",IF(OR(((MAXA(E323:I324))&gt;(B323+C323)),((MINA(E323:I324))&lt;(B323-C324))),2,1))</f>
        <v/>
      </c>
      <c r="N323" s="185">
        <f t="shared" ref="N323" si="1034">IF(B323="","",(((B323+C323)+(B323-C324))/2))</f>
        <v>3.1</v>
      </c>
      <c r="O323" s="193" t="str">
        <f t="shared" ref="O323" si="1035">IF(E323="","",((MAXA(E323,F323,G323,H323,I323))-N323)/((C323+C324)/2))</f>
        <v/>
      </c>
      <c r="P323" s="193" t="str">
        <f t="shared" ref="P323" si="1036">IF(E323="","",((MINA(E323,F323,G323,H323,I323))-N323)/((C323+C324)/2))</f>
        <v/>
      </c>
      <c r="Q323" s="185" t="str">
        <f t="shared" ref="Q323" si="1037">IF(E323="","",IF(OR((O323&gt;50%),(P323&lt;-50%)),"Measure More","OK"))</f>
        <v/>
      </c>
      <c r="R323" s="185" t="str">
        <f t="shared" ref="R323" si="1038">IF(E323="","",MAXA(E323:I324))</f>
        <v/>
      </c>
      <c r="S323" s="185" t="str">
        <f t="shared" ref="S323" si="1039">IF(E323="","",MINA(E323:I324))</f>
        <v/>
      </c>
      <c r="T323" s="185" t="str">
        <f t="shared" ref="T323" si="1040">IF(E323="","",(R323-S323))</f>
        <v/>
      </c>
      <c r="U323" s="185" t="str">
        <f t="shared" ref="U323" si="1041">IF(E323="","",ROUND(AVERAGEA(E323:I324),4))</f>
        <v/>
      </c>
      <c r="V323" s="185" t="str">
        <f t="shared" ref="V323" si="1042">IF(E323="","",ROUND(SQRT(COUNTA(E323:I324)/(COUNTA(E323:I324)-1))*STDEVPA(E323:I324),4))</f>
        <v/>
      </c>
      <c r="W323" s="184" t="str">
        <f t="shared" ref="W323" si="1043">IF(E323="","",ROUND((((B323+C323)-(B323-C324))/(6*V323)),4))</f>
        <v/>
      </c>
      <c r="X323" s="184" t="str">
        <f t="shared" ref="X323" si="1044">IF(E323="","",ROUND((1-(ABS((((B323+C323)+(B323-C324))/2)-U323)/((C323+C324)/2)))*W323,4))</f>
        <v/>
      </c>
      <c r="Y323" s="184" t="str">
        <f t="shared" ref="Y323" si="1045">IF(E323="","",IF(OR(((MAXA(E323:I324))&gt;(B323+C323)),((MINA(E323:I324))&lt;(B323-C324))),"NG","OK"))</f>
        <v/>
      </c>
      <c r="Z323" s="184" t="str">
        <f t="shared" ref="Z323" si="1046">IF(X323="","",IF(OR(((MINA(X323))&lt;(1.67))),"NG","OK"))</f>
        <v/>
      </c>
    </row>
    <row r="324" spans="1:26" ht="12" customHeight="1" x14ac:dyDescent="0.15">
      <c r="A324" s="187"/>
      <c r="B324" s="189"/>
      <c r="C324" s="30">
        <v>0.1</v>
      </c>
      <c r="D324" s="189"/>
      <c r="E324" s="177"/>
      <c r="F324" s="177"/>
      <c r="G324" s="177"/>
      <c r="H324" s="177"/>
      <c r="I324" s="177"/>
      <c r="J324" s="179"/>
      <c r="K324" s="179"/>
      <c r="L324" s="192" t="str">
        <f t="shared" si="884"/>
        <v/>
      </c>
      <c r="M324" s="192" t="str">
        <f t="shared" si="885"/>
        <v/>
      </c>
      <c r="N324" s="185"/>
      <c r="O324" s="193"/>
      <c r="P324" s="193"/>
      <c r="Q324" s="185"/>
      <c r="R324" s="185"/>
      <c r="S324" s="185"/>
      <c r="T324" s="185"/>
      <c r="U324" s="185"/>
      <c r="V324" s="185"/>
      <c r="W324" s="185"/>
      <c r="X324" s="185"/>
      <c r="Y324" s="185"/>
      <c r="Z324" s="185"/>
    </row>
    <row r="325" spans="1:26" ht="12" customHeight="1" x14ac:dyDescent="0.15">
      <c r="A325" s="186" t="s">
        <v>25</v>
      </c>
      <c r="B325" s="188">
        <v>3.1</v>
      </c>
      <c r="C325" s="31">
        <v>0.1</v>
      </c>
      <c r="D325" s="188" t="s">
        <v>18</v>
      </c>
      <c r="E325" s="176"/>
      <c r="F325" s="176"/>
      <c r="G325" s="176"/>
      <c r="H325" s="176"/>
      <c r="I325" s="176"/>
      <c r="J325" s="178"/>
      <c r="K325" s="178"/>
      <c r="L325" s="192" t="str">
        <f t="shared" ref="L325" si="1047">IF(E325="","",IF(OR(((MAXA(E325:I326))&gt;(B325+C325)),((MINA(E325:I326))&lt;(B325-C326))),"NG","OK"))</f>
        <v/>
      </c>
      <c r="M325" s="192" t="str">
        <f t="shared" ref="M325" si="1048">IF(E325="","",IF(OR(((MAXA(E325:I326))&gt;(B325+C325)),((MINA(E325:I326))&lt;(B325-C326))),2,1))</f>
        <v/>
      </c>
      <c r="N325" s="185">
        <f t="shared" ref="N325" si="1049">IF(B325="","",(((B325+C325)+(B325-C326))/2))</f>
        <v>3.1</v>
      </c>
      <c r="O325" s="193" t="str">
        <f t="shared" ref="O325" si="1050">IF(E325="","",((MAXA(E325,F325,G325,H325,I325))-N325)/((C325+C326)/2))</f>
        <v/>
      </c>
      <c r="P325" s="193" t="str">
        <f t="shared" ref="P325" si="1051">IF(E325="","",((MINA(E325,F325,G325,H325,I325))-N325)/((C325+C326)/2))</f>
        <v/>
      </c>
      <c r="Q325" s="185" t="str">
        <f t="shared" ref="Q325" si="1052">IF(E325="","",IF(OR((O325&gt;50%),(P325&lt;-50%)),"Measure More","OK"))</f>
        <v/>
      </c>
      <c r="R325" s="185" t="str">
        <f t="shared" ref="R325" si="1053">IF(E325="","",MAXA(E325:I326))</f>
        <v/>
      </c>
      <c r="S325" s="185" t="str">
        <f t="shared" ref="S325" si="1054">IF(E325="","",MINA(E325:I326))</f>
        <v/>
      </c>
      <c r="T325" s="185" t="str">
        <f t="shared" ref="T325" si="1055">IF(E325="","",(R325-S325))</f>
        <v/>
      </c>
      <c r="U325" s="185" t="str">
        <f t="shared" ref="U325" si="1056">IF(E325="","",ROUND(AVERAGEA(E325:I326),4))</f>
        <v/>
      </c>
      <c r="V325" s="185" t="str">
        <f t="shared" ref="V325" si="1057">IF(E325="","",ROUND(SQRT(COUNTA(E325:I326)/(COUNTA(E325:I326)-1))*STDEVPA(E325:I326),4))</f>
        <v/>
      </c>
      <c r="W325" s="184" t="str">
        <f t="shared" ref="W325" si="1058">IF(E325="","",ROUND((((B325+C325)-(B325-C326))/(6*V325)),4))</f>
        <v/>
      </c>
      <c r="X325" s="184" t="str">
        <f t="shared" ref="X325" si="1059">IF(E325="","",ROUND((1-(ABS((((B325+C325)+(B325-C326))/2)-U325)/((C325+C326)/2)))*W325,4))</f>
        <v/>
      </c>
      <c r="Y325" s="184" t="str">
        <f t="shared" ref="Y325" si="1060">IF(E325="","",IF(OR(((MAXA(E325:I326))&gt;(B325+C325)),((MINA(E325:I326))&lt;(B325-C326))),"NG","OK"))</f>
        <v/>
      </c>
      <c r="Z325" s="184" t="str">
        <f t="shared" ref="Z325" si="1061">IF(X325="","",IF(OR(((MINA(X325))&lt;(1.67))),"NG","OK"))</f>
        <v/>
      </c>
    </row>
    <row r="326" spans="1:26" ht="12" customHeight="1" x14ac:dyDescent="0.15">
      <c r="A326" s="187"/>
      <c r="B326" s="189"/>
      <c r="C326" s="30">
        <v>0.1</v>
      </c>
      <c r="D326" s="189"/>
      <c r="E326" s="177"/>
      <c r="F326" s="177"/>
      <c r="G326" s="177"/>
      <c r="H326" s="177"/>
      <c r="I326" s="177"/>
      <c r="J326" s="179"/>
      <c r="K326" s="179"/>
      <c r="L326" s="192" t="str">
        <f t="shared" si="884"/>
        <v/>
      </c>
      <c r="M326" s="192" t="str">
        <f t="shared" si="885"/>
        <v/>
      </c>
      <c r="N326" s="185"/>
      <c r="O326" s="193"/>
      <c r="P326" s="193"/>
      <c r="Q326" s="185"/>
      <c r="R326" s="185"/>
      <c r="S326" s="185"/>
      <c r="T326" s="185"/>
      <c r="U326" s="185"/>
      <c r="V326" s="185"/>
      <c r="W326" s="185"/>
      <c r="X326" s="185"/>
      <c r="Y326" s="185"/>
      <c r="Z326" s="185"/>
    </row>
    <row r="327" spans="1:26" ht="12" customHeight="1" x14ac:dyDescent="0.15">
      <c r="A327" s="186" t="s">
        <v>24</v>
      </c>
      <c r="B327" s="188">
        <v>7.7</v>
      </c>
      <c r="C327" s="31">
        <v>0.1</v>
      </c>
      <c r="D327" s="188" t="s">
        <v>18</v>
      </c>
      <c r="E327" s="176"/>
      <c r="F327" s="176"/>
      <c r="G327" s="176"/>
      <c r="H327" s="176"/>
      <c r="I327" s="176"/>
      <c r="J327" s="178"/>
      <c r="K327" s="178"/>
      <c r="L327" s="192" t="str">
        <f t="shared" ref="L327" si="1062">IF(E327="","",IF(OR(((MAXA(E327:I328))&gt;(B327+C327)),((MINA(E327:I328))&lt;(B327-C328))),"NG","OK"))</f>
        <v/>
      </c>
      <c r="M327" s="192" t="str">
        <f t="shared" ref="M327" si="1063">IF(E327="","",IF(OR(((MAXA(E327:I328))&gt;(B327+C327)),((MINA(E327:I328))&lt;(B327-C328))),2,1))</f>
        <v/>
      </c>
      <c r="N327" s="185">
        <f t="shared" ref="N327" si="1064">IF(B327="","",(((B327+C327)+(B327-C328))/2))</f>
        <v>7.7</v>
      </c>
      <c r="O327" s="193" t="str">
        <f t="shared" ref="O327" si="1065">IF(E327="","",((MAXA(E327,F327,G327,H327,I327))-N327)/((C327+C328)/2))</f>
        <v/>
      </c>
      <c r="P327" s="193" t="str">
        <f t="shared" ref="P327" si="1066">IF(E327="","",((MINA(E327,F327,G327,H327,I327))-N327)/((C327+C328)/2))</f>
        <v/>
      </c>
      <c r="Q327" s="185" t="str">
        <f t="shared" ref="Q327" si="1067">IF(E327="","",IF(OR((O327&gt;50%),(P327&lt;-50%)),"Measure More","OK"))</f>
        <v/>
      </c>
      <c r="R327" s="185" t="str">
        <f t="shared" ref="R327" si="1068">IF(E327="","",MAXA(E327:I328))</f>
        <v/>
      </c>
      <c r="S327" s="185" t="str">
        <f t="shared" ref="S327" si="1069">IF(E327="","",MINA(E327:I328))</f>
        <v/>
      </c>
      <c r="T327" s="185" t="str">
        <f t="shared" ref="T327" si="1070">IF(E327="","",(R327-S327))</f>
        <v/>
      </c>
      <c r="U327" s="185" t="str">
        <f t="shared" ref="U327" si="1071">IF(E327="","",ROUND(AVERAGEA(E327:I328),4))</f>
        <v/>
      </c>
      <c r="V327" s="185" t="str">
        <f t="shared" ref="V327" si="1072">IF(E327="","",ROUND(SQRT(COUNTA(E327:I328)/(COUNTA(E327:I328)-1))*STDEVPA(E327:I328),4))</f>
        <v/>
      </c>
      <c r="W327" s="184" t="str">
        <f t="shared" ref="W327" si="1073">IF(E327="","",ROUND((((B327+C327)-(B327-C328))/(6*V327)),4))</f>
        <v/>
      </c>
      <c r="X327" s="184" t="str">
        <f t="shared" ref="X327" si="1074">IF(E327="","",ROUND((1-(ABS((((B327+C327)+(B327-C328))/2)-U327)/((C327+C328)/2)))*W327,4))</f>
        <v/>
      </c>
      <c r="Y327" s="184" t="str">
        <f t="shared" ref="Y327" si="1075">IF(E327="","",IF(OR(((MAXA(E327:I328))&gt;(B327+C327)),((MINA(E327:I328))&lt;(B327-C328))),"NG","OK"))</f>
        <v/>
      </c>
      <c r="Z327" s="184" t="str">
        <f t="shared" ref="Z327" si="1076">IF(X327="","",IF(OR(((MINA(X327))&lt;(1.67))),"NG","OK"))</f>
        <v/>
      </c>
    </row>
    <row r="328" spans="1:26" ht="12" customHeight="1" x14ac:dyDescent="0.15">
      <c r="A328" s="187"/>
      <c r="B328" s="189"/>
      <c r="C328" s="30">
        <v>0.1</v>
      </c>
      <c r="D328" s="189"/>
      <c r="E328" s="177"/>
      <c r="F328" s="177"/>
      <c r="G328" s="177"/>
      <c r="H328" s="177"/>
      <c r="I328" s="177"/>
      <c r="J328" s="179"/>
      <c r="K328" s="179"/>
      <c r="L328" s="192" t="str">
        <f t="shared" si="884"/>
        <v/>
      </c>
      <c r="M328" s="192" t="str">
        <f t="shared" si="885"/>
        <v/>
      </c>
      <c r="N328" s="185"/>
      <c r="O328" s="193"/>
      <c r="P328" s="193"/>
      <c r="Q328" s="185"/>
      <c r="R328" s="185"/>
      <c r="S328" s="185"/>
      <c r="T328" s="185"/>
      <c r="U328" s="185"/>
      <c r="V328" s="185"/>
      <c r="W328" s="185"/>
      <c r="X328" s="185"/>
      <c r="Y328" s="185"/>
      <c r="Z328" s="185"/>
    </row>
    <row r="329" spans="1:26" ht="12" customHeight="1" x14ac:dyDescent="0.15">
      <c r="A329" s="186" t="s">
        <v>23</v>
      </c>
      <c r="B329" s="188">
        <v>7.7</v>
      </c>
      <c r="C329" s="31">
        <v>0.1</v>
      </c>
      <c r="D329" s="188" t="s">
        <v>18</v>
      </c>
      <c r="E329" s="176"/>
      <c r="F329" s="176"/>
      <c r="G329" s="176"/>
      <c r="H329" s="176"/>
      <c r="I329" s="176"/>
      <c r="J329" s="178"/>
      <c r="K329" s="178"/>
      <c r="L329" s="192" t="str">
        <f t="shared" ref="L329" si="1077">IF(E329="","",IF(OR(((MAXA(E329:I330))&gt;(B329+C329)),((MINA(E329:I330))&lt;(B329-C330))),"NG","OK"))</f>
        <v/>
      </c>
      <c r="M329" s="192" t="str">
        <f t="shared" ref="M329" si="1078">IF(E329="","",IF(OR(((MAXA(E329:I330))&gt;(B329+C329)),((MINA(E329:I330))&lt;(B329-C330))),2,1))</f>
        <v/>
      </c>
      <c r="N329" s="185">
        <f t="shared" ref="N329" si="1079">IF(B329="","",(((B329+C329)+(B329-C330))/2))</f>
        <v>7.7</v>
      </c>
      <c r="O329" s="193" t="str">
        <f t="shared" ref="O329" si="1080">IF(E329="","",((MAXA(E329,F329,G329,H329,I329))-N329)/((C329+C330)/2))</f>
        <v/>
      </c>
      <c r="P329" s="193" t="str">
        <f t="shared" ref="P329" si="1081">IF(E329="","",((MINA(E329,F329,G329,H329,I329))-N329)/((C329+C330)/2))</f>
        <v/>
      </c>
      <c r="Q329" s="185" t="str">
        <f t="shared" ref="Q329" si="1082">IF(E329="","",IF(OR((O329&gt;50%),(P329&lt;-50%)),"Measure More","OK"))</f>
        <v/>
      </c>
      <c r="R329" s="185" t="str">
        <f t="shared" ref="R329" si="1083">IF(E329="","",MAXA(E329:I330))</f>
        <v/>
      </c>
      <c r="S329" s="185" t="str">
        <f t="shared" ref="S329" si="1084">IF(E329="","",MINA(E329:I330))</f>
        <v/>
      </c>
      <c r="T329" s="185" t="str">
        <f t="shared" ref="T329" si="1085">IF(E329="","",(R329-S329))</f>
        <v/>
      </c>
      <c r="U329" s="185" t="str">
        <f t="shared" ref="U329" si="1086">IF(E329="","",ROUND(AVERAGEA(E329:I330),4))</f>
        <v/>
      </c>
      <c r="V329" s="185" t="str">
        <f t="shared" ref="V329" si="1087">IF(E329="","",ROUND(SQRT(COUNTA(E329:I330)/(COUNTA(E329:I330)-1))*STDEVPA(E329:I330),4))</f>
        <v/>
      </c>
      <c r="W329" s="184" t="str">
        <f t="shared" ref="W329" si="1088">IF(E329="","",ROUND((((B329+C329)-(B329-C330))/(6*V329)),4))</f>
        <v/>
      </c>
      <c r="X329" s="184" t="str">
        <f t="shared" ref="X329" si="1089">IF(E329="","",ROUND((1-(ABS((((B329+C329)+(B329-C330))/2)-U329)/((C329+C330)/2)))*W329,4))</f>
        <v/>
      </c>
      <c r="Y329" s="184" t="str">
        <f t="shared" ref="Y329" si="1090">IF(E329="","",IF(OR(((MAXA(E329:I330))&gt;(B329+C329)),((MINA(E329:I330))&lt;(B329-C330))),"NG","OK"))</f>
        <v/>
      </c>
      <c r="Z329" s="184" t="str">
        <f t="shared" ref="Z329" si="1091">IF(X329="","",IF(OR(((MINA(X329))&lt;(1.67))),"NG","OK"))</f>
        <v/>
      </c>
    </row>
    <row r="330" spans="1:26" ht="12" customHeight="1" x14ac:dyDescent="0.15">
      <c r="A330" s="187"/>
      <c r="B330" s="189"/>
      <c r="C330" s="30">
        <v>0.1</v>
      </c>
      <c r="D330" s="189"/>
      <c r="E330" s="177"/>
      <c r="F330" s="177"/>
      <c r="G330" s="177"/>
      <c r="H330" s="177"/>
      <c r="I330" s="177"/>
      <c r="J330" s="179"/>
      <c r="K330" s="179"/>
      <c r="L330" s="192" t="str">
        <f t="shared" si="884"/>
        <v/>
      </c>
      <c r="M330" s="192" t="str">
        <f t="shared" si="885"/>
        <v/>
      </c>
      <c r="N330" s="185"/>
      <c r="O330" s="193"/>
      <c r="P330" s="193"/>
      <c r="Q330" s="185"/>
      <c r="R330" s="185"/>
      <c r="S330" s="185"/>
      <c r="T330" s="185"/>
      <c r="U330" s="185"/>
      <c r="V330" s="185"/>
      <c r="W330" s="185"/>
      <c r="X330" s="185"/>
      <c r="Y330" s="185"/>
      <c r="Z330" s="185"/>
    </row>
    <row r="331" spans="1:26" ht="12" customHeight="1" x14ac:dyDescent="0.15">
      <c r="A331" s="186" t="s">
        <v>22</v>
      </c>
      <c r="B331" s="188">
        <v>3.1</v>
      </c>
      <c r="C331" s="31">
        <v>0.1</v>
      </c>
      <c r="D331" s="188" t="s">
        <v>18</v>
      </c>
      <c r="E331" s="176"/>
      <c r="F331" s="176"/>
      <c r="G331" s="176"/>
      <c r="H331" s="176"/>
      <c r="I331" s="176"/>
      <c r="J331" s="178"/>
      <c r="K331" s="178"/>
      <c r="L331" s="192" t="str">
        <f t="shared" ref="L331" si="1092">IF(E331="","",IF(OR(((MAXA(E331:I332))&gt;(B331+C331)),((MINA(E331:I332))&lt;(B331-C332))),"NG","OK"))</f>
        <v/>
      </c>
      <c r="M331" s="192" t="str">
        <f t="shared" ref="M331" si="1093">IF(E331="","",IF(OR(((MAXA(E331:I332))&gt;(B331+C331)),((MINA(E331:I332))&lt;(B331-C332))),2,1))</f>
        <v/>
      </c>
      <c r="N331" s="185">
        <f t="shared" ref="N331" si="1094">IF(B331="","",(((B331+C331)+(B331-C332))/2))</f>
        <v>3.1</v>
      </c>
      <c r="O331" s="193" t="str">
        <f t="shared" ref="O331" si="1095">IF(E331="","",((MAXA(E331,F331,G331,H331,I331))-N331)/((C331+C332)/2))</f>
        <v/>
      </c>
      <c r="P331" s="193" t="str">
        <f t="shared" ref="P331" si="1096">IF(E331="","",((MINA(E331,F331,G331,H331,I331))-N331)/((C331+C332)/2))</f>
        <v/>
      </c>
      <c r="Q331" s="185" t="str">
        <f t="shared" ref="Q331" si="1097">IF(E331="","",IF(OR((O331&gt;50%),(P331&lt;-50%)),"Measure More","OK"))</f>
        <v/>
      </c>
      <c r="R331" s="185" t="str">
        <f t="shared" ref="R331" si="1098">IF(E331="","",MAXA(E331:I332))</f>
        <v/>
      </c>
      <c r="S331" s="185" t="str">
        <f t="shared" ref="S331" si="1099">IF(E331="","",MINA(E331:I332))</f>
        <v/>
      </c>
      <c r="T331" s="185" t="str">
        <f t="shared" ref="T331" si="1100">IF(E331="","",(R331-S331))</f>
        <v/>
      </c>
      <c r="U331" s="185" t="str">
        <f t="shared" ref="U331" si="1101">IF(E331="","",ROUND(AVERAGEA(E331:I332),4))</f>
        <v/>
      </c>
      <c r="V331" s="185" t="str">
        <f t="shared" ref="V331" si="1102">IF(E331="","",ROUND(SQRT(COUNTA(E331:I332)/(COUNTA(E331:I332)-1))*STDEVPA(E331:I332),4))</f>
        <v/>
      </c>
      <c r="W331" s="184" t="str">
        <f t="shared" ref="W331" si="1103">IF(E331="","",ROUND((((B331+C331)-(B331-C332))/(6*V331)),4))</f>
        <v/>
      </c>
      <c r="X331" s="184" t="str">
        <f t="shared" ref="X331" si="1104">IF(E331="","",ROUND((1-(ABS((((B331+C331)+(B331-C332))/2)-U331)/((C331+C332)/2)))*W331,4))</f>
        <v/>
      </c>
      <c r="Y331" s="184" t="str">
        <f t="shared" ref="Y331" si="1105">IF(E331="","",IF(OR(((MAXA(E331:I332))&gt;(B331+C331)),((MINA(E331:I332))&lt;(B331-C332))),"NG","OK"))</f>
        <v/>
      </c>
      <c r="Z331" s="184" t="str">
        <f t="shared" ref="Z331" si="1106">IF(X331="","",IF(OR(((MINA(X331))&lt;(1.67))),"NG","OK"))</f>
        <v/>
      </c>
    </row>
    <row r="332" spans="1:26" ht="12" customHeight="1" x14ac:dyDescent="0.15">
      <c r="A332" s="187"/>
      <c r="B332" s="189"/>
      <c r="C332" s="30">
        <v>0.1</v>
      </c>
      <c r="D332" s="189"/>
      <c r="E332" s="177"/>
      <c r="F332" s="177"/>
      <c r="G332" s="177"/>
      <c r="H332" s="177"/>
      <c r="I332" s="177"/>
      <c r="J332" s="179"/>
      <c r="K332" s="179"/>
      <c r="L332" s="192" t="str">
        <f t="shared" si="884"/>
        <v/>
      </c>
      <c r="M332" s="192" t="str">
        <f t="shared" si="885"/>
        <v/>
      </c>
      <c r="N332" s="185"/>
      <c r="O332" s="193"/>
      <c r="P332" s="193"/>
      <c r="Q332" s="185"/>
      <c r="R332" s="185"/>
      <c r="S332" s="185"/>
      <c r="T332" s="185"/>
      <c r="U332" s="185"/>
      <c r="V332" s="185"/>
      <c r="W332" s="185"/>
      <c r="X332" s="185"/>
      <c r="Y332" s="185"/>
      <c r="Z332" s="185"/>
    </row>
    <row r="333" spans="1:26" ht="12" customHeight="1" x14ac:dyDescent="0.15">
      <c r="A333" s="186" t="s">
        <v>21</v>
      </c>
      <c r="B333" s="188">
        <v>3.1</v>
      </c>
      <c r="C333" s="31">
        <v>0.1</v>
      </c>
      <c r="D333" s="188" t="s">
        <v>18</v>
      </c>
      <c r="E333" s="176"/>
      <c r="F333" s="176"/>
      <c r="G333" s="176"/>
      <c r="H333" s="176"/>
      <c r="I333" s="176"/>
      <c r="J333" s="178"/>
      <c r="K333" s="178"/>
      <c r="L333" s="192" t="str">
        <f t="shared" ref="L333" si="1107">IF(E333="","",IF(OR(((MAXA(E333:I334))&gt;(B333+C333)),((MINA(E333:I334))&lt;(B333-C334))),"NG","OK"))</f>
        <v/>
      </c>
      <c r="M333" s="192" t="str">
        <f t="shared" ref="M333" si="1108">IF(E333="","",IF(OR(((MAXA(E333:I334))&gt;(B333+C333)),((MINA(E333:I334))&lt;(B333-C334))),2,1))</f>
        <v/>
      </c>
      <c r="N333" s="185">
        <f t="shared" ref="N333" si="1109">IF(B333="","",(((B333+C333)+(B333-C334))/2))</f>
        <v>3.1</v>
      </c>
      <c r="O333" s="193" t="str">
        <f t="shared" ref="O333" si="1110">IF(E333="","",((MAXA(E333,F333,G333,H333,I333))-N333)/((C333+C334)/2))</f>
        <v/>
      </c>
      <c r="P333" s="193" t="str">
        <f t="shared" ref="P333" si="1111">IF(E333="","",((MINA(E333,F333,G333,H333,I333))-N333)/((C333+C334)/2))</f>
        <v/>
      </c>
      <c r="Q333" s="185" t="str">
        <f t="shared" ref="Q333" si="1112">IF(E333="","",IF(OR((O333&gt;50%),(P333&lt;-50%)),"Measure More","OK"))</f>
        <v/>
      </c>
      <c r="R333" s="185" t="str">
        <f t="shared" ref="R333" si="1113">IF(E333="","",MAXA(E333:I334))</f>
        <v/>
      </c>
      <c r="S333" s="185" t="str">
        <f t="shared" ref="S333" si="1114">IF(E333="","",MINA(E333:I334))</f>
        <v/>
      </c>
      <c r="T333" s="185" t="str">
        <f t="shared" ref="T333" si="1115">IF(E333="","",(R333-S333))</f>
        <v/>
      </c>
      <c r="U333" s="185" t="str">
        <f t="shared" ref="U333" si="1116">IF(E333="","",ROUND(AVERAGEA(E333:I334),4))</f>
        <v/>
      </c>
      <c r="V333" s="185" t="str">
        <f t="shared" ref="V333" si="1117">IF(E333="","",ROUND(SQRT(COUNTA(E333:I334)/(COUNTA(E333:I334)-1))*STDEVPA(E333:I334),4))</f>
        <v/>
      </c>
      <c r="W333" s="184" t="str">
        <f t="shared" ref="W333" si="1118">IF(E333="","",ROUND((((B333+C333)-(B333-C334))/(6*V333)),4))</f>
        <v/>
      </c>
      <c r="X333" s="184" t="str">
        <f t="shared" ref="X333" si="1119">IF(E333="","",ROUND((1-(ABS((((B333+C333)+(B333-C334))/2)-U333)/((C333+C334)/2)))*W333,4))</f>
        <v/>
      </c>
      <c r="Y333" s="184" t="str">
        <f t="shared" ref="Y333" si="1120">IF(E333="","",IF(OR(((MAXA(E333:I334))&gt;(B333+C333)),((MINA(E333:I334))&lt;(B333-C334))),"NG","OK"))</f>
        <v/>
      </c>
      <c r="Z333" s="184" t="str">
        <f t="shared" ref="Z333" si="1121">IF(X333="","",IF(OR(((MINA(X333))&lt;(1.67))),"NG","OK"))</f>
        <v/>
      </c>
    </row>
    <row r="334" spans="1:26" ht="12" customHeight="1" x14ac:dyDescent="0.15">
      <c r="A334" s="187"/>
      <c r="B334" s="189"/>
      <c r="C334" s="30">
        <v>0.1</v>
      </c>
      <c r="D334" s="189"/>
      <c r="E334" s="177"/>
      <c r="F334" s="177"/>
      <c r="G334" s="177"/>
      <c r="H334" s="177"/>
      <c r="I334" s="177"/>
      <c r="J334" s="179"/>
      <c r="K334" s="179"/>
      <c r="L334" s="192" t="str">
        <f t="shared" si="884"/>
        <v/>
      </c>
      <c r="M334" s="192" t="str">
        <f t="shared" si="885"/>
        <v/>
      </c>
      <c r="N334" s="185"/>
      <c r="O334" s="193"/>
      <c r="P334" s="193"/>
      <c r="Q334" s="185"/>
      <c r="R334" s="185"/>
      <c r="S334" s="185"/>
      <c r="T334" s="185"/>
      <c r="U334" s="185"/>
      <c r="V334" s="185"/>
      <c r="W334" s="185"/>
      <c r="X334" s="185"/>
      <c r="Y334" s="185"/>
      <c r="Z334" s="185"/>
    </row>
    <row r="335" spans="1:26" ht="12" customHeight="1" x14ac:dyDescent="0.15">
      <c r="A335" s="195" t="s">
        <v>20</v>
      </c>
      <c r="B335" s="188">
        <v>0</v>
      </c>
      <c r="C335" s="31">
        <v>0.05</v>
      </c>
      <c r="D335" s="188" t="s">
        <v>18</v>
      </c>
      <c r="E335" s="176"/>
      <c r="F335" s="176"/>
      <c r="G335" s="176"/>
      <c r="H335" s="176"/>
      <c r="I335" s="176"/>
      <c r="J335" s="178"/>
      <c r="K335" s="178"/>
      <c r="L335" s="192" t="str">
        <f t="shared" ref="L335" si="1122">IF(E335="","",IF(OR(((MAXA(E335:I336))&gt;(B335+C335)),((MINA(E335:I336))&lt;(B335-C336))),"NG","OK"))</f>
        <v/>
      </c>
      <c r="M335" s="192" t="str">
        <f t="shared" ref="M335" si="1123">IF(E335="","",IF(OR(((MAXA(E335:I336))&gt;(B335+C335)),((MINA(E335:I336))&lt;(B335-C336))),2,1))</f>
        <v/>
      </c>
      <c r="N335" s="185">
        <f t="shared" ref="N335" si="1124">IF(B335="","",(((B335+C335)+(B335-C336))/2))</f>
        <v>2.5000000000000001E-2</v>
      </c>
      <c r="O335" s="193" t="str">
        <f t="shared" ref="O335" si="1125">IF(E335="","",((MAXA(E335,F335,G335,H335,I335))-N335)/((C335+C336)/2))</f>
        <v/>
      </c>
      <c r="P335" s="193" t="str">
        <f t="shared" ref="P335" si="1126">IF(E335="","",((MINA(E335,F335,G335,H335,I335))-N335)/((C335+C336)/2))</f>
        <v/>
      </c>
      <c r="Q335" s="185" t="str">
        <f t="shared" ref="Q335" si="1127">IF(E335="","",IF(OR((O335&gt;50%),(P335&lt;-50%)),"Measure More","OK"))</f>
        <v/>
      </c>
      <c r="R335" s="185" t="str">
        <f t="shared" ref="R335" si="1128">IF(E335="","",MAXA(E335:I336))</f>
        <v/>
      </c>
      <c r="S335" s="185" t="str">
        <f t="shared" ref="S335" si="1129">IF(E335="","",MINA(E335:I336))</f>
        <v/>
      </c>
      <c r="T335" s="185" t="str">
        <f t="shared" ref="T335" si="1130">IF(E335="","",(R335-S335))</f>
        <v/>
      </c>
      <c r="U335" s="185" t="str">
        <f t="shared" ref="U335" si="1131">IF(E335="","",ROUND(AVERAGEA(E335:I336),4))</f>
        <v/>
      </c>
      <c r="V335" s="185" t="str">
        <f t="shared" ref="V335" si="1132">IF(E335="","",ROUND(SQRT(COUNTA(E335:I336)/(COUNTA(E335:I336)-1))*STDEVPA(E335:I336),4))</f>
        <v/>
      </c>
      <c r="W335" s="184" t="str">
        <f>IF(E335="","",ROUND((((B335+C335)-(U335))/(3*V335)),4))</f>
        <v/>
      </c>
      <c r="X335" s="184" t="str">
        <f>IF(E335="","",ROUND((((B335+C335)-(U335))/(3*V335)),4))</f>
        <v/>
      </c>
      <c r="Y335" s="184" t="str">
        <f t="shared" ref="Y335" si="1133">IF(E335="","",IF(OR(((MAXA(E335:I336))&gt;(B335+C335)),((MINA(E335:I336))&lt;(B335-C336))),"NG","OK"))</f>
        <v/>
      </c>
      <c r="Z335" s="184" t="str">
        <f t="shared" ref="Z335" si="1134">IF(X335="","",IF(OR(((MINA(X335))&lt;(1.67))),"NG","OK"))</f>
        <v/>
      </c>
    </row>
    <row r="336" spans="1:26" ht="12" customHeight="1" x14ac:dyDescent="0.15">
      <c r="A336" s="187"/>
      <c r="B336" s="189"/>
      <c r="C336" s="30">
        <v>0</v>
      </c>
      <c r="D336" s="189"/>
      <c r="E336" s="177"/>
      <c r="F336" s="177"/>
      <c r="G336" s="177"/>
      <c r="H336" s="177"/>
      <c r="I336" s="177"/>
      <c r="J336" s="179"/>
      <c r="K336" s="179"/>
      <c r="L336" s="192" t="str">
        <f t="shared" si="884"/>
        <v/>
      </c>
      <c r="M336" s="192" t="str">
        <f t="shared" si="885"/>
        <v/>
      </c>
      <c r="N336" s="185"/>
      <c r="O336" s="193"/>
      <c r="P336" s="193"/>
      <c r="Q336" s="185"/>
      <c r="R336" s="185"/>
      <c r="S336" s="185"/>
      <c r="T336" s="185"/>
      <c r="U336" s="185"/>
      <c r="V336" s="185"/>
      <c r="W336" s="185"/>
      <c r="X336" s="185"/>
      <c r="Y336" s="185"/>
      <c r="Z336" s="185"/>
    </row>
    <row r="337" spans="1:33" ht="12" customHeight="1" x14ac:dyDescent="0.15">
      <c r="A337" s="195" t="s">
        <v>19</v>
      </c>
      <c r="B337" s="188">
        <v>0</v>
      </c>
      <c r="C337" s="31">
        <v>0.05</v>
      </c>
      <c r="D337" s="188" t="s">
        <v>18</v>
      </c>
      <c r="E337" s="176"/>
      <c r="F337" s="176"/>
      <c r="G337" s="176"/>
      <c r="H337" s="176"/>
      <c r="I337" s="176"/>
      <c r="J337" s="178"/>
      <c r="K337" s="178"/>
      <c r="L337" s="192" t="str">
        <f t="shared" ref="L337" si="1135">IF(E337="","",IF(OR(((MAXA(E337:I338))&gt;(B337+C337)),((MINA(E337:I338))&lt;(B337-C338))),"NG","OK"))</f>
        <v/>
      </c>
      <c r="M337" s="192" t="str">
        <f t="shared" ref="M337" si="1136">IF(E337="","",IF(OR(((MAXA(E337:I338))&gt;(B337+C337)),((MINA(E337:I338))&lt;(B337-C338))),2,1))</f>
        <v/>
      </c>
      <c r="N337" s="185">
        <f t="shared" ref="N337" si="1137">IF(B337="","",(((B337+C337)+(B337-C338))/2))</f>
        <v>2.5000000000000001E-2</v>
      </c>
      <c r="O337" s="193" t="str">
        <f t="shared" ref="O337" si="1138">IF(E337="","",((MAXA(E337,F337,G337,H337,I337))-N337)/((C337+C338)/2))</f>
        <v/>
      </c>
      <c r="P337" s="193" t="str">
        <f t="shared" ref="P337" si="1139">IF(E337="","",((MINA(E337,F337,G337,H337,I337))-N337)/((C337+C338)/2))</f>
        <v/>
      </c>
      <c r="Q337" s="194" t="str">
        <f t="shared" ref="Q337" si="1140">IF(E337="","",IF(OR((O337&gt;50%),(P337&lt;-50%)),"Measure More","OK"))</f>
        <v/>
      </c>
      <c r="R337" s="185" t="str">
        <f t="shared" ref="R337" si="1141">IF(E337="","",MAXA(E337:I338))</f>
        <v/>
      </c>
      <c r="S337" s="185" t="str">
        <f t="shared" ref="S337" si="1142">IF(E337="","",MINA(E337:I338))</f>
        <v/>
      </c>
      <c r="T337" s="185" t="str">
        <f t="shared" ref="T337" si="1143">IF(E337="","",(R337-S337))</f>
        <v/>
      </c>
      <c r="U337" s="185" t="str">
        <f t="shared" ref="U337" si="1144">IF(E337="","",ROUND(AVERAGEA(E337:I338),4))</f>
        <v/>
      </c>
      <c r="V337" s="185" t="str">
        <f t="shared" ref="V337" si="1145">IF(E337="","",ROUND(SQRT(COUNTA(E337:I338)/(COUNTA(E337:I338)-1))*STDEVPA(E337:I338),4))</f>
        <v/>
      </c>
      <c r="W337" s="184" t="str">
        <f>IF(E337="","",ROUND((((B337+C337)-(U337))/(3*V337)),4))</f>
        <v/>
      </c>
      <c r="X337" s="184" t="str">
        <f>IF(E337="","",ROUND((((B337+C337)-(U337))/(3*V337)),4))</f>
        <v/>
      </c>
      <c r="Y337" s="184" t="str">
        <f t="shared" ref="Y337" si="1146">IF(E337="","",IF(OR(((MAXA(E337:I338))&gt;(B337+C337)),((MINA(E337:I338))&lt;(B337-C338))),"NG","OK"))</f>
        <v/>
      </c>
      <c r="Z337" s="184" t="str">
        <f t="shared" ref="Z337" si="1147">IF(X337="","",IF(OR(((MINA(X337))&lt;(1.67))),"NG","OK"))</f>
        <v/>
      </c>
    </row>
    <row r="338" spans="1:33" ht="12" customHeight="1" x14ac:dyDescent="0.15">
      <c r="A338" s="187"/>
      <c r="B338" s="189"/>
      <c r="C338" s="30">
        <v>0</v>
      </c>
      <c r="D338" s="189"/>
      <c r="E338" s="177"/>
      <c r="F338" s="177"/>
      <c r="G338" s="177"/>
      <c r="H338" s="177"/>
      <c r="I338" s="177"/>
      <c r="J338" s="179"/>
      <c r="K338" s="179"/>
      <c r="L338" s="192" t="str">
        <f t="shared" si="884"/>
        <v/>
      </c>
      <c r="M338" s="192" t="str">
        <f t="shared" si="885"/>
        <v/>
      </c>
      <c r="N338" s="185"/>
      <c r="O338" s="193"/>
      <c r="P338" s="193"/>
      <c r="Q338" s="194"/>
      <c r="R338" s="185"/>
      <c r="S338" s="185"/>
      <c r="T338" s="185"/>
      <c r="U338" s="185"/>
      <c r="V338" s="185"/>
      <c r="W338" s="185"/>
      <c r="X338" s="185"/>
      <c r="Y338" s="185"/>
      <c r="Z338" s="185"/>
    </row>
    <row r="339" spans="1:33" ht="12" customHeight="1" x14ac:dyDescent="0.15">
      <c r="A339" s="186" t="s">
        <v>17</v>
      </c>
      <c r="B339" s="188" t="s">
        <v>16</v>
      </c>
      <c r="C339" s="188" t="s">
        <v>15</v>
      </c>
      <c r="D339" s="190"/>
      <c r="E339" s="176" t="s">
        <v>14</v>
      </c>
      <c r="F339" s="176"/>
      <c r="G339" s="176"/>
      <c r="H339" s="176"/>
      <c r="I339" s="176"/>
      <c r="J339" s="178"/>
      <c r="K339" s="178"/>
      <c r="AB339" s="29"/>
      <c r="AC339" s="29"/>
      <c r="AD339" s="29"/>
      <c r="AE339" s="29"/>
      <c r="AF339" s="29"/>
      <c r="AG339" t="s">
        <v>13</v>
      </c>
    </row>
    <row r="340" spans="1:33" ht="12" customHeight="1" x14ac:dyDescent="0.15">
      <c r="A340" s="187"/>
      <c r="B340" s="189"/>
      <c r="C340" s="189"/>
      <c r="D340" s="191"/>
      <c r="E340" s="177"/>
      <c r="F340" s="177"/>
      <c r="G340" s="177"/>
      <c r="H340" s="177"/>
      <c r="I340" s="177"/>
      <c r="J340" s="179"/>
      <c r="K340" s="179"/>
    </row>
    <row r="341" spans="1:33" x14ac:dyDescent="0.15">
      <c r="A341" s="28" t="s">
        <v>182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6"/>
      <c r="AG341" t="s">
        <v>11</v>
      </c>
    </row>
    <row r="342" spans="1:33" x14ac:dyDescent="0.15">
      <c r="A342" s="25" t="s">
        <v>10</v>
      </c>
      <c r="B342" s="23"/>
      <c r="C342" s="24" t="s">
        <v>9</v>
      </c>
      <c r="D342" s="23"/>
      <c r="E342" s="23"/>
      <c r="F342" s="24" t="s">
        <v>8</v>
      </c>
      <c r="G342" s="23"/>
      <c r="H342" s="22"/>
      <c r="I342" s="21"/>
      <c r="J342" s="20"/>
      <c r="K342" s="19"/>
    </row>
    <row r="343" spans="1:33" x14ac:dyDescent="0.15">
      <c r="A343" s="18" t="s">
        <v>7</v>
      </c>
      <c r="B343" s="15"/>
      <c r="C343" s="17" t="s">
        <v>6</v>
      </c>
      <c r="D343" s="15"/>
      <c r="E343" s="15"/>
      <c r="F343" s="17" t="s">
        <v>5</v>
      </c>
      <c r="G343" s="15"/>
      <c r="H343" s="14"/>
      <c r="I343" s="13" t="s">
        <v>4</v>
      </c>
      <c r="J343" s="12"/>
      <c r="K343" s="11"/>
    </row>
    <row r="344" spans="1:33" x14ac:dyDescent="0.15">
      <c r="A344" s="180" t="s">
        <v>3</v>
      </c>
      <c r="B344" s="181"/>
      <c r="C344" s="182">
        <f>F239</f>
        <v>240309</v>
      </c>
      <c r="D344" s="183"/>
      <c r="E344" s="15"/>
      <c r="F344" s="16">
        <f>H239</f>
        <v>0</v>
      </c>
      <c r="G344" s="15"/>
      <c r="H344" s="14"/>
      <c r="I344" s="13" t="s">
        <v>2</v>
      </c>
      <c r="J344" s="12"/>
      <c r="K344" s="11"/>
    </row>
    <row r="345" spans="1:33" x14ac:dyDescent="0.15">
      <c r="A345" s="10"/>
      <c r="B345" s="9"/>
      <c r="C345" s="9"/>
      <c r="D345" s="9"/>
      <c r="E345" s="9"/>
      <c r="F345" s="9"/>
      <c r="G345" s="9"/>
      <c r="H345" s="8"/>
      <c r="I345" s="7"/>
      <c r="J345" s="6"/>
      <c r="K345" s="5"/>
    </row>
    <row r="346" spans="1:33" x14ac:dyDescent="0.15">
      <c r="A346" s="4" t="s">
        <v>1</v>
      </c>
      <c r="B346" s="3"/>
      <c r="C346" s="3"/>
      <c r="D346" s="3"/>
      <c r="E346" s="3"/>
      <c r="F346" s="3"/>
      <c r="G346" s="3"/>
      <c r="H346" s="3"/>
      <c r="I346" s="2"/>
      <c r="J346" s="2"/>
      <c r="K346" s="1" t="s">
        <v>0</v>
      </c>
    </row>
  </sheetData>
  <mergeCells count="2616">
    <mergeCell ref="A11:B11"/>
    <mergeCell ref="F11:G11"/>
    <mergeCell ref="H11:I11"/>
    <mergeCell ref="H16:J16"/>
    <mergeCell ref="E38:G38"/>
    <mergeCell ref="B40:B41"/>
    <mergeCell ref="D40:D41"/>
    <mergeCell ref="E40:E41"/>
    <mergeCell ref="F40:F41"/>
    <mergeCell ref="G40:G41"/>
    <mergeCell ref="J1:K2"/>
    <mergeCell ref="J4:K4"/>
    <mergeCell ref="J5:K5"/>
    <mergeCell ref="A8:C8"/>
    <mergeCell ref="D8:E8"/>
    <mergeCell ref="F8:G8"/>
    <mergeCell ref="H8:I8"/>
    <mergeCell ref="V40:V41"/>
    <mergeCell ref="W40:W41"/>
    <mergeCell ref="X40:X41"/>
    <mergeCell ref="Y40:Y41"/>
    <mergeCell ref="Z40:Z41"/>
    <mergeCell ref="A42:A43"/>
    <mergeCell ref="B42:B43"/>
    <mergeCell ref="D42:D43"/>
    <mergeCell ref="E42:E43"/>
    <mergeCell ref="F42:F43"/>
    <mergeCell ref="O40:P40"/>
    <mergeCell ref="Q40:Q41"/>
    <mergeCell ref="R40:R41"/>
    <mergeCell ref="S40:S41"/>
    <mergeCell ref="T40:T41"/>
    <mergeCell ref="U40:U41"/>
    <mergeCell ref="H40:H41"/>
    <mergeCell ref="I40:I41"/>
    <mergeCell ref="J40:J41"/>
    <mergeCell ref="K40:K41"/>
    <mergeCell ref="L40:M41"/>
    <mergeCell ref="N40:N41"/>
    <mergeCell ref="Y42:Y43"/>
    <mergeCell ref="Z42:Z43"/>
    <mergeCell ref="S42:S43"/>
    <mergeCell ref="T42:T43"/>
    <mergeCell ref="U42:U43"/>
    <mergeCell ref="V42:V43"/>
    <mergeCell ref="W42:W43"/>
    <mergeCell ref="X42:X43"/>
    <mergeCell ref="M42:M43"/>
    <mergeCell ref="N42:N43"/>
    <mergeCell ref="O42:O43"/>
    <mergeCell ref="P42:P43"/>
    <mergeCell ref="Q42:Q43"/>
    <mergeCell ref="R42:R43"/>
    <mergeCell ref="G42:G43"/>
    <mergeCell ref="H42:H43"/>
    <mergeCell ref="I42:I43"/>
    <mergeCell ref="J42:J43"/>
    <mergeCell ref="K42:K43"/>
    <mergeCell ref="L42:L43"/>
    <mergeCell ref="Y44:Y45"/>
    <mergeCell ref="Z44:Z45"/>
    <mergeCell ref="A46:A47"/>
    <mergeCell ref="B46:B47"/>
    <mergeCell ref="D46:D47"/>
    <mergeCell ref="E46:E47"/>
    <mergeCell ref="F46:F47"/>
    <mergeCell ref="P44:P45"/>
    <mergeCell ref="Q44:Q45"/>
    <mergeCell ref="R44:R45"/>
    <mergeCell ref="S44:S45"/>
    <mergeCell ref="T44:T45"/>
    <mergeCell ref="U44:U45"/>
    <mergeCell ref="J44:J45"/>
    <mergeCell ref="K44:K45"/>
    <mergeCell ref="L44:L45"/>
    <mergeCell ref="M44:M45"/>
    <mergeCell ref="N44:N45"/>
    <mergeCell ref="O44:O45"/>
    <mergeCell ref="Y46:Y47"/>
    <mergeCell ref="Z46:Z47"/>
    <mergeCell ref="A44:A45"/>
    <mergeCell ref="B44:B45"/>
    <mergeCell ref="D44:D45"/>
    <mergeCell ref="E44:E45"/>
    <mergeCell ref="F44:F45"/>
    <mergeCell ref="G44:G45"/>
    <mergeCell ref="H44:H45"/>
    <mergeCell ref="I44:I45"/>
    <mergeCell ref="V44:V45"/>
    <mergeCell ref="W44:W45"/>
    <mergeCell ref="X44:X45"/>
    <mergeCell ref="S46:S47"/>
    <mergeCell ref="T46:T47"/>
    <mergeCell ref="U46:U47"/>
    <mergeCell ref="V46:V47"/>
    <mergeCell ref="W46:W47"/>
    <mergeCell ref="X46:X47"/>
    <mergeCell ref="M46:M47"/>
    <mergeCell ref="N46:N47"/>
    <mergeCell ref="O46:O47"/>
    <mergeCell ref="P46:P47"/>
    <mergeCell ref="Q46:Q47"/>
    <mergeCell ref="R46:R47"/>
    <mergeCell ref="G46:G47"/>
    <mergeCell ref="H46:H47"/>
    <mergeCell ref="I46:I47"/>
    <mergeCell ref="J46:J47"/>
    <mergeCell ref="K46:K47"/>
    <mergeCell ref="L46:L47"/>
    <mergeCell ref="Y48:Y49"/>
    <mergeCell ref="Z48:Z49"/>
    <mergeCell ref="A50:A51"/>
    <mergeCell ref="B50:B51"/>
    <mergeCell ref="D50:D51"/>
    <mergeCell ref="E50:E51"/>
    <mergeCell ref="F50:F51"/>
    <mergeCell ref="P48:P49"/>
    <mergeCell ref="Q48:Q49"/>
    <mergeCell ref="R48:R49"/>
    <mergeCell ref="S48:S49"/>
    <mergeCell ref="T48:T49"/>
    <mergeCell ref="U48:U49"/>
    <mergeCell ref="J48:J49"/>
    <mergeCell ref="K48:K49"/>
    <mergeCell ref="L48:L49"/>
    <mergeCell ref="M48:M49"/>
    <mergeCell ref="N48:N49"/>
    <mergeCell ref="O48:O49"/>
    <mergeCell ref="Y50:Y51"/>
    <mergeCell ref="Z50:Z51"/>
    <mergeCell ref="A48:A49"/>
    <mergeCell ref="B48:B49"/>
    <mergeCell ref="D48:D49"/>
    <mergeCell ref="E48:E49"/>
    <mergeCell ref="F48:F49"/>
    <mergeCell ref="G48:G49"/>
    <mergeCell ref="H48:H49"/>
    <mergeCell ref="I48:I49"/>
    <mergeCell ref="V48:V49"/>
    <mergeCell ref="W48:W49"/>
    <mergeCell ref="X48:X49"/>
    <mergeCell ref="S50:S51"/>
    <mergeCell ref="T50:T51"/>
    <mergeCell ref="U50:U51"/>
    <mergeCell ref="V50:V51"/>
    <mergeCell ref="W50:W51"/>
    <mergeCell ref="X50:X51"/>
    <mergeCell ref="M50:M51"/>
    <mergeCell ref="N50:N51"/>
    <mergeCell ref="O50:O51"/>
    <mergeCell ref="P50:P51"/>
    <mergeCell ref="Q50:Q51"/>
    <mergeCell ref="R50:R51"/>
    <mergeCell ref="G50:G51"/>
    <mergeCell ref="H50:H51"/>
    <mergeCell ref="I50:I51"/>
    <mergeCell ref="J50:J51"/>
    <mergeCell ref="K50:K51"/>
    <mergeCell ref="L50:L51"/>
    <mergeCell ref="Y52:Y53"/>
    <mergeCell ref="Z52:Z53"/>
    <mergeCell ref="A54:A55"/>
    <mergeCell ref="B54:B55"/>
    <mergeCell ref="D54:D55"/>
    <mergeCell ref="E54:E55"/>
    <mergeCell ref="F54:F55"/>
    <mergeCell ref="P52:P53"/>
    <mergeCell ref="Q52:Q53"/>
    <mergeCell ref="R52:R53"/>
    <mergeCell ref="S52:S53"/>
    <mergeCell ref="T52:T53"/>
    <mergeCell ref="U52:U53"/>
    <mergeCell ref="J52:J53"/>
    <mergeCell ref="K52:K53"/>
    <mergeCell ref="L52:L53"/>
    <mergeCell ref="M52:M53"/>
    <mergeCell ref="N52:N53"/>
    <mergeCell ref="O52:O53"/>
    <mergeCell ref="Y54:Y55"/>
    <mergeCell ref="Z54:Z55"/>
    <mergeCell ref="A52:A53"/>
    <mergeCell ref="B52:B53"/>
    <mergeCell ref="D52:D53"/>
    <mergeCell ref="E52:E53"/>
    <mergeCell ref="F52:F53"/>
    <mergeCell ref="G52:G53"/>
    <mergeCell ref="H52:H53"/>
    <mergeCell ref="I52:I53"/>
    <mergeCell ref="V52:V53"/>
    <mergeCell ref="W52:W53"/>
    <mergeCell ref="X52:X53"/>
    <mergeCell ref="S54:S55"/>
    <mergeCell ref="T54:T55"/>
    <mergeCell ref="U54:U55"/>
    <mergeCell ref="V54:V55"/>
    <mergeCell ref="W54:W55"/>
    <mergeCell ref="X54:X55"/>
    <mergeCell ref="M54:M55"/>
    <mergeCell ref="N54:N55"/>
    <mergeCell ref="O54:O55"/>
    <mergeCell ref="P54:P55"/>
    <mergeCell ref="Q54:Q55"/>
    <mergeCell ref="R54:R55"/>
    <mergeCell ref="G54:G55"/>
    <mergeCell ref="H54:H55"/>
    <mergeCell ref="I54:I55"/>
    <mergeCell ref="J54:J55"/>
    <mergeCell ref="K54:K55"/>
    <mergeCell ref="L54:L55"/>
    <mergeCell ref="Y56:Y57"/>
    <mergeCell ref="Z56:Z57"/>
    <mergeCell ref="A58:A59"/>
    <mergeCell ref="B58:B59"/>
    <mergeCell ref="D58:D59"/>
    <mergeCell ref="E58:E59"/>
    <mergeCell ref="F58:F59"/>
    <mergeCell ref="P56:P57"/>
    <mergeCell ref="Q56:Q57"/>
    <mergeCell ref="R56:R57"/>
    <mergeCell ref="S56:S57"/>
    <mergeCell ref="T56:T57"/>
    <mergeCell ref="U56:U57"/>
    <mergeCell ref="J56:J57"/>
    <mergeCell ref="K56:K57"/>
    <mergeCell ref="L56:L57"/>
    <mergeCell ref="M56:M57"/>
    <mergeCell ref="N56:N57"/>
    <mergeCell ref="O56:O57"/>
    <mergeCell ref="Y58:Y59"/>
    <mergeCell ref="Z58:Z59"/>
    <mergeCell ref="A56:A57"/>
    <mergeCell ref="B56:B57"/>
    <mergeCell ref="D56:D57"/>
    <mergeCell ref="E56:E57"/>
    <mergeCell ref="F56:F57"/>
    <mergeCell ref="G56:G57"/>
    <mergeCell ref="H56:H57"/>
    <mergeCell ref="I56:I57"/>
    <mergeCell ref="V56:V57"/>
    <mergeCell ref="W56:W57"/>
    <mergeCell ref="X56:X57"/>
    <mergeCell ref="S58:S59"/>
    <mergeCell ref="T58:T59"/>
    <mergeCell ref="U58:U59"/>
    <mergeCell ref="V58:V59"/>
    <mergeCell ref="W58:W59"/>
    <mergeCell ref="X58:X59"/>
    <mergeCell ref="M58:M59"/>
    <mergeCell ref="N58:N59"/>
    <mergeCell ref="O58:O59"/>
    <mergeCell ref="P58:P59"/>
    <mergeCell ref="Q58:Q59"/>
    <mergeCell ref="R58:R59"/>
    <mergeCell ref="G58:G59"/>
    <mergeCell ref="H58:H59"/>
    <mergeCell ref="I58:I59"/>
    <mergeCell ref="J58:J59"/>
    <mergeCell ref="K58:K59"/>
    <mergeCell ref="L58:L59"/>
    <mergeCell ref="Y60:Y61"/>
    <mergeCell ref="Z60:Z61"/>
    <mergeCell ref="A62:A63"/>
    <mergeCell ref="B62:B63"/>
    <mergeCell ref="D62:D63"/>
    <mergeCell ref="E62:E63"/>
    <mergeCell ref="F62:F63"/>
    <mergeCell ref="P60:P61"/>
    <mergeCell ref="Q60:Q61"/>
    <mergeCell ref="R60:R61"/>
    <mergeCell ref="S60:S61"/>
    <mergeCell ref="T60:T61"/>
    <mergeCell ref="U60:U61"/>
    <mergeCell ref="J60:J61"/>
    <mergeCell ref="K60:K61"/>
    <mergeCell ref="L60:L61"/>
    <mergeCell ref="M60:M61"/>
    <mergeCell ref="N60:N61"/>
    <mergeCell ref="O60:O61"/>
    <mergeCell ref="Y62:Y63"/>
    <mergeCell ref="Z62:Z63"/>
    <mergeCell ref="A60:A61"/>
    <mergeCell ref="B60:B61"/>
    <mergeCell ref="D60:D61"/>
    <mergeCell ref="E60:E61"/>
    <mergeCell ref="F60:F61"/>
    <mergeCell ref="G60:G61"/>
    <mergeCell ref="H60:H61"/>
    <mergeCell ref="I60:I61"/>
    <mergeCell ref="V60:V61"/>
    <mergeCell ref="W60:W61"/>
    <mergeCell ref="X60:X61"/>
    <mergeCell ref="S62:S63"/>
    <mergeCell ref="T62:T63"/>
    <mergeCell ref="U62:U63"/>
    <mergeCell ref="V62:V63"/>
    <mergeCell ref="W62:W63"/>
    <mergeCell ref="X62:X63"/>
    <mergeCell ref="M62:M63"/>
    <mergeCell ref="N62:N63"/>
    <mergeCell ref="O62:O63"/>
    <mergeCell ref="P62:P63"/>
    <mergeCell ref="Q62:Q63"/>
    <mergeCell ref="R62:R63"/>
    <mergeCell ref="G62:G63"/>
    <mergeCell ref="H62:H63"/>
    <mergeCell ref="I62:I63"/>
    <mergeCell ref="J62:J63"/>
    <mergeCell ref="K62:K63"/>
    <mergeCell ref="L62:L63"/>
    <mergeCell ref="Y64:Y65"/>
    <mergeCell ref="Z64:Z65"/>
    <mergeCell ref="A66:A67"/>
    <mergeCell ref="B66:B67"/>
    <mergeCell ref="D66:D67"/>
    <mergeCell ref="E66:E67"/>
    <mergeCell ref="F66:F67"/>
    <mergeCell ref="P64:P65"/>
    <mergeCell ref="Q64:Q65"/>
    <mergeCell ref="R64:R65"/>
    <mergeCell ref="S64:S65"/>
    <mergeCell ref="T64:T65"/>
    <mergeCell ref="U64:U65"/>
    <mergeCell ref="J64:J65"/>
    <mergeCell ref="K64:K65"/>
    <mergeCell ref="L64:L65"/>
    <mergeCell ref="M64:M65"/>
    <mergeCell ref="N64:N65"/>
    <mergeCell ref="O64:O65"/>
    <mergeCell ref="Y66:Y67"/>
    <mergeCell ref="Z66:Z67"/>
    <mergeCell ref="A64:A65"/>
    <mergeCell ref="B64:B65"/>
    <mergeCell ref="D64:D65"/>
    <mergeCell ref="E64:E65"/>
    <mergeCell ref="F64:F65"/>
    <mergeCell ref="G64:G65"/>
    <mergeCell ref="H64:H65"/>
    <mergeCell ref="I64:I65"/>
    <mergeCell ref="V64:V65"/>
    <mergeCell ref="W64:W65"/>
    <mergeCell ref="X64:X65"/>
    <mergeCell ref="S66:S67"/>
    <mergeCell ref="T66:T67"/>
    <mergeCell ref="U66:U67"/>
    <mergeCell ref="V66:V67"/>
    <mergeCell ref="W66:W67"/>
    <mergeCell ref="X66:X67"/>
    <mergeCell ref="M66:M67"/>
    <mergeCell ref="N66:N67"/>
    <mergeCell ref="O66:O67"/>
    <mergeCell ref="P66:P67"/>
    <mergeCell ref="Q66:Q67"/>
    <mergeCell ref="R66:R67"/>
    <mergeCell ref="G66:G67"/>
    <mergeCell ref="H66:H67"/>
    <mergeCell ref="I66:I67"/>
    <mergeCell ref="J66:J67"/>
    <mergeCell ref="K66:K67"/>
    <mergeCell ref="L66:L67"/>
    <mergeCell ref="Y68:Y69"/>
    <mergeCell ref="Z68:Z69"/>
    <mergeCell ref="A70:A71"/>
    <mergeCell ref="B70:B71"/>
    <mergeCell ref="D70:D71"/>
    <mergeCell ref="E70:E71"/>
    <mergeCell ref="F70:F71"/>
    <mergeCell ref="P68:P69"/>
    <mergeCell ref="Q68:Q69"/>
    <mergeCell ref="R68:R69"/>
    <mergeCell ref="S68:S69"/>
    <mergeCell ref="T68:T69"/>
    <mergeCell ref="U68:U69"/>
    <mergeCell ref="J68:J69"/>
    <mergeCell ref="K68:K69"/>
    <mergeCell ref="L68:L69"/>
    <mergeCell ref="M68:M69"/>
    <mergeCell ref="N68:N69"/>
    <mergeCell ref="O68:O69"/>
    <mergeCell ref="Y70:Y71"/>
    <mergeCell ref="Z70:Z71"/>
    <mergeCell ref="A68:A69"/>
    <mergeCell ref="B68:B69"/>
    <mergeCell ref="D68:D69"/>
    <mergeCell ref="E68:E69"/>
    <mergeCell ref="F68:F69"/>
    <mergeCell ref="G68:G69"/>
    <mergeCell ref="H68:H69"/>
    <mergeCell ref="I68:I69"/>
    <mergeCell ref="V68:V69"/>
    <mergeCell ref="W68:W69"/>
    <mergeCell ref="X68:X69"/>
    <mergeCell ref="S70:S71"/>
    <mergeCell ref="T70:T71"/>
    <mergeCell ref="U70:U71"/>
    <mergeCell ref="V70:V71"/>
    <mergeCell ref="W70:W71"/>
    <mergeCell ref="X70:X71"/>
    <mergeCell ref="M70:M71"/>
    <mergeCell ref="N70:N71"/>
    <mergeCell ref="O70:O71"/>
    <mergeCell ref="P70:P71"/>
    <mergeCell ref="Q70:Q71"/>
    <mergeCell ref="R70:R71"/>
    <mergeCell ref="G70:G71"/>
    <mergeCell ref="H70:H71"/>
    <mergeCell ref="I70:I71"/>
    <mergeCell ref="J70:J71"/>
    <mergeCell ref="K70:K71"/>
    <mergeCell ref="L70:L71"/>
    <mergeCell ref="Y72:Y73"/>
    <mergeCell ref="Z72:Z73"/>
    <mergeCell ref="A74:A75"/>
    <mergeCell ref="B74:B75"/>
    <mergeCell ref="D74:D75"/>
    <mergeCell ref="E74:E75"/>
    <mergeCell ref="F74:F75"/>
    <mergeCell ref="P72:P73"/>
    <mergeCell ref="Q72:Q73"/>
    <mergeCell ref="R72:R73"/>
    <mergeCell ref="S72:S73"/>
    <mergeCell ref="T72:T73"/>
    <mergeCell ref="U72:U73"/>
    <mergeCell ref="J72:J73"/>
    <mergeCell ref="K72:K73"/>
    <mergeCell ref="L72:L73"/>
    <mergeCell ref="M72:M73"/>
    <mergeCell ref="N72:N73"/>
    <mergeCell ref="O72:O73"/>
    <mergeCell ref="Y74:Y75"/>
    <mergeCell ref="Z74:Z75"/>
    <mergeCell ref="A72:A73"/>
    <mergeCell ref="B72:B73"/>
    <mergeCell ref="D72:D73"/>
    <mergeCell ref="E72:E73"/>
    <mergeCell ref="F72:F73"/>
    <mergeCell ref="G72:G73"/>
    <mergeCell ref="H72:H73"/>
    <mergeCell ref="I72:I73"/>
    <mergeCell ref="V72:V73"/>
    <mergeCell ref="W72:W73"/>
    <mergeCell ref="X72:X73"/>
    <mergeCell ref="S74:S75"/>
    <mergeCell ref="T74:T75"/>
    <mergeCell ref="U74:U75"/>
    <mergeCell ref="V74:V75"/>
    <mergeCell ref="W74:W75"/>
    <mergeCell ref="X74:X75"/>
    <mergeCell ref="M74:M75"/>
    <mergeCell ref="N74:N75"/>
    <mergeCell ref="O74:O75"/>
    <mergeCell ref="P74:P75"/>
    <mergeCell ref="Q74:Q75"/>
    <mergeCell ref="R74:R75"/>
    <mergeCell ref="G74:G75"/>
    <mergeCell ref="H74:H75"/>
    <mergeCell ref="I74:I75"/>
    <mergeCell ref="J74:J75"/>
    <mergeCell ref="K74:K75"/>
    <mergeCell ref="L74:L75"/>
    <mergeCell ref="Y76:Y77"/>
    <mergeCell ref="Z76:Z77"/>
    <mergeCell ref="A78:A79"/>
    <mergeCell ref="B78:B79"/>
    <mergeCell ref="D78:D79"/>
    <mergeCell ref="E78:E79"/>
    <mergeCell ref="F78:F79"/>
    <mergeCell ref="P76:P77"/>
    <mergeCell ref="Q76:Q77"/>
    <mergeCell ref="R76:R77"/>
    <mergeCell ref="S76:S77"/>
    <mergeCell ref="T76:T77"/>
    <mergeCell ref="U76:U77"/>
    <mergeCell ref="J76:J77"/>
    <mergeCell ref="K76:K77"/>
    <mergeCell ref="L76:L77"/>
    <mergeCell ref="M76:M77"/>
    <mergeCell ref="N76:N77"/>
    <mergeCell ref="O76:O77"/>
    <mergeCell ref="Y78:Y79"/>
    <mergeCell ref="Z78:Z79"/>
    <mergeCell ref="A76:A77"/>
    <mergeCell ref="B76:B77"/>
    <mergeCell ref="D76:D77"/>
    <mergeCell ref="E76:E77"/>
    <mergeCell ref="F76:F77"/>
    <mergeCell ref="G76:G77"/>
    <mergeCell ref="H76:H77"/>
    <mergeCell ref="I76:I77"/>
    <mergeCell ref="V76:V77"/>
    <mergeCell ref="W76:W77"/>
    <mergeCell ref="X76:X77"/>
    <mergeCell ref="S78:S79"/>
    <mergeCell ref="T78:T79"/>
    <mergeCell ref="U78:U79"/>
    <mergeCell ref="V78:V79"/>
    <mergeCell ref="W78:W79"/>
    <mergeCell ref="X78:X79"/>
    <mergeCell ref="M78:M79"/>
    <mergeCell ref="N78:N79"/>
    <mergeCell ref="O78:O79"/>
    <mergeCell ref="P78:P79"/>
    <mergeCell ref="Q78:Q79"/>
    <mergeCell ref="R78:R79"/>
    <mergeCell ref="G78:G79"/>
    <mergeCell ref="H78:H79"/>
    <mergeCell ref="I78:I79"/>
    <mergeCell ref="J78:J79"/>
    <mergeCell ref="K78:K79"/>
    <mergeCell ref="L78:L79"/>
    <mergeCell ref="Y80:Y81"/>
    <mergeCell ref="Z80:Z81"/>
    <mergeCell ref="A82:A83"/>
    <mergeCell ref="B82:B83"/>
    <mergeCell ref="D82:D83"/>
    <mergeCell ref="E82:E83"/>
    <mergeCell ref="F82:F83"/>
    <mergeCell ref="P80:P81"/>
    <mergeCell ref="Q80:Q81"/>
    <mergeCell ref="R80:R81"/>
    <mergeCell ref="S80:S81"/>
    <mergeCell ref="T80:T81"/>
    <mergeCell ref="U80:U81"/>
    <mergeCell ref="J80:J81"/>
    <mergeCell ref="K80:K81"/>
    <mergeCell ref="L80:L81"/>
    <mergeCell ref="M80:M81"/>
    <mergeCell ref="N80:N81"/>
    <mergeCell ref="O80:O81"/>
    <mergeCell ref="Y82:Y83"/>
    <mergeCell ref="Z82:Z83"/>
    <mergeCell ref="A80:A81"/>
    <mergeCell ref="B80:B81"/>
    <mergeCell ref="D80:D81"/>
    <mergeCell ref="E80:E81"/>
    <mergeCell ref="F80:F81"/>
    <mergeCell ref="G80:G81"/>
    <mergeCell ref="H80:H81"/>
    <mergeCell ref="I80:I81"/>
    <mergeCell ref="V80:V81"/>
    <mergeCell ref="W80:W81"/>
    <mergeCell ref="X80:X81"/>
    <mergeCell ref="S82:S83"/>
    <mergeCell ref="T82:T83"/>
    <mergeCell ref="U82:U83"/>
    <mergeCell ref="V82:V83"/>
    <mergeCell ref="W82:W83"/>
    <mergeCell ref="X82:X83"/>
    <mergeCell ref="M82:M83"/>
    <mergeCell ref="N82:N83"/>
    <mergeCell ref="O82:O83"/>
    <mergeCell ref="P82:P83"/>
    <mergeCell ref="Q82:Q83"/>
    <mergeCell ref="R82:R83"/>
    <mergeCell ref="G82:G83"/>
    <mergeCell ref="H82:H83"/>
    <mergeCell ref="I82:I83"/>
    <mergeCell ref="J82:J83"/>
    <mergeCell ref="K82:K83"/>
    <mergeCell ref="L82:L83"/>
    <mergeCell ref="Y84:Y85"/>
    <mergeCell ref="Z84:Z85"/>
    <mergeCell ref="A86:A87"/>
    <mergeCell ref="B86:B87"/>
    <mergeCell ref="D86:D87"/>
    <mergeCell ref="E86:E87"/>
    <mergeCell ref="F86:F87"/>
    <mergeCell ref="P84:P85"/>
    <mergeCell ref="Q84:Q85"/>
    <mergeCell ref="R84:R85"/>
    <mergeCell ref="S84:S85"/>
    <mergeCell ref="T84:T85"/>
    <mergeCell ref="U84:U85"/>
    <mergeCell ref="J84:J85"/>
    <mergeCell ref="K84:K85"/>
    <mergeCell ref="L84:L85"/>
    <mergeCell ref="M84:M85"/>
    <mergeCell ref="N84:N85"/>
    <mergeCell ref="O84:O85"/>
    <mergeCell ref="Y86:Y87"/>
    <mergeCell ref="Z86:Z87"/>
    <mergeCell ref="A84:A85"/>
    <mergeCell ref="B84:B85"/>
    <mergeCell ref="D84:D85"/>
    <mergeCell ref="E84:E85"/>
    <mergeCell ref="F84:F85"/>
    <mergeCell ref="G84:G85"/>
    <mergeCell ref="H84:H85"/>
    <mergeCell ref="I84:I85"/>
    <mergeCell ref="V84:V85"/>
    <mergeCell ref="W84:W85"/>
    <mergeCell ref="X84:X85"/>
    <mergeCell ref="S86:S87"/>
    <mergeCell ref="T86:T87"/>
    <mergeCell ref="U86:U87"/>
    <mergeCell ref="V86:V87"/>
    <mergeCell ref="W86:W87"/>
    <mergeCell ref="X86:X87"/>
    <mergeCell ref="M86:M87"/>
    <mergeCell ref="N86:N87"/>
    <mergeCell ref="O86:O87"/>
    <mergeCell ref="P86:P87"/>
    <mergeCell ref="Q86:Q87"/>
    <mergeCell ref="R86:R87"/>
    <mergeCell ref="G86:G87"/>
    <mergeCell ref="H86:H87"/>
    <mergeCell ref="I86:I87"/>
    <mergeCell ref="J86:J87"/>
    <mergeCell ref="K86:K87"/>
    <mergeCell ref="L86:L87"/>
    <mergeCell ref="Y88:Y89"/>
    <mergeCell ref="Z88:Z89"/>
    <mergeCell ref="A90:A91"/>
    <mergeCell ref="B90:B91"/>
    <mergeCell ref="D90:D91"/>
    <mergeCell ref="E90:E91"/>
    <mergeCell ref="F90:F91"/>
    <mergeCell ref="P88:P89"/>
    <mergeCell ref="Q88:Q89"/>
    <mergeCell ref="R88:R89"/>
    <mergeCell ref="S88:S89"/>
    <mergeCell ref="T88:T89"/>
    <mergeCell ref="U88:U89"/>
    <mergeCell ref="J88:J89"/>
    <mergeCell ref="K88:K89"/>
    <mergeCell ref="L88:L89"/>
    <mergeCell ref="M88:M89"/>
    <mergeCell ref="N88:N89"/>
    <mergeCell ref="O88:O89"/>
    <mergeCell ref="Y90:Y91"/>
    <mergeCell ref="Z90:Z91"/>
    <mergeCell ref="A88:A89"/>
    <mergeCell ref="B88:B89"/>
    <mergeCell ref="D88:D89"/>
    <mergeCell ref="E88:E89"/>
    <mergeCell ref="F88:F89"/>
    <mergeCell ref="G88:G89"/>
    <mergeCell ref="H88:H89"/>
    <mergeCell ref="I88:I89"/>
    <mergeCell ref="V88:V89"/>
    <mergeCell ref="W88:W89"/>
    <mergeCell ref="X88:X89"/>
    <mergeCell ref="S90:S91"/>
    <mergeCell ref="T90:T91"/>
    <mergeCell ref="U90:U91"/>
    <mergeCell ref="V90:V91"/>
    <mergeCell ref="W90:W91"/>
    <mergeCell ref="X90:X91"/>
    <mergeCell ref="M90:M91"/>
    <mergeCell ref="N90:N91"/>
    <mergeCell ref="O90:O91"/>
    <mergeCell ref="P90:P91"/>
    <mergeCell ref="Q90:Q91"/>
    <mergeCell ref="R90:R91"/>
    <mergeCell ref="G90:G91"/>
    <mergeCell ref="H90:H91"/>
    <mergeCell ref="I90:I91"/>
    <mergeCell ref="J90:J91"/>
    <mergeCell ref="K90:K91"/>
    <mergeCell ref="L90:L91"/>
    <mergeCell ref="Y92:Y93"/>
    <mergeCell ref="Z92:Z93"/>
    <mergeCell ref="A94:A95"/>
    <mergeCell ref="B94:B95"/>
    <mergeCell ref="D94:D95"/>
    <mergeCell ref="E94:E95"/>
    <mergeCell ref="F94:F95"/>
    <mergeCell ref="P92:P93"/>
    <mergeCell ref="Q92:Q93"/>
    <mergeCell ref="R92:R93"/>
    <mergeCell ref="S92:S93"/>
    <mergeCell ref="T92:T93"/>
    <mergeCell ref="U92:U93"/>
    <mergeCell ref="J92:J93"/>
    <mergeCell ref="K92:K93"/>
    <mergeCell ref="L92:L93"/>
    <mergeCell ref="M92:M93"/>
    <mergeCell ref="N92:N93"/>
    <mergeCell ref="O92:O93"/>
    <mergeCell ref="Y94:Y95"/>
    <mergeCell ref="Z94:Z95"/>
    <mergeCell ref="A92:A93"/>
    <mergeCell ref="B92:B93"/>
    <mergeCell ref="D92:D93"/>
    <mergeCell ref="E92:E93"/>
    <mergeCell ref="F92:F93"/>
    <mergeCell ref="G92:G93"/>
    <mergeCell ref="H92:H93"/>
    <mergeCell ref="I92:I93"/>
    <mergeCell ref="V92:V93"/>
    <mergeCell ref="W92:W93"/>
    <mergeCell ref="X92:X93"/>
    <mergeCell ref="S94:S95"/>
    <mergeCell ref="T94:T95"/>
    <mergeCell ref="U94:U95"/>
    <mergeCell ref="V94:V95"/>
    <mergeCell ref="W94:W95"/>
    <mergeCell ref="X94:X95"/>
    <mergeCell ref="M94:M95"/>
    <mergeCell ref="N94:N95"/>
    <mergeCell ref="O94:O95"/>
    <mergeCell ref="P94:P95"/>
    <mergeCell ref="Q94:Q95"/>
    <mergeCell ref="R94:R95"/>
    <mergeCell ref="G94:G95"/>
    <mergeCell ref="H94:H95"/>
    <mergeCell ref="I94:I95"/>
    <mergeCell ref="J94:J95"/>
    <mergeCell ref="K94:K95"/>
    <mergeCell ref="L94:L95"/>
    <mergeCell ref="Y96:Y97"/>
    <mergeCell ref="Z96:Z97"/>
    <mergeCell ref="A98:A99"/>
    <mergeCell ref="B98:B99"/>
    <mergeCell ref="D98:D99"/>
    <mergeCell ref="E98:E99"/>
    <mergeCell ref="F98:F99"/>
    <mergeCell ref="P96:P97"/>
    <mergeCell ref="Q96:Q97"/>
    <mergeCell ref="R96:R97"/>
    <mergeCell ref="S96:S97"/>
    <mergeCell ref="T96:T97"/>
    <mergeCell ref="U96:U97"/>
    <mergeCell ref="J96:J97"/>
    <mergeCell ref="K96:K97"/>
    <mergeCell ref="L96:L97"/>
    <mergeCell ref="M96:M97"/>
    <mergeCell ref="N96:N97"/>
    <mergeCell ref="O96:O97"/>
    <mergeCell ref="Y98:Y99"/>
    <mergeCell ref="Z98:Z99"/>
    <mergeCell ref="A96:A97"/>
    <mergeCell ref="B96:B97"/>
    <mergeCell ref="D96:D97"/>
    <mergeCell ref="E96:E97"/>
    <mergeCell ref="F96:F97"/>
    <mergeCell ref="G96:G97"/>
    <mergeCell ref="H96:H97"/>
    <mergeCell ref="I96:I97"/>
    <mergeCell ref="V96:V97"/>
    <mergeCell ref="W96:W97"/>
    <mergeCell ref="X96:X97"/>
    <mergeCell ref="S98:S99"/>
    <mergeCell ref="T98:T99"/>
    <mergeCell ref="U98:U99"/>
    <mergeCell ref="V98:V99"/>
    <mergeCell ref="W98:W99"/>
    <mergeCell ref="X98:X99"/>
    <mergeCell ref="M98:M99"/>
    <mergeCell ref="N98:N99"/>
    <mergeCell ref="O98:O99"/>
    <mergeCell ref="P98:P99"/>
    <mergeCell ref="Q98:Q99"/>
    <mergeCell ref="R98:R99"/>
    <mergeCell ref="G98:G99"/>
    <mergeCell ref="H98:H99"/>
    <mergeCell ref="I98:I99"/>
    <mergeCell ref="J98:J99"/>
    <mergeCell ref="K98:K99"/>
    <mergeCell ref="L98:L99"/>
    <mergeCell ref="Y100:Y101"/>
    <mergeCell ref="Z100:Z101"/>
    <mergeCell ref="A102:A103"/>
    <mergeCell ref="B102:B103"/>
    <mergeCell ref="D102:D103"/>
    <mergeCell ref="E102:E103"/>
    <mergeCell ref="F102:F103"/>
    <mergeCell ref="P100:P101"/>
    <mergeCell ref="Q100:Q101"/>
    <mergeCell ref="R100:R101"/>
    <mergeCell ref="S100:S101"/>
    <mergeCell ref="T100:T101"/>
    <mergeCell ref="U100:U101"/>
    <mergeCell ref="J100:J101"/>
    <mergeCell ref="K100:K101"/>
    <mergeCell ref="L100:L101"/>
    <mergeCell ref="M100:M101"/>
    <mergeCell ref="N100:N101"/>
    <mergeCell ref="O100:O101"/>
    <mergeCell ref="Y102:Y103"/>
    <mergeCell ref="Z102:Z103"/>
    <mergeCell ref="A100:A101"/>
    <mergeCell ref="B100:B101"/>
    <mergeCell ref="D100:D101"/>
    <mergeCell ref="E100:E101"/>
    <mergeCell ref="F100:F101"/>
    <mergeCell ref="G100:G101"/>
    <mergeCell ref="H100:H101"/>
    <mergeCell ref="I100:I101"/>
    <mergeCell ref="V100:V101"/>
    <mergeCell ref="W100:W101"/>
    <mergeCell ref="X100:X101"/>
    <mergeCell ref="S102:S103"/>
    <mergeCell ref="T102:T103"/>
    <mergeCell ref="U102:U103"/>
    <mergeCell ref="V102:V103"/>
    <mergeCell ref="W102:W103"/>
    <mergeCell ref="X102:X103"/>
    <mergeCell ref="M102:M103"/>
    <mergeCell ref="N102:N103"/>
    <mergeCell ref="O102:O103"/>
    <mergeCell ref="P102:P103"/>
    <mergeCell ref="Q102:Q103"/>
    <mergeCell ref="R102:R103"/>
    <mergeCell ref="G102:G103"/>
    <mergeCell ref="H102:H103"/>
    <mergeCell ref="I102:I103"/>
    <mergeCell ref="J102:J103"/>
    <mergeCell ref="K102:K103"/>
    <mergeCell ref="L102:L103"/>
    <mergeCell ref="Y104:Y105"/>
    <mergeCell ref="Z104:Z105"/>
    <mergeCell ref="A106:A107"/>
    <mergeCell ref="B106:B107"/>
    <mergeCell ref="D106:D107"/>
    <mergeCell ref="E106:E107"/>
    <mergeCell ref="F106:F107"/>
    <mergeCell ref="P104:P105"/>
    <mergeCell ref="Q104:Q105"/>
    <mergeCell ref="R104:R105"/>
    <mergeCell ref="S104:S105"/>
    <mergeCell ref="T104:T105"/>
    <mergeCell ref="U104:U105"/>
    <mergeCell ref="J104:J105"/>
    <mergeCell ref="K104:K105"/>
    <mergeCell ref="L104:L105"/>
    <mergeCell ref="M104:M105"/>
    <mergeCell ref="N104:N105"/>
    <mergeCell ref="O104:O105"/>
    <mergeCell ref="Y106:Y107"/>
    <mergeCell ref="Z106:Z107"/>
    <mergeCell ref="A104:A105"/>
    <mergeCell ref="B104:B105"/>
    <mergeCell ref="D104:D105"/>
    <mergeCell ref="E104:E105"/>
    <mergeCell ref="F104:F105"/>
    <mergeCell ref="G104:G105"/>
    <mergeCell ref="H104:H105"/>
    <mergeCell ref="I104:I105"/>
    <mergeCell ref="V104:V105"/>
    <mergeCell ref="W104:W105"/>
    <mergeCell ref="X104:X105"/>
    <mergeCell ref="S106:S107"/>
    <mergeCell ref="T106:T107"/>
    <mergeCell ref="U106:U107"/>
    <mergeCell ref="V106:V107"/>
    <mergeCell ref="W106:W107"/>
    <mergeCell ref="X106:X107"/>
    <mergeCell ref="M106:M107"/>
    <mergeCell ref="N106:N107"/>
    <mergeCell ref="O106:O107"/>
    <mergeCell ref="P106:P107"/>
    <mergeCell ref="Q106:Q107"/>
    <mergeCell ref="R106:R107"/>
    <mergeCell ref="G106:G107"/>
    <mergeCell ref="H106:H107"/>
    <mergeCell ref="I106:I107"/>
    <mergeCell ref="J106:J107"/>
    <mergeCell ref="K106:K107"/>
    <mergeCell ref="L106:L107"/>
    <mergeCell ref="A127:B127"/>
    <mergeCell ref="F127:G127"/>
    <mergeCell ref="H127:I127"/>
    <mergeCell ref="H132:J132"/>
    <mergeCell ref="E154:G154"/>
    <mergeCell ref="B156:B157"/>
    <mergeCell ref="D156:D157"/>
    <mergeCell ref="E156:E157"/>
    <mergeCell ref="F156:F157"/>
    <mergeCell ref="G156:G157"/>
    <mergeCell ref="J120:K120"/>
    <mergeCell ref="J121:K121"/>
    <mergeCell ref="A124:C124"/>
    <mergeCell ref="D124:E124"/>
    <mergeCell ref="F124:G124"/>
    <mergeCell ref="H124:I124"/>
    <mergeCell ref="I108:I109"/>
    <mergeCell ref="J108:J109"/>
    <mergeCell ref="K108:K109"/>
    <mergeCell ref="A113:B113"/>
    <mergeCell ref="C113:D113"/>
    <mergeCell ref="J117:K118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V156:V157"/>
    <mergeCell ref="W156:W157"/>
    <mergeCell ref="X156:X157"/>
    <mergeCell ref="Y156:Y157"/>
    <mergeCell ref="Z156:Z157"/>
    <mergeCell ref="A158:A159"/>
    <mergeCell ref="B158:B159"/>
    <mergeCell ref="D158:D159"/>
    <mergeCell ref="E158:E159"/>
    <mergeCell ref="F158:F159"/>
    <mergeCell ref="O156:P156"/>
    <mergeCell ref="Q156:Q157"/>
    <mergeCell ref="R156:R157"/>
    <mergeCell ref="S156:S157"/>
    <mergeCell ref="T156:T157"/>
    <mergeCell ref="U156:U157"/>
    <mergeCell ref="H156:H157"/>
    <mergeCell ref="I156:I157"/>
    <mergeCell ref="J156:J157"/>
    <mergeCell ref="K156:K157"/>
    <mergeCell ref="L156:M157"/>
    <mergeCell ref="N156:N157"/>
    <mergeCell ref="Y158:Y159"/>
    <mergeCell ref="Z158:Z159"/>
    <mergeCell ref="S158:S159"/>
    <mergeCell ref="T158:T159"/>
    <mergeCell ref="U158:U159"/>
    <mergeCell ref="V158:V159"/>
    <mergeCell ref="W158:W159"/>
    <mergeCell ref="X158:X159"/>
    <mergeCell ref="M158:M159"/>
    <mergeCell ref="N158:N159"/>
    <mergeCell ref="O158:O159"/>
    <mergeCell ref="P158:P159"/>
    <mergeCell ref="Q158:Q159"/>
    <mergeCell ref="R158:R159"/>
    <mergeCell ref="G158:G159"/>
    <mergeCell ref="H158:H159"/>
    <mergeCell ref="I158:I159"/>
    <mergeCell ref="J158:J159"/>
    <mergeCell ref="K158:K159"/>
    <mergeCell ref="L158:L159"/>
    <mergeCell ref="Y160:Y161"/>
    <mergeCell ref="Z160:Z161"/>
    <mergeCell ref="A162:A163"/>
    <mergeCell ref="B162:B163"/>
    <mergeCell ref="D162:D163"/>
    <mergeCell ref="E162:E163"/>
    <mergeCell ref="F162:F163"/>
    <mergeCell ref="P160:P161"/>
    <mergeCell ref="Q160:Q161"/>
    <mergeCell ref="R160:R161"/>
    <mergeCell ref="S160:S161"/>
    <mergeCell ref="T160:T161"/>
    <mergeCell ref="U160:U161"/>
    <mergeCell ref="J160:J161"/>
    <mergeCell ref="K160:K161"/>
    <mergeCell ref="L160:L161"/>
    <mergeCell ref="M160:M161"/>
    <mergeCell ref="N160:N161"/>
    <mergeCell ref="O160:O161"/>
    <mergeCell ref="Y162:Y163"/>
    <mergeCell ref="Z162:Z163"/>
    <mergeCell ref="A160:A161"/>
    <mergeCell ref="B160:B161"/>
    <mergeCell ref="D160:D161"/>
    <mergeCell ref="E160:E161"/>
    <mergeCell ref="F160:F161"/>
    <mergeCell ref="G160:G161"/>
    <mergeCell ref="H160:H161"/>
    <mergeCell ref="I160:I161"/>
    <mergeCell ref="V160:V161"/>
    <mergeCell ref="W160:W161"/>
    <mergeCell ref="X160:X161"/>
    <mergeCell ref="S162:S163"/>
    <mergeCell ref="T162:T163"/>
    <mergeCell ref="U162:U163"/>
    <mergeCell ref="V162:V163"/>
    <mergeCell ref="W162:W163"/>
    <mergeCell ref="X162:X163"/>
    <mergeCell ref="M162:M163"/>
    <mergeCell ref="N162:N163"/>
    <mergeCell ref="O162:O163"/>
    <mergeCell ref="P162:P163"/>
    <mergeCell ref="Q162:Q163"/>
    <mergeCell ref="R162:R163"/>
    <mergeCell ref="G162:G163"/>
    <mergeCell ref="H162:H163"/>
    <mergeCell ref="I162:I163"/>
    <mergeCell ref="J162:J163"/>
    <mergeCell ref="K162:K163"/>
    <mergeCell ref="L162:L163"/>
    <mergeCell ref="Y164:Y165"/>
    <mergeCell ref="Z164:Z165"/>
    <mergeCell ref="A166:A167"/>
    <mergeCell ref="B166:B167"/>
    <mergeCell ref="D166:D167"/>
    <mergeCell ref="E166:E167"/>
    <mergeCell ref="F166:F167"/>
    <mergeCell ref="P164:P165"/>
    <mergeCell ref="Q164:Q165"/>
    <mergeCell ref="R164:R165"/>
    <mergeCell ref="S164:S165"/>
    <mergeCell ref="T164:T165"/>
    <mergeCell ref="U164:U165"/>
    <mergeCell ref="J164:J165"/>
    <mergeCell ref="K164:K165"/>
    <mergeCell ref="L164:L165"/>
    <mergeCell ref="M164:M165"/>
    <mergeCell ref="N164:N165"/>
    <mergeCell ref="O164:O165"/>
    <mergeCell ref="Y166:Y167"/>
    <mergeCell ref="Z166:Z167"/>
    <mergeCell ref="A164:A165"/>
    <mergeCell ref="B164:B165"/>
    <mergeCell ref="D164:D165"/>
    <mergeCell ref="E164:E165"/>
    <mergeCell ref="F164:F165"/>
    <mergeCell ref="G164:G165"/>
    <mergeCell ref="H164:H165"/>
    <mergeCell ref="I164:I165"/>
    <mergeCell ref="V164:V165"/>
    <mergeCell ref="W164:W165"/>
    <mergeCell ref="X164:X165"/>
    <mergeCell ref="S166:S167"/>
    <mergeCell ref="T166:T167"/>
    <mergeCell ref="U166:U167"/>
    <mergeCell ref="V166:V167"/>
    <mergeCell ref="W166:W167"/>
    <mergeCell ref="X166:X167"/>
    <mergeCell ref="M166:M167"/>
    <mergeCell ref="N166:N167"/>
    <mergeCell ref="O166:O167"/>
    <mergeCell ref="P166:P167"/>
    <mergeCell ref="Q166:Q167"/>
    <mergeCell ref="R166:R167"/>
    <mergeCell ref="G166:G167"/>
    <mergeCell ref="H166:H167"/>
    <mergeCell ref="I166:I167"/>
    <mergeCell ref="J166:J167"/>
    <mergeCell ref="K166:K167"/>
    <mergeCell ref="L166:L167"/>
    <mergeCell ref="Y168:Y169"/>
    <mergeCell ref="Z168:Z169"/>
    <mergeCell ref="A170:A171"/>
    <mergeCell ref="B170:B171"/>
    <mergeCell ref="D170:D171"/>
    <mergeCell ref="E170:E171"/>
    <mergeCell ref="F170:F171"/>
    <mergeCell ref="P168:P169"/>
    <mergeCell ref="Q168:Q169"/>
    <mergeCell ref="R168:R169"/>
    <mergeCell ref="S168:S169"/>
    <mergeCell ref="T168:T169"/>
    <mergeCell ref="U168:U169"/>
    <mergeCell ref="J168:J169"/>
    <mergeCell ref="K168:K169"/>
    <mergeCell ref="L168:L169"/>
    <mergeCell ref="M168:M169"/>
    <mergeCell ref="N168:N169"/>
    <mergeCell ref="O168:O169"/>
    <mergeCell ref="Y170:Y171"/>
    <mergeCell ref="Z170:Z171"/>
    <mergeCell ref="A168:A169"/>
    <mergeCell ref="B168:B169"/>
    <mergeCell ref="D168:D169"/>
    <mergeCell ref="E168:E169"/>
    <mergeCell ref="F168:F169"/>
    <mergeCell ref="G168:G169"/>
    <mergeCell ref="H168:H169"/>
    <mergeCell ref="I168:I169"/>
    <mergeCell ref="V168:V169"/>
    <mergeCell ref="W168:W169"/>
    <mergeCell ref="X168:X169"/>
    <mergeCell ref="S170:S171"/>
    <mergeCell ref="T170:T171"/>
    <mergeCell ref="U170:U171"/>
    <mergeCell ref="V170:V171"/>
    <mergeCell ref="W170:W171"/>
    <mergeCell ref="X170:X171"/>
    <mergeCell ref="M170:M171"/>
    <mergeCell ref="N170:N171"/>
    <mergeCell ref="O170:O171"/>
    <mergeCell ref="P170:P171"/>
    <mergeCell ref="Q170:Q171"/>
    <mergeCell ref="R170:R171"/>
    <mergeCell ref="G170:G171"/>
    <mergeCell ref="H170:H171"/>
    <mergeCell ref="I170:I171"/>
    <mergeCell ref="J170:J171"/>
    <mergeCell ref="K170:K171"/>
    <mergeCell ref="L170:L171"/>
    <mergeCell ref="Y172:Y173"/>
    <mergeCell ref="Z172:Z173"/>
    <mergeCell ref="A174:A175"/>
    <mergeCell ref="B174:B175"/>
    <mergeCell ref="D174:D175"/>
    <mergeCell ref="E174:E175"/>
    <mergeCell ref="F174:F175"/>
    <mergeCell ref="P172:P173"/>
    <mergeCell ref="Q172:Q173"/>
    <mergeCell ref="R172:R173"/>
    <mergeCell ref="S172:S173"/>
    <mergeCell ref="T172:T173"/>
    <mergeCell ref="U172:U173"/>
    <mergeCell ref="J172:J173"/>
    <mergeCell ref="K172:K173"/>
    <mergeCell ref="L172:L173"/>
    <mergeCell ref="M172:M173"/>
    <mergeCell ref="N172:N173"/>
    <mergeCell ref="O172:O173"/>
    <mergeCell ref="Y174:Y175"/>
    <mergeCell ref="Z174:Z175"/>
    <mergeCell ref="A172:A173"/>
    <mergeCell ref="B172:B173"/>
    <mergeCell ref="D172:D173"/>
    <mergeCell ref="E172:E173"/>
    <mergeCell ref="F172:F173"/>
    <mergeCell ref="G172:G173"/>
    <mergeCell ref="H172:H173"/>
    <mergeCell ref="I172:I173"/>
    <mergeCell ref="V172:V173"/>
    <mergeCell ref="W172:W173"/>
    <mergeCell ref="X172:X173"/>
    <mergeCell ref="S174:S175"/>
    <mergeCell ref="T174:T175"/>
    <mergeCell ref="U174:U175"/>
    <mergeCell ref="V174:V175"/>
    <mergeCell ref="W174:W175"/>
    <mergeCell ref="X174:X175"/>
    <mergeCell ref="M174:M175"/>
    <mergeCell ref="N174:N175"/>
    <mergeCell ref="O174:O175"/>
    <mergeCell ref="P174:P175"/>
    <mergeCell ref="Q174:Q175"/>
    <mergeCell ref="R174:R175"/>
    <mergeCell ref="G174:G175"/>
    <mergeCell ref="H174:H175"/>
    <mergeCell ref="I174:I175"/>
    <mergeCell ref="J174:J175"/>
    <mergeCell ref="K174:K175"/>
    <mergeCell ref="L174:L175"/>
    <mergeCell ref="Y176:Y177"/>
    <mergeCell ref="Z176:Z177"/>
    <mergeCell ref="A178:A179"/>
    <mergeCell ref="B178:B179"/>
    <mergeCell ref="D178:D179"/>
    <mergeCell ref="E178:E179"/>
    <mergeCell ref="F178:F179"/>
    <mergeCell ref="P176:P177"/>
    <mergeCell ref="Q176:Q177"/>
    <mergeCell ref="R176:R177"/>
    <mergeCell ref="S176:S177"/>
    <mergeCell ref="T176:T177"/>
    <mergeCell ref="U176:U177"/>
    <mergeCell ref="J176:J177"/>
    <mergeCell ref="K176:K177"/>
    <mergeCell ref="L176:L177"/>
    <mergeCell ref="M176:M177"/>
    <mergeCell ref="N176:N177"/>
    <mergeCell ref="O176:O177"/>
    <mergeCell ref="Y178:Y179"/>
    <mergeCell ref="Z178:Z179"/>
    <mergeCell ref="A176:A177"/>
    <mergeCell ref="B176:B177"/>
    <mergeCell ref="D176:D177"/>
    <mergeCell ref="E176:E177"/>
    <mergeCell ref="F176:F177"/>
    <mergeCell ref="G176:G177"/>
    <mergeCell ref="H176:H177"/>
    <mergeCell ref="I176:I177"/>
    <mergeCell ref="V176:V177"/>
    <mergeCell ref="W176:W177"/>
    <mergeCell ref="X176:X177"/>
    <mergeCell ref="S178:S179"/>
    <mergeCell ref="T178:T179"/>
    <mergeCell ref="U178:U179"/>
    <mergeCell ref="V178:V179"/>
    <mergeCell ref="W178:W179"/>
    <mergeCell ref="X178:X179"/>
    <mergeCell ref="M178:M179"/>
    <mergeCell ref="N178:N179"/>
    <mergeCell ref="O178:O179"/>
    <mergeCell ref="P178:P179"/>
    <mergeCell ref="Q178:Q179"/>
    <mergeCell ref="R178:R179"/>
    <mergeCell ref="G178:G179"/>
    <mergeCell ref="H178:H179"/>
    <mergeCell ref="I178:I179"/>
    <mergeCell ref="J178:J179"/>
    <mergeCell ref="K178:K179"/>
    <mergeCell ref="L178:L179"/>
    <mergeCell ref="Y180:Y181"/>
    <mergeCell ref="Z180:Z181"/>
    <mergeCell ref="A182:A183"/>
    <mergeCell ref="B182:B183"/>
    <mergeCell ref="D182:D183"/>
    <mergeCell ref="E182:E183"/>
    <mergeCell ref="F182:F183"/>
    <mergeCell ref="P180:P181"/>
    <mergeCell ref="Q180:Q181"/>
    <mergeCell ref="R180:R181"/>
    <mergeCell ref="S180:S181"/>
    <mergeCell ref="T180:T181"/>
    <mergeCell ref="U180:U181"/>
    <mergeCell ref="J180:J181"/>
    <mergeCell ref="K180:K181"/>
    <mergeCell ref="L180:L181"/>
    <mergeCell ref="M180:M181"/>
    <mergeCell ref="N180:N181"/>
    <mergeCell ref="O180:O181"/>
    <mergeCell ref="Y182:Y183"/>
    <mergeCell ref="Z182:Z183"/>
    <mergeCell ref="A180:A181"/>
    <mergeCell ref="B180:B181"/>
    <mergeCell ref="D180:D181"/>
    <mergeCell ref="E180:E181"/>
    <mergeCell ref="F180:F181"/>
    <mergeCell ref="G180:G181"/>
    <mergeCell ref="H180:H181"/>
    <mergeCell ref="I180:I181"/>
    <mergeCell ref="V180:V181"/>
    <mergeCell ref="W180:W181"/>
    <mergeCell ref="X180:X181"/>
    <mergeCell ref="S182:S183"/>
    <mergeCell ref="T182:T183"/>
    <mergeCell ref="U182:U183"/>
    <mergeCell ref="V182:V183"/>
    <mergeCell ref="W182:W183"/>
    <mergeCell ref="X182:X183"/>
    <mergeCell ref="M182:M183"/>
    <mergeCell ref="N182:N183"/>
    <mergeCell ref="O182:O183"/>
    <mergeCell ref="P182:P183"/>
    <mergeCell ref="Q182:Q183"/>
    <mergeCell ref="R182:R183"/>
    <mergeCell ref="G182:G183"/>
    <mergeCell ref="H182:H183"/>
    <mergeCell ref="I182:I183"/>
    <mergeCell ref="J182:J183"/>
    <mergeCell ref="K182:K183"/>
    <mergeCell ref="L182:L183"/>
    <mergeCell ref="Y184:Y185"/>
    <mergeCell ref="Z184:Z185"/>
    <mergeCell ref="A186:A187"/>
    <mergeCell ref="B186:B187"/>
    <mergeCell ref="D186:D187"/>
    <mergeCell ref="E186:E187"/>
    <mergeCell ref="F186:F187"/>
    <mergeCell ref="P184:P185"/>
    <mergeCell ref="Q184:Q185"/>
    <mergeCell ref="R184:R185"/>
    <mergeCell ref="S184:S185"/>
    <mergeCell ref="T184:T185"/>
    <mergeCell ref="U184:U185"/>
    <mergeCell ref="J184:J185"/>
    <mergeCell ref="K184:K185"/>
    <mergeCell ref="L184:L185"/>
    <mergeCell ref="M184:M185"/>
    <mergeCell ref="N184:N185"/>
    <mergeCell ref="O184:O185"/>
    <mergeCell ref="Y186:Y187"/>
    <mergeCell ref="Z186:Z187"/>
    <mergeCell ref="A184:A185"/>
    <mergeCell ref="B184:B185"/>
    <mergeCell ref="D184:D185"/>
    <mergeCell ref="E184:E185"/>
    <mergeCell ref="F184:F185"/>
    <mergeCell ref="G184:G185"/>
    <mergeCell ref="H184:H185"/>
    <mergeCell ref="I184:I185"/>
    <mergeCell ref="V184:V185"/>
    <mergeCell ref="W184:W185"/>
    <mergeCell ref="X184:X185"/>
    <mergeCell ref="S186:S187"/>
    <mergeCell ref="T186:T187"/>
    <mergeCell ref="U186:U187"/>
    <mergeCell ref="V186:V187"/>
    <mergeCell ref="W186:W187"/>
    <mergeCell ref="X186:X187"/>
    <mergeCell ref="M186:M187"/>
    <mergeCell ref="N186:N187"/>
    <mergeCell ref="O186:O187"/>
    <mergeCell ref="P186:P187"/>
    <mergeCell ref="Q186:Q187"/>
    <mergeCell ref="R186:R187"/>
    <mergeCell ref="G186:G187"/>
    <mergeCell ref="H186:H187"/>
    <mergeCell ref="I186:I187"/>
    <mergeCell ref="J186:J187"/>
    <mergeCell ref="K186:K187"/>
    <mergeCell ref="L186:L187"/>
    <mergeCell ref="Y188:Y189"/>
    <mergeCell ref="Z188:Z189"/>
    <mergeCell ref="A190:A191"/>
    <mergeCell ref="B190:B191"/>
    <mergeCell ref="D190:D191"/>
    <mergeCell ref="E190:E191"/>
    <mergeCell ref="F190:F191"/>
    <mergeCell ref="P188:P189"/>
    <mergeCell ref="Q188:Q189"/>
    <mergeCell ref="R188:R189"/>
    <mergeCell ref="S188:S189"/>
    <mergeCell ref="T188:T189"/>
    <mergeCell ref="U188:U189"/>
    <mergeCell ref="J188:J189"/>
    <mergeCell ref="K188:K189"/>
    <mergeCell ref="L188:L189"/>
    <mergeCell ref="M188:M189"/>
    <mergeCell ref="N188:N189"/>
    <mergeCell ref="O188:O189"/>
    <mergeCell ref="Y190:Y191"/>
    <mergeCell ref="Z190:Z191"/>
    <mergeCell ref="A188:A189"/>
    <mergeCell ref="B188:B189"/>
    <mergeCell ref="D188:D189"/>
    <mergeCell ref="E188:E189"/>
    <mergeCell ref="F188:F189"/>
    <mergeCell ref="G188:G189"/>
    <mergeCell ref="H188:H189"/>
    <mergeCell ref="I188:I189"/>
    <mergeCell ref="V188:V189"/>
    <mergeCell ref="W188:W189"/>
    <mergeCell ref="X188:X189"/>
    <mergeCell ref="S190:S191"/>
    <mergeCell ref="T190:T191"/>
    <mergeCell ref="U190:U191"/>
    <mergeCell ref="V190:V191"/>
    <mergeCell ref="W190:W191"/>
    <mergeCell ref="X190:X191"/>
    <mergeCell ref="M190:M191"/>
    <mergeCell ref="N190:N191"/>
    <mergeCell ref="O190:O191"/>
    <mergeCell ref="P190:P191"/>
    <mergeCell ref="Q190:Q191"/>
    <mergeCell ref="R190:R191"/>
    <mergeCell ref="G190:G191"/>
    <mergeCell ref="H190:H191"/>
    <mergeCell ref="I190:I191"/>
    <mergeCell ref="J190:J191"/>
    <mergeCell ref="K190:K191"/>
    <mergeCell ref="L190:L191"/>
    <mergeCell ref="Y192:Y193"/>
    <mergeCell ref="Z192:Z193"/>
    <mergeCell ref="A194:A195"/>
    <mergeCell ref="B194:B195"/>
    <mergeCell ref="D194:D195"/>
    <mergeCell ref="E194:E195"/>
    <mergeCell ref="F194:F195"/>
    <mergeCell ref="P192:P193"/>
    <mergeCell ref="Q192:Q193"/>
    <mergeCell ref="R192:R193"/>
    <mergeCell ref="S192:S193"/>
    <mergeCell ref="T192:T193"/>
    <mergeCell ref="U192:U193"/>
    <mergeCell ref="J192:J193"/>
    <mergeCell ref="K192:K193"/>
    <mergeCell ref="L192:L193"/>
    <mergeCell ref="M192:M193"/>
    <mergeCell ref="N192:N193"/>
    <mergeCell ref="O192:O193"/>
    <mergeCell ref="Y194:Y195"/>
    <mergeCell ref="Z194:Z195"/>
    <mergeCell ref="A192:A193"/>
    <mergeCell ref="B192:B193"/>
    <mergeCell ref="D192:D193"/>
    <mergeCell ref="E192:E193"/>
    <mergeCell ref="F192:F193"/>
    <mergeCell ref="G192:G193"/>
    <mergeCell ref="H192:H193"/>
    <mergeCell ref="I192:I193"/>
    <mergeCell ref="V192:V193"/>
    <mergeCell ref="W192:W193"/>
    <mergeCell ref="X192:X193"/>
    <mergeCell ref="S194:S195"/>
    <mergeCell ref="T194:T195"/>
    <mergeCell ref="U194:U195"/>
    <mergeCell ref="V194:V195"/>
    <mergeCell ref="W194:W195"/>
    <mergeCell ref="X194:X195"/>
    <mergeCell ref="M194:M195"/>
    <mergeCell ref="N194:N195"/>
    <mergeCell ref="O194:O195"/>
    <mergeCell ref="P194:P195"/>
    <mergeCell ref="Q194:Q195"/>
    <mergeCell ref="R194:R195"/>
    <mergeCell ref="G194:G195"/>
    <mergeCell ref="H194:H195"/>
    <mergeCell ref="I194:I195"/>
    <mergeCell ref="J194:J195"/>
    <mergeCell ref="K194:K195"/>
    <mergeCell ref="L194:L195"/>
    <mergeCell ref="Y196:Y197"/>
    <mergeCell ref="Z196:Z197"/>
    <mergeCell ref="A198:A199"/>
    <mergeCell ref="B198:B199"/>
    <mergeCell ref="D198:D199"/>
    <mergeCell ref="E198:E199"/>
    <mergeCell ref="F198:F199"/>
    <mergeCell ref="P196:P197"/>
    <mergeCell ref="Q196:Q197"/>
    <mergeCell ref="R196:R197"/>
    <mergeCell ref="S196:S197"/>
    <mergeCell ref="T196:T197"/>
    <mergeCell ref="U196:U197"/>
    <mergeCell ref="J196:J197"/>
    <mergeCell ref="K196:K197"/>
    <mergeCell ref="L196:L197"/>
    <mergeCell ref="M196:M197"/>
    <mergeCell ref="N196:N197"/>
    <mergeCell ref="O196:O197"/>
    <mergeCell ref="Y198:Y199"/>
    <mergeCell ref="Z198:Z199"/>
    <mergeCell ref="A196:A197"/>
    <mergeCell ref="B196:B197"/>
    <mergeCell ref="D196:D197"/>
    <mergeCell ref="E196:E197"/>
    <mergeCell ref="F196:F197"/>
    <mergeCell ref="G196:G197"/>
    <mergeCell ref="H196:H197"/>
    <mergeCell ref="I196:I197"/>
    <mergeCell ref="V196:V197"/>
    <mergeCell ref="W196:W197"/>
    <mergeCell ref="X196:X197"/>
    <mergeCell ref="S198:S199"/>
    <mergeCell ref="T198:T199"/>
    <mergeCell ref="U198:U199"/>
    <mergeCell ref="V198:V199"/>
    <mergeCell ref="W198:W199"/>
    <mergeCell ref="X198:X199"/>
    <mergeCell ref="M198:M199"/>
    <mergeCell ref="N198:N199"/>
    <mergeCell ref="O198:O199"/>
    <mergeCell ref="P198:P199"/>
    <mergeCell ref="Q198:Q199"/>
    <mergeCell ref="R198:R199"/>
    <mergeCell ref="G198:G199"/>
    <mergeCell ref="H198:H199"/>
    <mergeCell ref="I198:I199"/>
    <mergeCell ref="J198:J199"/>
    <mergeCell ref="K198:K199"/>
    <mergeCell ref="L198:L199"/>
    <mergeCell ref="Y200:Y201"/>
    <mergeCell ref="Z200:Z201"/>
    <mergeCell ref="A202:A203"/>
    <mergeCell ref="B202:B203"/>
    <mergeCell ref="D202:D203"/>
    <mergeCell ref="E202:E203"/>
    <mergeCell ref="F202:F203"/>
    <mergeCell ref="P200:P201"/>
    <mergeCell ref="Q200:Q201"/>
    <mergeCell ref="R200:R201"/>
    <mergeCell ref="S200:S201"/>
    <mergeCell ref="T200:T201"/>
    <mergeCell ref="U200:U201"/>
    <mergeCell ref="J200:J201"/>
    <mergeCell ref="K200:K201"/>
    <mergeCell ref="L200:L201"/>
    <mergeCell ref="M200:M201"/>
    <mergeCell ref="N200:N201"/>
    <mergeCell ref="O200:O201"/>
    <mergeCell ref="Y202:Y203"/>
    <mergeCell ref="Z202:Z203"/>
    <mergeCell ref="A200:A201"/>
    <mergeCell ref="B200:B201"/>
    <mergeCell ref="D200:D201"/>
    <mergeCell ref="E200:E201"/>
    <mergeCell ref="F200:F201"/>
    <mergeCell ref="G200:G201"/>
    <mergeCell ref="H200:H201"/>
    <mergeCell ref="I200:I201"/>
    <mergeCell ref="V200:V201"/>
    <mergeCell ref="W200:W201"/>
    <mergeCell ref="X200:X201"/>
    <mergeCell ref="S202:S203"/>
    <mergeCell ref="T202:T203"/>
    <mergeCell ref="U202:U203"/>
    <mergeCell ref="V202:V203"/>
    <mergeCell ref="W202:W203"/>
    <mergeCell ref="X202:X203"/>
    <mergeCell ref="M202:M203"/>
    <mergeCell ref="N202:N203"/>
    <mergeCell ref="O202:O203"/>
    <mergeCell ref="P202:P203"/>
    <mergeCell ref="Q202:Q203"/>
    <mergeCell ref="R202:R203"/>
    <mergeCell ref="G202:G203"/>
    <mergeCell ref="H202:H203"/>
    <mergeCell ref="I202:I203"/>
    <mergeCell ref="J202:J203"/>
    <mergeCell ref="K202:K203"/>
    <mergeCell ref="L202:L203"/>
    <mergeCell ref="Y204:Y205"/>
    <mergeCell ref="Z204:Z205"/>
    <mergeCell ref="A206:A207"/>
    <mergeCell ref="B206:B207"/>
    <mergeCell ref="D206:D207"/>
    <mergeCell ref="E206:E207"/>
    <mergeCell ref="F206:F207"/>
    <mergeCell ref="P204:P205"/>
    <mergeCell ref="Q204:Q205"/>
    <mergeCell ref="R204:R205"/>
    <mergeCell ref="S204:S205"/>
    <mergeCell ref="T204:T205"/>
    <mergeCell ref="U204:U205"/>
    <mergeCell ref="J204:J205"/>
    <mergeCell ref="K204:K205"/>
    <mergeCell ref="L204:L205"/>
    <mergeCell ref="M204:M205"/>
    <mergeCell ref="N204:N205"/>
    <mergeCell ref="O204:O205"/>
    <mergeCell ref="Y206:Y207"/>
    <mergeCell ref="Z206:Z207"/>
    <mergeCell ref="A204:A205"/>
    <mergeCell ref="B204:B205"/>
    <mergeCell ref="D204:D205"/>
    <mergeCell ref="E204:E205"/>
    <mergeCell ref="F204:F205"/>
    <mergeCell ref="G204:G205"/>
    <mergeCell ref="H204:H205"/>
    <mergeCell ref="I204:I205"/>
    <mergeCell ref="V204:V205"/>
    <mergeCell ref="W204:W205"/>
    <mergeCell ref="X204:X205"/>
    <mergeCell ref="S206:S207"/>
    <mergeCell ref="T206:T207"/>
    <mergeCell ref="U206:U207"/>
    <mergeCell ref="V206:V207"/>
    <mergeCell ref="W206:W207"/>
    <mergeCell ref="X206:X207"/>
    <mergeCell ref="M206:M207"/>
    <mergeCell ref="N206:N207"/>
    <mergeCell ref="O206:O207"/>
    <mergeCell ref="P206:P207"/>
    <mergeCell ref="Q206:Q207"/>
    <mergeCell ref="R206:R207"/>
    <mergeCell ref="G206:G207"/>
    <mergeCell ref="H206:H207"/>
    <mergeCell ref="I206:I207"/>
    <mergeCell ref="J206:J207"/>
    <mergeCell ref="K206:K207"/>
    <mergeCell ref="L206:L207"/>
    <mergeCell ref="Y208:Y209"/>
    <mergeCell ref="Z208:Z209"/>
    <mergeCell ref="A210:A211"/>
    <mergeCell ref="B210:B211"/>
    <mergeCell ref="D210:D211"/>
    <mergeCell ref="E210:E211"/>
    <mergeCell ref="F210:F211"/>
    <mergeCell ref="P208:P209"/>
    <mergeCell ref="Q208:Q209"/>
    <mergeCell ref="R208:R209"/>
    <mergeCell ref="S208:S209"/>
    <mergeCell ref="T208:T209"/>
    <mergeCell ref="U208:U209"/>
    <mergeCell ref="J208:J209"/>
    <mergeCell ref="K208:K209"/>
    <mergeCell ref="L208:L209"/>
    <mergeCell ref="M208:M209"/>
    <mergeCell ref="N208:N209"/>
    <mergeCell ref="O208:O209"/>
    <mergeCell ref="Y210:Y211"/>
    <mergeCell ref="Z210:Z211"/>
    <mergeCell ref="A208:A209"/>
    <mergeCell ref="B208:B209"/>
    <mergeCell ref="D208:D209"/>
    <mergeCell ref="E208:E209"/>
    <mergeCell ref="F208:F209"/>
    <mergeCell ref="G208:G209"/>
    <mergeCell ref="H208:H209"/>
    <mergeCell ref="I208:I209"/>
    <mergeCell ref="V208:V209"/>
    <mergeCell ref="W208:W209"/>
    <mergeCell ref="X208:X209"/>
    <mergeCell ref="S210:S211"/>
    <mergeCell ref="T210:T211"/>
    <mergeCell ref="U210:U211"/>
    <mergeCell ref="V210:V211"/>
    <mergeCell ref="W210:W211"/>
    <mergeCell ref="X210:X211"/>
    <mergeCell ref="M210:M211"/>
    <mergeCell ref="N210:N211"/>
    <mergeCell ref="O210:O211"/>
    <mergeCell ref="P210:P211"/>
    <mergeCell ref="Q210:Q211"/>
    <mergeCell ref="R210:R211"/>
    <mergeCell ref="G210:G211"/>
    <mergeCell ref="H210:H211"/>
    <mergeCell ref="I210:I211"/>
    <mergeCell ref="J210:J211"/>
    <mergeCell ref="K210:K211"/>
    <mergeCell ref="L210:L211"/>
    <mergeCell ref="Y212:Y213"/>
    <mergeCell ref="Z212:Z213"/>
    <mergeCell ref="A214:A215"/>
    <mergeCell ref="B214:B215"/>
    <mergeCell ref="D214:D215"/>
    <mergeCell ref="E214:E215"/>
    <mergeCell ref="F214:F215"/>
    <mergeCell ref="P212:P213"/>
    <mergeCell ref="Q212:Q213"/>
    <mergeCell ref="R212:R213"/>
    <mergeCell ref="S212:S213"/>
    <mergeCell ref="T212:T213"/>
    <mergeCell ref="U212:U213"/>
    <mergeCell ref="J212:J213"/>
    <mergeCell ref="K212:K213"/>
    <mergeCell ref="L212:L213"/>
    <mergeCell ref="M212:M213"/>
    <mergeCell ref="N212:N213"/>
    <mergeCell ref="O212:O213"/>
    <mergeCell ref="Y214:Y215"/>
    <mergeCell ref="Z214:Z215"/>
    <mergeCell ref="A212:A213"/>
    <mergeCell ref="B212:B213"/>
    <mergeCell ref="D212:D213"/>
    <mergeCell ref="E212:E213"/>
    <mergeCell ref="F212:F213"/>
    <mergeCell ref="G212:G213"/>
    <mergeCell ref="H212:H213"/>
    <mergeCell ref="I212:I213"/>
    <mergeCell ref="V212:V213"/>
    <mergeCell ref="W212:W213"/>
    <mergeCell ref="X212:X213"/>
    <mergeCell ref="S214:S215"/>
    <mergeCell ref="T214:T215"/>
    <mergeCell ref="U214:U215"/>
    <mergeCell ref="V214:V215"/>
    <mergeCell ref="W214:W215"/>
    <mergeCell ref="X214:X215"/>
    <mergeCell ref="M214:M215"/>
    <mergeCell ref="N214:N215"/>
    <mergeCell ref="O214:O215"/>
    <mergeCell ref="P214:P215"/>
    <mergeCell ref="Q214:Q215"/>
    <mergeCell ref="R214:R215"/>
    <mergeCell ref="G214:G215"/>
    <mergeCell ref="H214:H215"/>
    <mergeCell ref="I214:I215"/>
    <mergeCell ref="J214:J215"/>
    <mergeCell ref="K214:K215"/>
    <mergeCell ref="L214:L215"/>
    <mergeCell ref="Y216:Y217"/>
    <mergeCell ref="Z216:Z217"/>
    <mergeCell ref="A218:A219"/>
    <mergeCell ref="B218:B219"/>
    <mergeCell ref="D218:D219"/>
    <mergeCell ref="E218:E219"/>
    <mergeCell ref="F218:F219"/>
    <mergeCell ref="P216:P217"/>
    <mergeCell ref="Q216:Q217"/>
    <mergeCell ref="R216:R217"/>
    <mergeCell ref="S216:S217"/>
    <mergeCell ref="T216:T217"/>
    <mergeCell ref="U216:U217"/>
    <mergeCell ref="J216:J217"/>
    <mergeCell ref="K216:K217"/>
    <mergeCell ref="L216:L217"/>
    <mergeCell ref="M216:M217"/>
    <mergeCell ref="N216:N217"/>
    <mergeCell ref="O216:O217"/>
    <mergeCell ref="Y218:Y219"/>
    <mergeCell ref="Z218:Z219"/>
    <mergeCell ref="A216:A217"/>
    <mergeCell ref="B216:B217"/>
    <mergeCell ref="D216:D217"/>
    <mergeCell ref="E216:E217"/>
    <mergeCell ref="F216:F217"/>
    <mergeCell ref="G216:G217"/>
    <mergeCell ref="H216:H217"/>
    <mergeCell ref="I216:I217"/>
    <mergeCell ref="V216:V217"/>
    <mergeCell ref="W216:W217"/>
    <mergeCell ref="X216:X217"/>
    <mergeCell ref="S218:S219"/>
    <mergeCell ref="T218:T219"/>
    <mergeCell ref="U218:U219"/>
    <mergeCell ref="V218:V219"/>
    <mergeCell ref="W218:W219"/>
    <mergeCell ref="X218:X219"/>
    <mergeCell ref="M218:M219"/>
    <mergeCell ref="N218:N219"/>
    <mergeCell ref="O218:O219"/>
    <mergeCell ref="P218:P219"/>
    <mergeCell ref="Q218:Q219"/>
    <mergeCell ref="R218:R219"/>
    <mergeCell ref="G218:G219"/>
    <mergeCell ref="H218:H219"/>
    <mergeCell ref="I218:I219"/>
    <mergeCell ref="J218:J219"/>
    <mergeCell ref="K218:K219"/>
    <mergeCell ref="L218:L219"/>
    <mergeCell ref="Y220:Y221"/>
    <mergeCell ref="Z220:Z221"/>
    <mergeCell ref="A222:A223"/>
    <mergeCell ref="B222:B223"/>
    <mergeCell ref="D222:D223"/>
    <mergeCell ref="E222:E223"/>
    <mergeCell ref="F222:F223"/>
    <mergeCell ref="P220:P221"/>
    <mergeCell ref="Q220:Q221"/>
    <mergeCell ref="R220:R221"/>
    <mergeCell ref="S220:S221"/>
    <mergeCell ref="T220:T221"/>
    <mergeCell ref="U220:U221"/>
    <mergeCell ref="J220:J221"/>
    <mergeCell ref="K220:K221"/>
    <mergeCell ref="L220:L221"/>
    <mergeCell ref="M220:M221"/>
    <mergeCell ref="N220:N221"/>
    <mergeCell ref="O220:O221"/>
    <mergeCell ref="Y222:Y223"/>
    <mergeCell ref="Z222:Z223"/>
    <mergeCell ref="A220:A221"/>
    <mergeCell ref="B220:B221"/>
    <mergeCell ref="D220:D221"/>
    <mergeCell ref="E220:E221"/>
    <mergeCell ref="F220:F221"/>
    <mergeCell ref="G220:G221"/>
    <mergeCell ref="H220:H221"/>
    <mergeCell ref="I220:I221"/>
    <mergeCell ref="V220:V221"/>
    <mergeCell ref="W220:W221"/>
    <mergeCell ref="X220:X221"/>
    <mergeCell ref="S222:S223"/>
    <mergeCell ref="T222:T223"/>
    <mergeCell ref="U222:U223"/>
    <mergeCell ref="V222:V223"/>
    <mergeCell ref="W222:W223"/>
    <mergeCell ref="X222:X223"/>
    <mergeCell ref="M222:M223"/>
    <mergeCell ref="N222:N223"/>
    <mergeCell ref="O222:O223"/>
    <mergeCell ref="P222:P223"/>
    <mergeCell ref="Q222:Q223"/>
    <mergeCell ref="R222:R223"/>
    <mergeCell ref="G222:G223"/>
    <mergeCell ref="H222:H223"/>
    <mergeCell ref="I222:I223"/>
    <mergeCell ref="J222:J223"/>
    <mergeCell ref="K222:K223"/>
    <mergeCell ref="L222:L223"/>
    <mergeCell ref="A242:B242"/>
    <mergeCell ref="F242:G242"/>
    <mergeCell ref="H242:I242"/>
    <mergeCell ref="H247:J247"/>
    <mergeCell ref="E269:G269"/>
    <mergeCell ref="B271:B272"/>
    <mergeCell ref="D271:D272"/>
    <mergeCell ref="E271:E272"/>
    <mergeCell ref="F271:F272"/>
    <mergeCell ref="G271:G272"/>
    <mergeCell ref="J235:K235"/>
    <mergeCell ref="J236:K236"/>
    <mergeCell ref="A239:C239"/>
    <mergeCell ref="D239:E239"/>
    <mergeCell ref="F239:G239"/>
    <mergeCell ref="H239:I239"/>
    <mergeCell ref="I224:I225"/>
    <mergeCell ref="J224:J225"/>
    <mergeCell ref="K224:K225"/>
    <mergeCell ref="A229:B229"/>
    <mergeCell ref="C229:D229"/>
    <mergeCell ref="J232:K23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V271:V272"/>
    <mergeCell ref="W271:W272"/>
    <mergeCell ref="X271:X272"/>
    <mergeCell ref="Y271:Y272"/>
    <mergeCell ref="Z271:Z272"/>
    <mergeCell ref="A273:A274"/>
    <mergeCell ref="B273:B274"/>
    <mergeCell ref="D273:D274"/>
    <mergeCell ref="E273:E274"/>
    <mergeCell ref="F273:F274"/>
    <mergeCell ref="O271:P271"/>
    <mergeCell ref="Q271:Q272"/>
    <mergeCell ref="R271:R272"/>
    <mergeCell ref="S271:S272"/>
    <mergeCell ref="T271:T272"/>
    <mergeCell ref="U271:U272"/>
    <mergeCell ref="H271:H272"/>
    <mergeCell ref="I271:I272"/>
    <mergeCell ref="J271:J272"/>
    <mergeCell ref="K271:K272"/>
    <mergeCell ref="L271:M272"/>
    <mergeCell ref="N271:N272"/>
    <mergeCell ref="Y273:Y274"/>
    <mergeCell ref="Z273:Z274"/>
    <mergeCell ref="S273:S274"/>
    <mergeCell ref="T273:T274"/>
    <mergeCell ref="U273:U274"/>
    <mergeCell ref="V273:V274"/>
    <mergeCell ref="W273:W274"/>
    <mergeCell ref="X273:X274"/>
    <mergeCell ref="M273:M274"/>
    <mergeCell ref="N273:N274"/>
    <mergeCell ref="O273:O274"/>
    <mergeCell ref="P273:P274"/>
    <mergeCell ref="Q273:Q274"/>
    <mergeCell ref="R273:R274"/>
    <mergeCell ref="G273:G274"/>
    <mergeCell ref="H273:H274"/>
    <mergeCell ref="I273:I274"/>
    <mergeCell ref="J273:J274"/>
    <mergeCell ref="K273:K274"/>
    <mergeCell ref="L273:L274"/>
    <mergeCell ref="Y275:Y276"/>
    <mergeCell ref="Z275:Z276"/>
    <mergeCell ref="A277:A278"/>
    <mergeCell ref="B277:B278"/>
    <mergeCell ref="D277:D278"/>
    <mergeCell ref="E277:E278"/>
    <mergeCell ref="F277:F278"/>
    <mergeCell ref="P275:P276"/>
    <mergeCell ref="Q275:Q276"/>
    <mergeCell ref="R275:R276"/>
    <mergeCell ref="S275:S276"/>
    <mergeCell ref="T275:T276"/>
    <mergeCell ref="U275:U276"/>
    <mergeCell ref="J275:J276"/>
    <mergeCell ref="K275:K276"/>
    <mergeCell ref="L275:L276"/>
    <mergeCell ref="M275:M276"/>
    <mergeCell ref="N275:N276"/>
    <mergeCell ref="O275:O276"/>
    <mergeCell ref="Y277:Y278"/>
    <mergeCell ref="Z277:Z278"/>
    <mergeCell ref="A275:A276"/>
    <mergeCell ref="B275:B276"/>
    <mergeCell ref="D275:D276"/>
    <mergeCell ref="E275:E276"/>
    <mergeCell ref="F275:F276"/>
    <mergeCell ref="G275:G276"/>
    <mergeCell ref="H275:H276"/>
    <mergeCell ref="I275:I276"/>
    <mergeCell ref="V275:V276"/>
    <mergeCell ref="W275:W276"/>
    <mergeCell ref="X275:X276"/>
    <mergeCell ref="S277:S278"/>
    <mergeCell ref="T277:T278"/>
    <mergeCell ref="U277:U278"/>
    <mergeCell ref="V277:V278"/>
    <mergeCell ref="W277:W278"/>
    <mergeCell ref="X277:X278"/>
    <mergeCell ref="M277:M278"/>
    <mergeCell ref="N277:N278"/>
    <mergeCell ref="O277:O278"/>
    <mergeCell ref="P277:P278"/>
    <mergeCell ref="Q277:Q278"/>
    <mergeCell ref="R277:R278"/>
    <mergeCell ref="G277:G278"/>
    <mergeCell ref="H277:H278"/>
    <mergeCell ref="I277:I278"/>
    <mergeCell ref="J277:J278"/>
    <mergeCell ref="K277:K278"/>
    <mergeCell ref="L277:L278"/>
    <mergeCell ref="Y279:Y280"/>
    <mergeCell ref="Z279:Z280"/>
    <mergeCell ref="A281:A282"/>
    <mergeCell ref="B281:B282"/>
    <mergeCell ref="D281:D282"/>
    <mergeCell ref="E281:E282"/>
    <mergeCell ref="F281:F282"/>
    <mergeCell ref="P279:P280"/>
    <mergeCell ref="Q279:Q280"/>
    <mergeCell ref="R279:R280"/>
    <mergeCell ref="S279:S280"/>
    <mergeCell ref="T279:T280"/>
    <mergeCell ref="U279:U280"/>
    <mergeCell ref="J279:J280"/>
    <mergeCell ref="K279:K280"/>
    <mergeCell ref="L279:L280"/>
    <mergeCell ref="M279:M280"/>
    <mergeCell ref="N279:N280"/>
    <mergeCell ref="O279:O280"/>
    <mergeCell ref="Y281:Y282"/>
    <mergeCell ref="Z281:Z282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V279:V280"/>
    <mergeCell ref="W279:W280"/>
    <mergeCell ref="X279:X280"/>
    <mergeCell ref="S281:S282"/>
    <mergeCell ref="T281:T282"/>
    <mergeCell ref="U281:U282"/>
    <mergeCell ref="V281:V282"/>
    <mergeCell ref="W281:W282"/>
    <mergeCell ref="X281:X282"/>
    <mergeCell ref="M281:M282"/>
    <mergeCell ref="N281:N282"/>
    <mergeCell ref="O281:O282"/>
    <mergeCell ref="P281:P282"/>
    <mergeCell ref="Q281:Q282"/>
    <mergeCell ref="R281:R282"/>
    <mergeCell ref="G281:G282"/>
    <mergeCell ref="H281:H282"/>
    <mergeCell ref="I281:I282"/>
    <mergeCell ref="J281:J282"/>
    <mergeCell ref="K281:K282"/>
    <mergeCell ref="L281:L282"/>
    <mergeCell ref="Y283:Y284"/>
    <mergeCell ref="Z283:Z284"/>
    <mergeCell ref="A285:A286"/>
    <mergeCell ref="B285:B286"/>
    <mergeCell ref="D285:D286"/>
    <mergeCell ref="E285:E286"/>
    <mergeCell ref="F285:F286"/>
    <mergeCell ref="P283:P284"/>
    <mergeCell ref="Q283:Q284"/>
    <mergeCell ref="R283:R284"/>
    <mergeCell ref="S283:S284"/>
    <mergeCell ref="T283:T284"/>
    <mergeCell ref="U283:U284"/>
    <mergeCell ref="J283:J284"/>
    <mergeCell ref="K283:K284"/>
    <mergeCell ref="L283:L284"/>
    <mergeCell ref="M283:M284"/>
    <mergeCell ref="N283:N284"/>
    <mergeCell ref="O283:O284"/>
    <mergeCell ref="Y285:Y286"/>
    <mergeCell ref="Z285:Z286"/>
    <mergeCell ref="A283:A284"/>
    <mergeCell ref="B283:B284"/>
    <mergeCell ref="D283:D284"/>
    <mergeCell ref="E283:E284"/>
    <mergeCell ref="F283:F284"/>
    <mergeCell ref="G283:G284"/>
    <mergeCell ref="H283:H284"/>
    <mergeCell ref="I283:I284"/>
    <mergeCell ref="V283:V284"/>
    <mergeCell ref="W283:W284"/>
    <mergeCell ref="X283:X284"/>
    <mergeCell ref="S285:S286"/>
    <mergeCell ref="T285:T286"/>
    <mergeCell ref="U285:U286"/>
    <mergeCell ref="V285:V286"/>
    <mergeCell ref="W285:W286"/>
    <mergeCell ref="X285:X286"/>
    <mergeCell ref="M285:M286"/>
    <mergeCell ref="N285:N286"/>
    <mergeCell ref="O285:O286"/>
    <mergeCell ref="P285:P286"/>
    <mergeCell ref="Q285:Q286"/>
    <mergeCell ref="R285:R286"/>
    <mergeCell ref="G285:G286"/>
    <mergeCell ref="H285:H286"/>
    <mergeCell ref="I285:I286"/>
    <mergeCell ref="J285:J286"/>
    <mergeCell ref="K285:K286"/>
    <mergeCell ref="L285:L286"/>
    <mergeCell ref="Y287:Y288"/>
    <mergeCell ref="Z287:Z288"/>
    <mergeCell ref="A289:A290"/>
    <mergeCell ref="B289:B290"/>
    <mergeCell ref="D289:D290"/>
    <mergeCell ref="E289:E290"/>
    <mergeCell ref="F289:F290"/>
    <mergeCell ref="P287:P288"/>
    <mergeCell ref="Q287:Q288"/>
    <mergeCell ref="R287:R288"/>
    <mergeCell ref="S287:S288"/>
    <mergeCell ref="T287:T288"/>
    <mergeCell ref="U287:U288"/>
    <mergeCell ref="J287:J288"/>
    <mergeCell ref="K287:K288"/>
    <mergeCell ref="L287:L288"/>
    <mergeCell ref="M287:M288"/>
    <mergeCell ref="N287:N288"/>
    <mergeCell ref="O287:O288"/>
    <mergeCell ref="Y289:Y290"/>
    <mergeCell ref="Z289:Z290"/>
    <mergeCell ref="A287:A288"/>
    <mergeCell ref="B287:B288"/>
    <mergeCell ref="D287:D288"/>
    <mergeCell ref="E287:E288"/>
    <mergeCell ref="F287:F288"/>
    <mergeCell ref="G287:G288"/>
    <mergeCell ref="H287:H288"/>
    <mergeCell ref="I287:I288"/>
    <mergeCell ref="V287:V288"/>
    <mergeCell ref="W287:W288"/>
    <mergeCell ref="X287:X288"/>
    <mergeCell ref="S289:S290"/>
    <mergeCell ref="T289:T290"/>
    <mergeCell ref="U289:U290"/>
    <mergeCell ref="V289:V290"/>
    <mergeCell ref="W289:W290"/>
    <mergeCell ref="X289:X290"/>
    <mergeCell ref="M289:M290"/>
    <mergeCell ref="N289:N290"/>
    <mergeCell ref="O289:O290"/>
    <mergeCell ref="P289:P290"/>
    <mergeCell ref="Q289:Q290"/>
    <mergeCell ref="R289:R290"/>
    <mergeCell ref="G289:G290"/>
    <mergeCell ref="H289:H290"/>
    <mergeCell ref="I289:I290"/>
    <mergeCell ref="J289:J290"/>
    <mergeCell ref="K289:K290"/>
    <mergeCell ref="L289:L290"/>
    <mergeCell ref="Y291:Y292"/>
    <mergeCell ref="Z291:Z292"/>
    <mergeCell ref="A293:A294"/>
    <mergeCell ref="B293:B294"/>
    <mergeCell ref="D293:D294"/>
    <mergeCell ref="E293:E294"/>
    <mergeCell ref="F293:F294"/>
    <mergeCell ref="P291:P292"/>
    <mergeCell ref="Q291:Q292"/>
    <mergeCell ref="R291:R292"/>
    <mergeCell ref="S291:S292"/>
    <mergeCell ref="T291:T292"/>
    <mergeCell ref="U291:U292"/>
    <mergeCell ref="J291:J292"/>
    <mergeCell ref="K291:K292"/>
    <mergeCell ref="L291:L292"/>
    <mergeCell ref="M291:M292"/>
    <mergeCell ref="N291:N292"/>
    <mergeCell ref="O291:O292"/>
    <mergeCell ref="Y293:Y294"/>
    <mergeCell ref="Z293:Z294"/>
    <mergeCell ref="A291:A292"/>
    <mergeCell ref="B291:B292"/>
    <mergeCell ref="D291:D292"/>
    <mergeCell ref="E291:E292"/>
    <mergeCell ref="F291:F292"/>
    <mergeCell ref="G291:G292"/>
    <mergeCell ref="H291:H292"/>
    <mergeCell ref="I291:I292"/>
    <mergeCell ref="V291:V292"/>
    <mergeCell ref="W291:W292"/>
    <mergeCell ref="X291:X292"/>
    <mergeCell ref="S293:S294"/>
    <mergeCell ref="T293:T294"/>
    <mergeCell ref="U293:U294"/>
    <mergeCell ref="V293:V294"/>
    <mergeCell ref="W293:W294"/>
    <mergeCell ref="X293:X294"/>
    <mergeCell ref="M293:M294"/>
    <mergeCell ref="N293:N294"/>
    <mergeCell ref="O293:O294"/>
    <mergeCell ref="P293:P294"/>
    <mergeCell ref="Q293:Q294"/>
    <mergeCell ref="R293:R294"/>
    <mergeCell ref="G293:G294"/>
    <mergeCell ref="H293:H294"/>
    <mergeCell ref="I293:I294"/>
    <mergeCell ref="J293:J294"/>
    <mergeCell ref="K293:K294"/>
    <mergeCell ref="L293:L294"/>
    <mergeCell ref="Y295:Y296"/>
    <mergeCell ref="Z295:Z296"/>
    <mergeCell ref="A297:A298"/>
    <mergeCell ref="B297:B298"/>
    <mergeCell ref="D297:D298"/>
    <mergeCell ref="E297:E298"/>
    <mergeCell ref="F297:F298"/>
    <mergeCell ref="P295:P296"/>
    <mergeCell ref="Q295:Q296"/>
    <mergeCell ref="R295:R296"/>
    <mergeCell ref="S295:S296"/>
    <mergeCell ref="T295:T296"/>
    <mergeCell ref="U295:U296"/>
    <mergeCell ref="J295:J296"/>
    <mergeCell ref="K295:K296"/>
    <mergeCell ref="L295:L296"/>
    <mergeCell ref="M295:M296"/>
    <mergeCell ref="N295:N296"/>
    <mergeCell ref="O295:O296"/>
    <mergeCell ref="Y297:Y298"/>
    <mergeCell ref="Z297:Z298"/>
    <mergeCell ref="A295:A296"/>
    <mergeCell ref="B295:B296"/>
    <mergeCell ref="D295:D296"/>
    <mergeCell ref="E295:E296"/>
    <mergeCell ref="F295:F296"/>
    <mergeCell ref="G295:G296"/>
    <mergeCell ref="H295:H296"/>
    <mergeCell ref="I295:I296"/>
    <mergeCell ref="V295:V296"/>
    <mergeCell ref="W295:W296"/>
    <mergeCell ref="X295:X296"/>
    <mergeCell ref="S297:S298"/>
    <mergeCell ref="T297:T298"/>
    <mergeCell ref="U297:U298"/>
    <mergeCell ref="V297:V298"/>
    <mergeCell ref="W297:W298"/>
    <mergeCell ref="X297:X298"/>
    <mergeCell ref="M297:M298"/>
    <mergeCell ref="N297:N298"/>
    <mergeCell ref="O297:O298"/>
    <mergeCell ref="P297:P298"/>
    <mergeCell ref="Q297:Q298"/>
    <mergeCell ref="R297:R298"/>
    <mergeCell ref="G297:G298"/>
    <mergeCell ref="H297:H298"/>
    <mergeCell ref="I297:I298"/>
    <mergeCell ref="J297:J298"/>
    <mergeCell ref="K297:K298"/>
    <mergeCell ref="L297:L298"/>
    <mergeCell ref="Y299:Y300"/>
    <mergeCell ref="Z299:Z300"/>
    <mergeCell ref="A301:A302"/>
    <mergeCell ref="B301:B302"/>
    <mergeCell ref="D301:D302"/>
    <mergeCell ref="E301:E302"/>
    <mergeCell ref="F301:F302"/>
    <mergeCell ref="P299:P300"/>
    <mergeCell ref="Q299:Q300"/>
    <mergeCell ref="R299:R300"/>
    <mergeCell ref="S299:S300"/>
    <mergeCell ref="T299:T300"/>
    <mergeCell ref="U299:U300"/>
    <mergeCell ref="J299:J300"/>
    <mergeCell ref="K299:K300"/>
    <mergeCell ref="L299:L300"/>
    <mergeCell ref="M299:M300"/>
    <mergeCell ref="N299:N300"/>
    <mergeCell ref="O299:O300"/>
    <mergeCell ref="Y301:Y302"/>
    <mergeCell ref="Z301:Z302"/>
    <mergeCell ref="A299:A300"/>
    <mergeCell ref="B299:B300"/>
    <mergeCell ref="D299:D300"/>
    <mergeCell ref="E299:E300"/>
    <mergeCell ref="F299:F300"/>
    <mergeCell ref="G299:G300"/>
    <mergeCell ref="H299:H300"/>
    <mergeCell ref="I299:I300"/>
    <mergeCell ref="V299:V300"/>
    <mergeCell ref="W299:W300"/>
    <mergeCell ref="X299:X300"/>
    <mergeCell ref="S301:S302"/>
    <mergeCell ref="T301:T302"/>
    <mergeCell ref="U301:U302"/>
    <mergeCell ref="V301:V302"/>
    <mergeCell ref="W301:W302"/>
    <mergeCell ref="X301:X302"/>
    <mergeCell ref="M301:M302"/>
    <mergeCell ref="N301:N302"/>
    <mergeCell ref="O301:O302"/>
    <mergeCell ref="P301:P302"/>
    <mergeCell ref="Q301:Q302"/>
    <mergeCell ref="R301:R302"/>
    <mergeCell ref="G301:G302"/>
    <mergeCell ref="H301:H302"/>
    <mergeCell ref="I301:I302"/>
    <mergeCell ref="J301:J302"/>
    <mergeCell ref="K301:K302"/>
    <mergeCell ref="L301:L302"/>
    <mergeCell ref="Y303:Y304"/>
    <mergeCell ref="Z303:Z304"/>
    <mergeCell ref="A305:A306"/>
    <mergeCell ref="B305:B306"/>
    <mergeCell ref="D305:D306"/>
    <mergeCell ref="E305:E306"/>
    <mergeCell ref="F305:F306"/>
    <mergeCell ref="P303:P304"/>
    <mergeCell ref="Q303:Q304"/>
    <mergeCell ref="R303:R304"/>
    <mergeCell ref="S303:S304"/>
    <mergeCell ref="T303:T304"/>
    <mergeCell ref="U303:U304"/>
    <mergeCell ref="J303:J304"/>
    <mergeCell ref="K303:K304"/>
    <mergeCell ref="L303:L304"/>
    <mergeCell ref="M303:M304"/>
    <mergeCell ref="N303:N304"/>
    <mergeCell ref="O303:O304"/>
    <mergeCell ref="Y305:Y306"/>
    <mergeCell ref="Z305:Z306"/>
    <mergeCell ref="A303:A304"/>
    <mergeCell ref="B303:B304"/>
    <mergeCell ref="D303:D304"/>
    <mergeCell ref="E303:E304"/>
    <mergeCell ref="F303:F304"/>
    <mergeCell ref="G303:G304"/>
    <mergeCell ref="H303:H304"/>
    <mergeCell ref="I303:I304"/>
    <mergeCell ref="V303:V304"/>
    <mergeCell ref="W303:W304"/>
    <mergeCell ref="X303:X304"/>
    <mergeCell ref="S305:S306"/>
    <mergeCell ref="T305:T306"/>
    <mergeCell ref="U305:U306"/>
    <mergeCell ref="V305:V306"/>
    <mergeCell ref="W305:W306"/>
    <mergeCell ref="X305:X306"/>
    <mergeCell ref="M305:M306"/>
    <mergeCell ref="N305:N306"/>
    <mergeCell ref="O305:O306"/>
    <mergeCell ref="P305:P306"/>
    <mergeCell ref="Q305:Q306"/>
    <mergeCell ref="R305:R306"/>
    <mergeCell ref="G305:G306"/>
    <mergeCell ref="H305:H306"/>
    <mergeCell ref="I305:I306"/>
    <mergeCell ref="J305:J306"/>
    <mergeCell ref="K305:K306"/>
    <mergeCell ref="L305:L306"/>
    <mergeCell ref="Y307:Y308"/>
    <mergeCell ref="Z307:Z308"/>
    <mergeCell ref="A309:A310"/>
    <mergeCell ref="B309:B310"/>
    <mergeCell ref="D309:D310"/>
    <mergeCell ref="E309:E310"/>
    <mergeCell ref="F309:F310"/>
    <mergeCell ref="P307:P308"/>
    <mergeCell ref="Q307:Q308"/>
    <mergeCell ref="R307:R308"/>
    <mergeCell ref="S307:S308"/>
    <mergeCell ref="T307:T308"/>
    <mergeCell ref="U307:U308"/>
    <mergeCell ref="J307:J308"/>
    <mergeCell ref="K307:K308"/>
    <mergeCell ref="L307:L308"/>
    <mergeCell ref="M307:M308"/>
    <mergeCell ref="N307:N308"/>
    <mergeCell ref="O307:O308"/>
    <mergeCell ref="Y309:Y310"/>
    <mergeCell ref="Z309:Z310"/>
    <mergeCell ref="A307:A308"/>
    <mergeCell ref="B307:B308"/>
    <mergeCell ref="D307:D308"/>
    <mergeCell ref="E307:E308"/>
    <mergeCell ref="F307:F308"/>
    <mergeCell ref="G307:G308"/>
    <mergeCell ref="H307:H308"/>
    <mergeCell ref="I307:I308"/>
    <mergeCell ref="V307:V308"/>
    <mergeCell ref="W307:W308"/>
    <mergeCell ref="X307:X308"/>
    <mergeCell ref="S309:S310"/>
    <mergeCell ref="T309:T310"/>
    <mergeCell ref="U309:U310"/>
    <mergeCell ref="V309:V310"/>
    <mergeCell ref="W309:W310"/>
    <mergeCell ref="X309:X310"/>
    <mergeCell ref="M309:M310"/>
    <mergeCell ref="N309:N310"/>
    <mergeCell ref="O309:O310"/>
    <mergeCell ref="P309:P310"/>
    <mergeCell ref="Q309:Q310"/>
    <mergeCell ref="R309:R310"/>
    <mergeCell ref="G309:G310"/>
    <mergeCell ref="H309:H310"/>
    <mergeCell ref="I309:I310"/>
    <mergeCell ref="J309:J310"/>
    <mergeCell ref="K309:K310"/>
    <mergeCell ref="L309:L310"/>
    <mergeCell ref="Y311:Y312"/>
    <mergeCell ref="Z311:Z312"/>
    <mergeCell ref="A313:A314"/>
    <mergeCell ref="B313:B314"/>
    <mergeCell ref="D313:D314"/>
    <mergeCell ref="E313:E314"/>
    <mergeCell ref="F313:F314"/>
    <mergeCell ref="P311:P312"/>
    <mergeCell ref="Q311:Q312"/>
    <mergeCell ref="R311:R312"/>
    <mergeCell ref="S311:S312"/>
    <mergeCell ref="T311:T312"/>
    <mergeCell ref="U311:U312"/>
    <mergeCell ref="J311:J312"/>
    <mergeCell ref="K311:K312"/>
    <mergeCell ref="L311:L312"/>
    <mergeCell ref="M311:M312"/>
    <mergeCell ref="N311:N312"/>
    <mergeCell ref="O311:O312"/>
    <mergeCell ref="Y313:Y314"/>
    <mergeCell ref="Z313:Z314"/>
    <mergeCell ref="A311:A312"/>
    <mergeCell ref="B311:B312"/>
    <mergeCell ref="D311:D312"/>
    <mergeCell ref="E311:E312"/>
    <mergeCell ref="F311:F312"/>
    <mergeCell ref="G311:G312"/>
    <mergeCell ref="H311:H312"/>
    <mergeCell ref="I311:I312"/>
    <mergeCell ref="V311:V312"/>
    <mergeCell ref="W311:W312"/>
    <mergeCell ref="X311:X312"/>
    <mergeCell ref="S313:S314"/>
    <mergeCell ref="T313:T314"/>
    <mergeCell ref="U313:U314"/>
    <mergeCell ref="V313:V314"/>
    <mergeCell ref="W313:W314"/>
    <mergeCell ref="X313:X314"/>
    <mergeCell ref="M313:M314"/>
    <mergeCell ref="N313:N314"/>
    <mergeCell ref="O313:O314"/>
    <mergeCell ref="P313:P314"/>
    <mergeCell ref="Q313:Q314"/>
    <mergeCell ref="R313:R314"/>
    <mergeCell ref="G313:G314"/>
    <mergeCell ref="H313:H314"/>
    <mergeCell ref="I313:I314"/>
    <mergeCell ref="J313:J314"/>
    <mergeCell ref="K313:K314"/>
    <mergeCell ref="L313:L314"/>
    <mergeCell ref="Y315:Y316"/>
    <mergeCell ref="Z315:Z316"/>
    <mergeCell ref="A317:A318"/>
    <mergeCell ref="B317:B318"/>
    <mergeCell ref="D317:D318"/>
    <mergeCell ref="E317:E318"/>
    <mergeCell ref="F317:F318"/>
    <mergeCell ref="P315:P316"/>
    <mergeCell ref="Q315:Q316"/>
    <mergeCell ref="R315:R316"/>
    <mergeCell ref="S315:S316"/>
    <mergeCell ref="T315:T316"/>
    <mergeCell ref="U315:U316"/>
    <mergeCell ref="J315:J316"/>
    <mergeCell ref="K315:K316"/>
    <mergeCell ref="L315:L316"/>
    <mergeCell ref="M315:M316"/>
    <mergeCell ref="N315:N316"/>
    <mergeCell ref="O315:O316"/>
    <mergeCell ref="Y317:Y318"/>
    <mergeCell ref="Z317:Z318"/>
    <mergeCell ref="A315:A316"/>
    <mergeCell ref="B315:B316"/>
    <mergeCell ref="D315:D316"/>
    <mergeCell ref="E315:E316"/>
    <mergeCell ref="F315:F316"/>
    <mergeCell ref="G315:G316"/>
    <mergeCell ref="H315:H316"/>
    <mergeCell ref="I315:I316"/>
    <mergeCell ref="V315:V316"/>
    <mergeCell ref="W315:W316"/>
    <mergeCell ref="X315:X316"/>
    <mergeCell ref="S317:S318"/>
    <mergeCell ref="T317:T318"/>
    <mergeCell ref="U317:U318"/>
    <mergeCell ref="V317:V318"/>
    <mergeCell ref="W317:W318"/>
    <mergeCell ref="X317:X318"/>
    <mergeCell ref="M317:M318"/>
    <mergeCell ref="N317:N318"/>
    <mergeCell ref="O317:O318"/>
    <mergeCell ref="P317:P318"/>
    <mergeCell ref="Q317:Q318"/>
    <mergeCell ref="R317:R318"/>
    <mergeCell ref="G317:G318"/>
    <mergeCell ref="H317:H318"/>
    <mergeCell ref="I317:I318"/>
    <mergeCell ref="J317:J318"/>
    <mergeCell ref="K317:K318"/>
    <mergeCell ref="L317:L318"/>
    <mergeCell ref="Y319:Y320"/>
    <mergeCell ref="Z319:Z320"/>
    <mergeCell ref="A321:A322"/>
    <mergeCell ref="B321:B322"/>
    <mergeCell ref="D321:D322"/>
    <mergeCell ref="E321:E322"/>
    <mergeCell ref="F321:F322"/>
    <mergeCell ref="P319:P320"/>
    <mergeCell ref="Q319:Q320"/>
    <mergeCell ref="R319:R320"/>
    <mergeCell ref="S319:S320"/>
    <mergeCell ref="T319:T320"/>
    <mergeCell ref="U319:U320"/>
    <mergeCell ref="J319:J320"/>
    <mergeCell ref="K319:K320"/>
    <mergeCell ref="L319:L320"/>
    <mergeCell ref="M319:M320"/>
    <mergeCell ref="N319:N320"/>
    <mergeCell ref="O319:O320"/>
    <mergeCell ref="Y321:Y322"/>
    <mergeCell ref="Z321:Z322"/>
    <mergeCell ref="A319:A320"/>
    <mergeCell ref="B319:B320"/>
    <mergeCell ref="D319:D320"/>
    <mergeCell ref="E319:E320"/>
    <mergeCell ref="F319:F320"/>
    <mergeCell ref="G319:G320"/>
    <mergeCell ref="H319:H320"/>
    <mergeCell ref="I319:I320"/>
    <mergeCell ref="V319:V320"/>
    <mergeCell ref="W319:W320"/>
    <mergeCell ref="X319:X320"/>
    <mergeCell ref="S321:S322"/>
    <mergeCell ref="T321:T322"/>
    <mergeCell ref="U321:U322"/>
    <mergeCell ref="V321:V322"/>
    <mergeCell ref="W321:W322"/>
    <mergeCell ref="X321:X322"/>
    <mergeCell ref="M321:M322"/>
    <mergeCell ref="N321:N322"/>
    <mergeCell ref="O321:O322"/>
    <mergeCell ref="P321:P322"/>
    <mergeCell ref="Q321:Q322"/>
    <mergeCell ref="R321:R322"/>
    <mergeCell ref="G321:G322"/>
    <mergeCell ref="H321:H322"/>
    <mergeCell ref="I321:I322"/>
    <mergeCell ref="J321:J322"/>
    <mergeCell ref="K321:K322"/>
    <mergeCell ref="L321:L322"/>
    <mergeCell ref="Y323:Y324"/>
    <mergeCell ref="Z323:Z324"/>
    <mergeCell ref="A325:A326"/>
    <mergeCell ref="B325:B326"/>
    <mergeCell ref="D325:D326"/>
    <mergeCell ref="E325:E326"/>
    <mergeCell ref="F325:F326"/>
    <mergeCell ref="P323:P324"/>
    <mergeCell ref="Q323:Q324"/>
    <mergeCell ref="R323:R324"/>
    <mergeCell ref="S323:S324"/>
    <mergeCell ref="T323:T324"/>
    <mergeCell ref="U323:U324"/>
    <mergeCell ref="J323:J324"/>
    <mergeCell ref="K323:K324"/>
    <mergeCell ref="L323:L324"/>
    <mergeCell ref="M323:M324"/>
    <mergeCell ref="N323:N324"/>
    <mergeCell ref="O323:O324"/>
    <mergeCell ref="Y325:Y326"/>
    <mergeCell ref="Z325:Z326"/>
    <mergeCell ref="A323:A324"/>
    <mergeCell ref="B323:B324"/>
    <mergeCell ref="D323:D324"/>
    <mergeCell ref="E323:E324"/>
    <mergeCell ref="F323:F324"/>
    <mergeCell ref="G323:G324"/>
    <mergeCell ref="H323:H324"/>
    <mergeCell ref="I323:I324"/>
    <mergeCell ref="V323:V324"/>
    <mergeCell ref="W323:W324"/>
    <mergeCell ref="X323:X324"/>
    <mergeCell ref="S325:S326"/>
    <mergeCell ref="T325:T326"/>
    <mergeCell ref="U325:U326"/>
    <mergeCell ref="V325:V326"/>
    <mergeCell ref="W325:W326"/>
    <mergeCell ref="X325:X326"/>
    <mergeCell ref="M325:M326"/>
    <mergeCell ref="N325:N326"/>
    <mergeCell ref="O325:O326"/>
    <mergeCell ref="P325:P326"/>
    <mergeCell ref="Q325:Q326"/>
    <mergeCell ref="R325:R326"/>
    <mergeCell ref="G325:G326"/>
    <mergeCell ref="H325:H326"/>
    <mergeCell ref="I325:I326"/>
    <mergeCell ref="J325:J326"/>
    <mergeCell ref="K325:K326"/>
    <mergeCell ref="L325:L326"/>
    <mergeCell ref="Y327:Y328"/>
    <mergeCell ref="Z327:Z328"/>
    <mergeCell ref="A329:A330"/>
    <mergeCell ref="B329:B330"/>
    <mergeCell ref="D329:D330"/>
    <mergeCell ref="E329:E330"/>
    <mergeCell ref="F329:F330"/>
    <mergeCell ref="P327:P328"/>
    <mergeCell ref="Q327:Q328"/>
    <mergeCell ref="R327:R328"/>
    <mergeCell ref="S327:S328"/>
    <mergeCell ref="T327:T328"/>
    <mergeCell ref="U327:U328"/>
    <mergeCell ref="J327:J328"/>
    <mergeCell ref="K327:K328"/>
    <mergeCell ref="L327:L328"/>
    <mergeCell ref="M327:M328"/>
    <mergeCell ref="N327:N328"/>
    <mergeCell ref="O327:O328"/>
    <mergeCell ref="Y329:Y330"/>
    <mergeCell ref="Z329:Z330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V327:V328"/>
    <mergeCell ref="W327:W328"/>
    <mergeCell ref="X327:X328"/>
    <mergeCell ref="S329:S330"/>
    <mergeCell ref="T329:T330"/>
    <mergeCell ref="U329:U330"/>
    <mergeCell ref="V329:V330"/>
    <mergeCell ref="W329:W330"/>
    <mergeCell ref="X329:X330"/>
    <mergeCell ref="M329:M330"/>
    <mergeCell ref="N329:N330"/>
    <mergeCell ref="O329:O330"/>
    <mergeCell ref="P329:P330"/>
    <mergeCell ref="Q329:Q330"/>
    <mergeCell ref="R329:R330"/>
    <mergeCell ref="G329:G330"/>
    <mergeCell ref="H329:H330"/>
    <mergeCell ref="I329:I330"/>
    <mergeCell ref="J329:J330"/>
    <mergeCell ref="K329:K330"/>
    <mergeCell ref="L329:L330"/>
    <mergeCell ref="Y331:Y332"/>
    <mergeCell ref="Z331:Z332"/>
    <mergeCell ref="A333:A334"/>
    <mergeCell ref="B333:B334"/>
    <mergeCell ref="D333:D334"/>
    <mergeCell ref="E333:E334"/>
    <mergeCell ref="F333:F334"/>
    <mergeCell ref="P331:P332"/>
    <mergeCell ref="Q331:Q332"/>
    <mergeCell ref="R331:R332"/>
    <mergeCell ref="S331:S332"/>
    <mergeCell ref="T331:T332"/>
    <mergeCell ref="U331:U332"/>
    <mergeCell ref="J331:J332"/>
    <mergeCell ref="K331:K332"/>
    <mergeCell ref="L331:L332"/>
    <mergeCell ref="M331:M332"/>
    <mergeCell ref="N331:N332"/>
    <mergeCell ref="O331:O332"/>
    <mergeCell ref="Y333:Y334"/>
    <mergeCell ref="Z333:Z334"/>
    <mergeCell ref="A331:A332"/>
    <mergeCell ref="B331:B332"/>
    <mergeCell ref="D331:D332"/>
    <mergeCell ref="E331:E332"/>
    <mergeCell ref="F331:F332"/>
    <mergeCell ref="G331:G332"/>
    <mergeCell ref="H331:H332"/>
    <mergeCell ref="I331:I332"/>
    <mergeCell ref="V331:V332"/>
    <mergeCell ref="W331:W332"/>
    <mergeCell ref="X331:X332"/>
    <mergeCell ref="S333:S334"/>
    <mergeCell ref="T333:T334"/>
    <mergeCell ref="U333:U334"/>
    <mergeCell ref="V333:V334"/>
    <mergeCell ref="W333:W334"/>
    <mergeCell ref="X333:X334"/>
    <mergeCell ref="M333:M334"/>
    <mergeCell ref="N333:N334"/>
    <mergeCell ref="O333:O334"/>
    <mergeCell ref="P333:P334"/>
    <mergeCell ref="Q333:Q334"/>
    <mergeCell ref="R333:R334"/>
    <mergeCell ref="G333:G334"/>
    <mergeCell ref="H333:H334"/>
    <mergeCell ref="I333:I334"/>
    <mergeCell ref="J333:J334"/>
    <mergeCell ref="K333:K334"/>
    <mergeCell ref="L333:L334"/>
    <mergeCell ref="L337:L338"/>
    <mergeCell ref="V335:V336"/>
    <mergeCell ref="W335:W336"/>
    <mergeCell ref="X335:X336"/>
    <mergeCell ref="Y335:Y336"/>
    <mergeCell ref="Z335:Z336"/>
    <mergeCell ref="A337:A338"/>
    <mergeCell ref="B337:B338"/>
    <mergeCell ref="D337:D338"/>
    <mergeCell ref="E337:E338"/>
    <mergeCell ref="F337:F338"/>
    <mergeCell ref="P335:P336"/>
    <mergeCell ref="Q335:Q336"/>
    <mergeCell ref="R335:R336"/>
    <mergeCell ref="S335:S336"/>
    <mergeCell ref="T335:T336"/>
    <mergeCell ref="U335:U336"/>
    <mergeCell ref="J335:J336"/>
    <mergeCell ref="K335:K336"/>
    <mergeCell ref="L335:L336"/>
    <mergeCell ref="M335:M336"/>
    <mergeCell ref="N335:N336"/>
    <mergeCell ref="O335:O336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39:I340"/>
    <mergeCell ref="J339:J340"/>
    <mergeCell ref="K339:K340"/>
    <mergeCell ref="A344:B344"/>
    <mergeCell ref="C344:D344"/>
    <mergeCell ref="Y337:Y338"/>
    <mergeCell ref="Z337:Z338"/>
    <mergeCell ref="A339:A340"/>
    <mergeCell ref="B339:B340"/>
    <mergeCell ref="C339:C340"/>
    <mergeCell ref="D339:D340"/>
    <mergeCell ref="E339:E340"/>
    <mergeCell ref="F339:F340"/>
    <mergeCell ref="G339:G340"/>
    <mergeCell ref="H339:H340"/>
    <mergeCell ref="S337:S338"/>
    <mergeCell ref="T337:T338"/>
    <mergeCell ref="U337:U338"/>
    <mergeCell ref="V337:V338"/>
    <mergeCell ref="W337:W338"/>
    <mergeCell ref="X337:X338"/>
    <mergeCell ref="M337:M338"/>
    <mergeCell ref="N337:N338"/>
    <mergeCell ref="O337:O338"/>
    <mergeCell ref="P337:P338"/>
    <mergeCell ref="Q337:Q338"/>
    <mergeCell ref="R337:R338"/>
    <mergeCell ref="G337:G338"/>
    <mergeCell ref="H337:H338"/>
    <mergeCell ref="I337:I338"/>
    <mergeCell ref="J337:J338"/>
    <mergeCell ref="K337:K338"/>
  </mergeCells>
  <phoneticPr fontId="2"/>
  <conditionalFormatting sqref="D11:E11">
    <cfRule type="cellIs" dxfId="10" priority="11" stopIfTrue="1" operator="equal">
      <formula>"NG"</formula>
    </cfRule>
  </conditionalFormatting>
  <conditionalFormatting sqref="Y42:Z107 L42:L107">
    <cfRule type="containsText" dxfId="9" priority="10" stopIfTrue="1" operator="containsText" text="NG">
      <formula>NOT(ISERROR(SEARCH("NG",L42)))</formula>
    </cfRule>
  </conditionalFormatting>
  <conditionalFormatting sqref="Q42:Q107">
    <cfRule type="containsText" dxfId="8" priority="9" operator="containsText" text="Measure More">
      <formula>NOT(ISERROR(SEARCH("Measure More",Q42)))</formula>
    </cfRule>
  </conditionalFormatting>
  <conditionalFormatting sqref="E127">
    <cfRule type="cellIs" dxfId="7" priority="8" stopIfTrue="1" operator="equal">
      <formula>"NG"</formula>
    </cfRule>
  </conditionalFormatting>
  <conditionalFormatting sqref="Y158:Z223 L158:L223">
    <cfRule type="containsText" dxfId="6" priority="7" stopIfTrue="1" operator="containsText" text="NG">
      <formula>NOT(ISERROR(SEARCH("NG",L158)))</formula>
    </cfRule>
  </conditionalFormatting>
  <conditionalFormatting sqref="Q158:Q223">
    <cfRule type="containsText" dxfId="5" priority="6" operator="containsText" text="Measure More">
      <formula>NOT(ISERROR(SEARCH("Measure More",Q158)))</formula>
    </cfRule>
  </conditionalFormatting>
  <conditionalFormatting sqref="E242">
    <cfRule type="cellIs" dxfId="4" priority="5" stopIfTrue="1" operator="equal">
      <formula>"NG"</formula>
    </cfRule>
  </conditionalFormatting>
  <conditionalFormatting sqref="Y273:Z338 L273:L338">
    <cfRule type="containsText" dxfId="3" priority="4" stopIfTrue="1" operator="containsText" text="NG">
      <formula>NOT(ISERROR(SEARCH("NG",L273)))</formula>
    </cfRule>
  </conditionalFormatting>
  <conditionalFormatting sqref="Q273:Q338">
    <cfRule type="containsText" dxfId="2" priority="3" operator="containsText" text="Measure More">
      <formula>NOT(ISERROR(SEARCH("Measure More",Q273)))</formula>
    </cfRule>
  </conditionalFormatting>
  <conditionalFormatting sqref="D127">
    <cfRule type="cellIs" dxfId="1" priority="2" stopIfTrue="1" operator="equal">
      <formula>"NG"</formula>
    </cfRule>
  </conditionalFormatting>
  <conditionalFormatting sqref="D242">
    <cfRule type="cellIs" dxfId="0" priority="1" stopIfTrue="1" operator="equal">
      <formula>"NG"</formula>
    </cfRule>
  </conditionalFormatting>
  <pageMargins left="0.55118110236220474" right="0" top="0.78740157480314965" bottom="0.19685039370078741" header="0.51181102362204722" footer="0.51181102362204722"/>
  <pageSetup paperSize="9" scale="95" orientation="portrait" r:id="rId1"/>
  <headerFooter scaleWithDoc="0">
    <oddFooter xml:space="preserve">&amp;R&amp;P / &amp;N </oddFooter>
  </headerFooter>
  <rowBreaks count="1" manualBreakCount="1">
    <brk id="63" max="10" man="1"/>
  </rowBreaks>
  <colBreaks count="1" manualBreakCount="1">
    <brk id="11" max="113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42</vt:i4>
      </vt:variant>
    </vt:vector>
  </HeadingPairs>
  <TitlesOfParts>
    <vt:vector size="63" baseType="lpstr">
      <vt:lpstr>24120201(241212着)</vt:lpstr>
      <vt:lpstr>24120201(241213着)</vt:lpstr>
      <vt:lpstr>24120301(241213着)</vt:lpstr>
      <vt:lpstr>24120401(241213着)</vt:lpstr>
      <vt:lpstr>24120401(241216着)</vt:lpstr>
      <vt:lpstr>24120401(241216着) (2口目)</vt:lpstr>
      <vt:lpstr>24120501(241216着)</vt:lpstr>
      <vt:lpstr>24120501(241217着)</vt:lpstr>
      <vt:lpstr>24120601(241217着)</vt:lpstr>
      <vt:lpstr>24120901(241217着) </vt:lpstr>
      <vt:lpstr>24120901(241218着)</vt:lpstr>
      <vt:lpstr>24121001(241218着)</vt:lpstr>
      <vt:lpstr>24121002(Cav1のみ使用)</vt:lpstr>
      <vt:lpstr>24121101</vt:lpstr>
      <vt:lpstr>24121201</vt:lpstr>
      <vt:lpstr>24121202</vt:lpstr>
      <vt:lpstr>24121301</vt:lpstr>
      <vt:lpstr>24121302</vt:lpstr>
      <vt:lpstr>24121601</vt:lpstr>
      <vt:lpstr>24121702</vt:lpstr>
      <vt:lpstr>原紙(新社名反映済み)</vt:lpstr>
      <vt:lpstr>'24120201(241212着)'!Print_Area</vt:lpstr>
      <vt:lpstr>'24120201(241213着)'!Print_Area</vt:lpstr>
      <vt:lpstr>'24120301(241213着)'!Print_Area</vt:lpstr>
      <vt:lpstr>'24120401(241213着)'!Print_Area</vt:lpstr>
      <vt:lpstr>'24120401(241216着)'!Print_Area</vt:lpstr>
      <vt:lpstr>'24120401(241216着) (2口目)'!Print_Area</vt:lpstr>
      <vt:lpstr>'24120501(241216着)'!Print_Area</vt:lpstr>
      <vt:lpstr>'24120501(241217着)'!Print_Area</vt:lpstr>
      <vt:lpstr>'24120601(241217着)'!Print_Area</vt:lpstr>
      <vt:lpstr>'24120901(241217着) '!Print_Area</vt:lpstr>
      <vt:lpstr>'24120901(241218着)'!Print_Area</vt:lpstr>
      <vt:lpstr>'24121001(241218着)'!Print_Area</vt:lpstr>
      <vt:lpstr>'24121002(Cav1のみ使用)'!Print_Area</vt:lpstr>
      <vt:lpstr>'24121101'!Print_Area</vt:lpstr>
      <vt:lpstr>'24121201'!Print_Area</vt:lpstr>
      <vt:lpstr>'24121202'!Print_Area</vt:lpstr>
      <vt:lpstr>'24121301'!Print_Area</vt:lpstr>
      <vt:lpstr>'24121302'!Print_Area</vt:lpstr>
      <vt:lpstr>'24121601'!Print_Area</vt:lpstr>
      <vt:lpstr>'24121702'!Print_Area</vt:lpstr>
      <vt:lpstr>'原紙(新社名反映済み)'!Print_Area</vt:lpstr>
      <vt:lpstr>'24120201(241212着)'!Print_Titles</vt:lpstr>
      <vt:lpstr>'24120201(241213着)'!Print_Titles</vt:lpstr>
      <vt:lpstr>'24120301(241213着)'!Print_Titles</vt:lpstr>
      <vt:lpstr>'24120401(241213着)'!Print_Titles</vt:lpstr>
      <vt:lpstr>'24120401(241216着)'!Print_Titles</vt:lpstr>
      <vt:lpstr>'24120401(241216着) (2口目)'!Print_Titles</vt:lpstr>
      <vt:lpstr>'24120501(241216着)'!Print_Titles</vt:lpstr>
      <vt:lpstr>'24120501(241217着)'!Print_Titles</vt:lpstr>
      <vt:lpstr>'24120601(241217着)'!Print_Titles</vt:lpstr>
      <vt:lpstr>'24120901(241217着) '!Print_Titles</vt:lpstr>
      <vt:lpstr>'24120901(241218着)'!Print_Titles</vt:lpstr>
      <vt:lpstr>'24121001(241218着)'!Print_Titles</vt:lpstr>
      <vt:lpstr>'24121002(Cav1のみ使用)'!Print_Titles</vt:lpstr>
      <vt:lpstr>'24121101'!Print_Titles</vt:lpstr>
      <vt:lpstr>'24121201'!Print_Titles</vt:lpstr>
      <vt:lpstr>'24121202'!Print_Titles</vt:lpstr>
      <vt:lpstr>'24121301'!Print_Titles</vt:lpstr>
      <vt:lpstr>'24121302'!Print_Titles</vt:lpstr>
      <vt:lpstr>'24121601'!Print_Titles</vt:lpstr>
      <vt:lpstr>'24121702'!Print_Titles</vt:lpstr>
      <vt:lpstr>'原紙(新社名反映済み)'!Print_Titles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mhin05</dc:creator>
  <cp:lastModifiedBy>mhn10</cp:lastModifiedBy>
  <cp:lastPrinted>2024-12-17T05:41:52Z</cp:lastPrinted>
  <dcterms:created xsi:type="dcterms:W3CDTF">2024-06-06T23:47:00Z</dcterms:created>
  <dcterms:modified xsi:type="dcterms:W3CDTF">2024-12-17T10:30:35Z</dcterms:modified>
</cp:coreProperties>
</file>