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Busbar・Half Busbar\NT3621-P52mek\"/>
    </mc:Choice>
  </mc:AlternateContent>
  <bookViews>
    <workbookView xWindow="0" yWindow="0" windowWidth="28800" windowHeight="14040" tabRatio="792" activeTab="5"/>
  </bookViews>
  <sheets>
    <sheet name="241204(241213着)" sheetId="162" r:id="rId1"/>
    <sheet name="241204(241216着)" sheetId="164" r:id="rId2"/>
    <sheet name="241204(241217着)" sheetId="165" r:id="rId3"/>
    <sheet name="241204(241218着)" sheetId="166" r:id="rId4"/>
    <sheet name="241205(241218着)" sheetId="163" r:id="rId5"/>
    <sheet name="241205(241219着)" sheetId="167" r:id="rId6"/>
    <sheet name="原紙(社名変更対応版)" sheetId="79" r:id="rId7"/>
  </sheets>
  <definedNames>
    <definedName name="_xlnm.Print_Area" localSheetId="0">'241204(241213着)'!$A$1:$K$96</definedName>
    <definedName name="_xlnm.Print_Area" localSheetId="1">'241204(241216着)'!$A$1:$K$96</definedName>
    <definedName name="_xlnm.Print_Area" localSheetId="2">'241204(241217着)'!$A$1:$K$96</definedName>
    <definedName name="_xlnm.Print_Area" localSheetId="3">'241204(241218着)'!$A$1:$K$96</definedName>
    <definedName name="_xlnm.Print_Area" localSheetId="4">'241205(241218着)'!$A$1:$K$96</definedName>
    <definedName name="_xlnm.Print_Area" localSheetId="5">'241205(241219着)'!$A$1:$K$96</definedName>
    <definedName name="_xlnm.Print_Area" localSheetId="6">'原紙(社名変更対応版)'!$A$1:$K$96</definedName>
    <definedName name="_xlnm.Print_Titles" localSheetId="0">'241204(241213着)'!$A:$K,'241204(241213着)'!$38:$41</definedName>
    <definedName name="_xlnm.Print_Titles" localSheetId="1">'241204(241216着)'!$A:$K,'241204(241216着)'!$38:$41</definedName>
    <definedName name="_xlnm.Print_Titles" localSheetId="2">'241204(241217着)'!$A:$K,'241204(241217着)'!$38:$41</definedName>
    <definedName name="_xlnm.Print_Titles" localSheetId="3">'241204(241218着)'!$A:$K,'241204(241218着)'!$38:$41</definedName>
    <definedName name="_xlnm.Print_Titles" localSheetId="4">'241205(241218着)'!$A:$K,'241205(241218着)'!$38:$41</definedName>
    <definedName name="_xlnm.Print_Titles" localSheetId="5">'241205(241219着)'!$A:$K,'241205(241219着)'!$38:$41</definedName>
    <definedName name="_xlnm.Print_Titles" localSheetId="6">'原紙(社名変更対応版)'!$A:$K,'原紙(社名変更対応版)'!$38:$41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" i="167" l="1"/>
  <c r="D94" i="167"/>
  <c r="C94" i="167"/>
  <c r="I92" i="167"/>
  <c r="Y86" i="167"/>
  <c r="V86" i="167"/>
  <c r="U86" i="167"/>
  <c r="X86" i="167" s="1"/>
  <c r="Z86" i="167" s="1"/>
  <c r="S86" i="167"/>
  <c r="R86" i="167"/>
  <c r="T86" i="167" s="1"/>
  <c r="N86" i="167"/>
  <c r="P86" i="167" s="1"/>
  <c r="M86" i="167"/>
  <c r="L86" i="167"/>
  <c r="Y84" i="167"/>
  <c r="V84" i="167"/>
  <c r="U84" i="167"/>
  <c r="X84" i="167" s="1"/>
  <c r="Z84" i="167" s="1"/>
  <c r="S84" i="167"/>
  <c r="R84" i="167"/>
  <c r="T84" i="167" s="1"/>
  <c r="N84" i="167"/>
  <c r="P84" i="167" s="1"/>
  <c r="M84" i="167"/>
  <c r="L84" i="167"/>
  <c r="Y82" i="167"/>
  <c r="W82" i="167"/>
  <c r="V82" i="167"/>
  <c r="U82" i="167"/>
  <c r="X82" i="167" s="1"/>
  <c r="Z82" i="167" s="1"/>
  <c r="S82" i="167"/>
  <c r="R82" i="167"/>
  <c r="T82" i="167" s="1"/>
  <c r="O82" i="167"/>
  <c r="N82" i="167"/>
  <c r="P82" i="167" s="1"/>
  <c r="M82" i="167"/>
  <c r="L82" i="167"/>
  <c r="M81" i="167"/>
  <c r="Y80" i="167"/>
  <c r="X80" i="167"/>
  <c r="Z80" i="167" s="1"/>
  <c r="W80" i="167"/>
  <c r="V80" i="167"/>
  <c r="U80" i="167"/>
  <c r="T80" i="167"/>
  <c r="S80" i="167"/>
  <c r="R80" i="167"/>
  <c r="P80" i="167"/>
  <c r="O80" i="167"/>
  <c r="Q80" i="167" s="1"/>
  <c r="N80" i="167"/>
  <c r="M80" i="167"/>
  <c r="L80" i="167"/>
  <c r="Y78" i="167"/>
  <c r="W78" i="167"/>
  <c r="V78" i="167"/>
  <c r="U78" i="167"/>
  <c r="X78" i="167" s="1"/>
  <c r="Z78" i="167" s="1"/>
  <c r="T78" i="167"/>
  <c r="S78" i="167"/>
  <c r="R78" i="167"/>
  <c r="Q78" i="167"/>
  <c r="P78" i="167"/>
  <c r="O78" i="167"/>
  <c r="N78" i="167"/>
  <c r="M78" i="167"/>
  <c r="L78" i="167"/>
  <c r="Y76" i="167"/>
  <c r="V76" i="167"/>
  <c r="W76" i="167" s="1"/>
  <c r="U76" i="167"/>
  <c r="X76" i="167" s="1"/>
  <c r="Z76" i="167" s="1"/>
  <c r="S76" i="167"/>
  <c r="R76" i="167"/>
  <c r="T76" i="167" s="1"/>
  <c r="N76" i="167"/>
  <c r="P76" i="167" s="1"/>
  <c r="M76" i="167"/>
  <c r="L76" i="167"/>
  <c r="Y74" i="167"/>
  <c r="W74" i="167"/>
  <c r="V74" i="167"/>
  <c r="U74" i="167"/>
  <c r="X74" i="167" s="1"/>
  <c r="Z74" i="167" s="1"/>
  <c r="S74" i="167"/>
  <c r="R74" i="167"/>
  <c r="T74" i="167" s="1"/>
  <c r="O74" i="167"/>
  <c r="Q74" i="167" s="1"/>
  <c r="N74" i="167"/>
  <c r="P74" i="167" s="1"/>
  <c r="M74" i="167"/>
  <c r="L74" i="167"/>
  <c r="M73" i="167"/>
  <c r="Y72" i="167"/>
  <c r="V72" i="167"/>
  <c r="W72" i="167" s="1"/>
  <c r="X72" i="167" s="1"/>
  <c r="Z72" i="167" s="1"/>
  <c r="U72" i="167"/>
  <c r="T72" i="167"/>
  <c r="S72" i="167"/>
  <c r="R72" i="167"/>
  <c r="P72" i="167"/>
  <c r="N72" i="167"/>
  <c r="O72" i="167" s="1"/>
  <c r="Q72" i="167" s="1"/>
  <c r="M72" i="167"/>
  <c r="L72" i="167"/>
  <c r="Y70" i="167"/>
  <c r="W70" i="167"/>
  <c r="V70" i="167"/>
  <c r="U70" i="167"/>
  <c r="X70" i="167" s="1"/>
  <c r="Z70" i="167" s="1"/>
  <c r="S70" i="167"/>
  <c r="T70" i="167" s="1"/>
  <c r="R70" i="167"/>
  <c r="Q70" i="167"/>
  <c r="P70" i="167"/>
  <c r="O70" i="167"/>
  <c r="N70" i="167"/>
  <c r="M70" i="167"/>
  <c r="L70" i="167"/>
  <c r="Y68" i="167"/>
  <c r="V68" i="167"/>
  <c r="W68" i="167" s="1"/>
  <c r="U68" i="167"/>
  <c r="S68" i="167"/>
  <c r="R68" i="167"/>
  <c r="T68" i="167" s="1"/>
  <c r="N68" i="167"/>
  <c r="P68" i="167" s="1"/>
  <c r="M68" i="167"/>
  <c r="L68" i="167"/>
  <c r="Y66" i="167"/>
  <c r="W66" i="167"/>
  <c r="V66" i="167"/>
  <c r="U66" i="167"/>
  <c r="X66" i="167" s="1"/>
  <c r="Z66" i="167" s="1"/>
  <c r="S66" i="167"/>
  <c r="R66" i="167"/>
  <c r="T66" i="167" s="1"/>
  <c r="O66" i="167"/>
  <c r="Q66" i="167" s="1"/>
  <c r="N66" i="167"/>
  <c r="P66" i="167" s="1"/>
  <c r="M66" i="167"/>
  <c r="L66" i="167"/>
  <c r="M65" i="167"/>
  <c r="M85" i="167" s="1"/>
  <c r="Y64" i="167"/>
  <c r="X64" i="167"/>
  <c r="Z64" i="167" s="1"/>
  <c r="V64" i="167"/>
  <c r="W64" i="167" s="1"/>
  <c r="U64" i="167"/>
  <c r="T64" i="167"/>
  <c r="S64" i="167"/>
  <c r="R64" i="167"/>
  <c r="P64" i="167"/>
  <c r="N64" i="167"/>
  <c r="O64" i="167" s="1"/>
  <c r="Q64" i="167" s="1"/>
  <c r="M64" i="167"/>
  <c r="L64" i="167"/>
  <c r="Y62" i="167"/>
  <c r="W62" i="167"/>
  <c r="V62" i="167"/>
  <c r="U62" i="167"/>
  <c r="X62" i="167" s="1"/>
  <c r="Z62" i="167" s="1"/>
  <c r="S62" i="167"/>
  <c r="T62" i="167" s="1"/>
  <c r="R62" i="167"/>
  <c r="Q62" i="167"/>
  <c r="P62" i="167"/>
  <c r="O62" i="167"/>
  <c r="N62" i="167"/>
  <c r="M62" i="167"/>
  <c r="L62" i="167"/>
  <c r="M61" i="167"/>
  <c r="Y60" i="167"/>
  <c r="V60" i="167"/>
  <c r="W60" i="167" s="1"/>
  <c r="U60" i="167"/>
  <c r="X60" i="167" s="1"/>
  <c r="Z60" i="167" s="1"/>
  <c r="S60" i="167"/>
  <c r="R60" i="167"/>
  <c r="T60" i="167" s="1"/>
  <c r="N60" i="167"/>
  <c r="P60" i="167" s="1"/>
  <c r="M60" i="167"/>
  <c r="L60" i="167"/>
  <c r="M59" i="167"/>
  <c r="M79" i="167" s="1"/>
  <c r="Y58" i="167"/>
  <c r="W58" i="167"/>
  <c r="V58" i="167"/>
  <c r="U58" i="167"/>
  <c r="X58" i="167" s="1"/>
  <c r="Z58" i="167" s="1"/>
  <c r="S58" i="167"/>
  <c r="R58" i="167"/>
  <c r="T58" i="167" s="1"/>
  <c r="O58" i="167"/>
  <c r="N58" i="167"/>
  <c r="P58" i="167" s="1"/>
  <c r="M58" i="167"/>
  <c r="L58" i="167"/>
  <c r="M57" i="167"/>
  <c r="M77" i="167" s="1"/>
  <c r="L57" i="167"/>
  <c r="Y56" i="167"/>
  <c r="V56" i="167"/>
  <c r="W56" i="167" s="1"/>
  <c r="X56" i="167" s="1"/>
  <c r="Z56" i="167" s="1"/>
  <c r="U56" i="167"/>
  <c r="T56" i="167"/>
  <c r="S56" i="167"/>
  <c r="R56" i="167"/>
  <c r="P56" i="167"/>
  <c r="N56" i="167"/>
  <c r="O56" i="167" s="1"/>
  <c r="Q56" i="167" s="1"/>
  <c r="M56" i="167"/>
  <c r="L56" i="167"/>
  <c r="M55" i="167"/>
  <c r="M75" i="167" s="1"/>
  <c r="L55" i="167"/>
  <c r="Y54" i="167"/>
  <c r="W54" i="167"/>
  <c r="V54" i="167"/>
  <c r="U54" i="167"/>
  <c r="X54" i="167" s="1"/>
  <c r="Z54" i="167" s="1"/>
  <c r="S54" i="167"/>
  <c r="T54" i="167" s="1"/>
  <c r="R54" i="167"/>
  <c r="Q54" i="167"/>
  <c r="P54" i="167"/>
  <c r="O54" i="167"/>
  <c r="N54" i="167"/>
  <c r="M54" i="167"/>
  <c r="L54" i="167"/>
  <c r="M53" i="167"/>
  <c r="L53" i="167"/>
  <c r="Y52" i="167"/>
  <c r="V52" i="167"/>
  <c r="W52" i="167" s="1"/>
  <c r="U52" i="167"/>
  <c r="S52" i="167"/>
  <c r="R52" i="167"/>
  <c r="T52" i="167" s="1"/>
  <c r="N52" i="167"/>
  <c r="P52" i="167" s="1"/>
  <c r="M52" i="167"/>
  <c r="L52" i="167"/>
  <c r="L71" i="167" s="1"/>
  <c r="M51" i="167"/>
  <c r="M71" i="167" s="1"/>
  <c r="L51" i="167"/>
  <c r="Y50" i="167"/>
  <c r="W50" i="167"/>
  <c r="V50" i="167"/>
  <c r="U50" i="167"/>
  <c r="X50" i="167" s="1"/>
  <c r="Z50" i="167" s="1"/>
  <c r="S50" i="167"/>
  <c r="R50" i="167"/>
  <c r="T50" i="167" s="1"/>
  <c r="O50" i="167"/>
  <c r="N50" i="167"/>
  <c r="P50" i="167" s="1"/>
  <c r="M50" i="167"/>
  <c r="L50" i="167"/>
  <c r="L69" i="167" s="1"/>
  <c r="M49" i="167"/>
  <c r="M69" i="167" s="1"/>
  <c r="L49" i="167"/>
  <c r="Y48" i="167"/>
  <c r="V48" i="167"/>
  <c r="W48" i="167" s="1"/>
  <c r="X48" i="167" s="1"/>
  <c r="Z48" i="167" s="1"/>
  <c r="U48" i="167"/>
  <c r="T48" i="167"/>
  <c r="S48" i="167"/>
  <c r="R48" i="167"/>
  <c r="P48" i="167"/>
  <c r="N48" i="167"/>
  <c r="O48" i="167" s="1"/>
  <c r="Q48" i="167" s="1"/>
  <c r="M48" i="167"/>
  <c r="L48" i="167"/>
  <c r="L67" i="167" s="1"/>
  <c r="M47" i="167"/>
  <c r="M67" i="167" s="1"/>
  <c r="M87" i="167" s="1"/>
  <c r="L47" i="167"/>
  <c r="Y46" i="167"/>
  <c r="W46" i="167"/>
  <c r="V46" i="167"/>
  <c r="U46" i="167"/>
  <c r="X46" i="167" s="1"/>
  <c r="Z46" i="167" s="1"/>
  <c r="S46" i="167"/>
  <c r="T46" i="167" s="1"/>
  <c r="R46" i="167"/>
  <c r="Q46" i="167"/>
  <c r="P46" i="167"/>
  <c r="O46" i="167"/>
  <c r="N46" i="167"/>
  <c r="M46" i="167"/>
  <c r="L46" i="167"/>
  <c r="L65" i="167" s="1"/>
  <c r="M45" i="167"/>
  <c r="L45" i="167"/>
  <c r="Y44" i="167"/>
  <c r="V44" i="167"/>
  <c r="W44" i="167" s="1"/>
  <c r="X44" i="167" s="1"/>
  <c r="Z44" i="167" s="1"/>
  <c r="U44" i="167"/>
  <c r="S44" i="167"/>
  <c r="R44" i="167"/>
  <c r="T44" i="167" s="1"/>
  <c r="N44" i="167"/>
  <c r="P44" i="167" s="1"/>
  <c r="M44" i="167"/>
  <c r="L44" i="167"/>
  <c r="L63" i="167" s="1"/>
  <c r="M43" i="167"/>
  <c r="M63" i="167" s="1"/>
  <c r="L43" i="167"/>
  <c r="L59" i="167" s="1"/>
  <c r="Y42" i="167"/>
  <c r="W42" i="167"/>
  <c r="V42" i="167"/>
  <c r="U42" i="167"/>
  <c r="X42" i="167" s="1"/>
  <c r="Z42" i="167" s="1"/>
  <c r="S42" i="167"/>
  <c r="R42" i="167"/>
  <c r="T42" i="167" s="1"/>
  <c r="O42" i="167"/>
  <c r="N42" i="167"/>
  <c r="P42" i="167" s="1"/>
  <c r="M42" i="167"/>
  <c r="L42" i="167"/>
  <c r="L61" i="167" s="1"/>
  <c r="J4" i="167"/>
  <c r="L75" i="167" l="1"/>
  <c r="L77" i="167"/>
  <c r="L81" i="167"/>
  <c r="L83" i="167"/>
  <c r="L85" i="167"/>
  <c r="X52" i="167"/>
  <c r="Z52" i="167" s="1"/>
  <c r="Q82" i="167"/>
  <c r="L73" i="167"/>
  <c r="L87" i="167"/>
  <c r="Q42" i="167"/>
  <c r="M83" i="167"/>
  <c r="E11" i="167" s="1"/>
  <c r="Q50" i="167"/>
  <c r="Q58" i="167"/>
  <c r="L79" i="167"/>
  <c r="X68" i="167"/>
  <c r="Z68" i="167" s="1"/>
  <c r="O44" i="167"/>
  <c r="Q44" i="167" s="1"/>
  <c r="O52" i="167"/>
  <c r="Q52" i="167" s="1"/>
  <c r="O60" i="167"/>
  <c r="Q60" i="167" s="1"/>
  <c r="O68" i="167"/>
  <c r="Q68" i="167" s="1"/>
  <c r="O76" i="167"/>
  <c r="Q76" i="167" s="1"/>
  <c r="O84" i="167"/>
  <c r="Q84" i="167" s="1"/>
  <c r="W84" i="167"/>
  <c r="O86" i="167"/>
  <c r="Q86" i="167" s="1"/>
  <c r="W86" i="167"/>
  <c r="I94" i="166"/>
  <c r="D94" i="166"/>
  <c r="C94" i="166"/>
  <c r="I92" i="166"/>
  <c r="Y86" i="166"/>
  <c r="V86" i="166"/>
  <c r="U86" i="166"/>
  <c r="X86" i="166" s="1"/>
  <c r="Z86" i="166" s="1"/>
  <c r="S86" i="166"/>
  <c r="T86" i="166" s="1"/>
  <c r="R86" i="166"/>
  <c r="Q86" i="166"/>
  <c r="P86" i="166"/>
  <c r="O86" i="166"/>
  <c r="N86" i="166"/>
  <c r="M86" i="166"/>
  <c r="L86" i="166"/>
  <c r="Y84" i="166"/>
  <c r="V84" i="166"/>
  <c r="U84" i="166"/>
  <c r="X84" i="166" s="1"/>
  <c r="Z84" i="166" s="1"/>
  <c r="S84" i="166"/>
  <c r="R84" i="166"/>
  <c r="T84" i="166" s="1"/>
  <c r="N84" i="166"/>
  <c r="P84" i="166" s="1"/>
  <c r="M84" i="166"/>
  <c r="L84" i="166"/>
  <c r="Y82" i="166"/>
  <c r="W82" i="166"/>
  <c r="V82" i="166"/>
  <c r="U82" i="166"/>
  <c r="X82" i="166" s="1"/>
  <c r="Z82" i="166" s="1"/>
  <c r="S82" i="166"/>
  <c r="R82" i="166"/>
  <c r="T82" i="166" s="1"/>
  <c r="O82" i="166"/>
  <c r="Q82" i="166" s="1"/>
  <c r="N82" i="166"/>
  <c r="P82" i="166" s="1"/>
  <c r="M82" i="166"/>
  <c r="L82" i="166"/>
  <c r="M81" i="166"/>
  <c r="Y80" i="166"/>
  <c r="X80" i="166"/>
  <c r="Z80" i="166" s="1"/>
  <c r="W80" i="166"/>
  <c r="V80" i="166"/>
  <c r="U80" i="166"/>
  <c r="T80" i="166"/>
  <c r="S80" i="166"/>
  <c r="R80" i="166"/>
  <c r="P80" i="166"/>
  <c r="O80" i="166"/>
  <c r="Q80" i="166" s="1"/>
  <c r="N80" i="166"/>
  <c r="M80" i="166"/>
  <c r="L80" i="166"/>
  <c r="Y78" i="166"/>
  <c r="W78" i="166"/>
  <c r="V78" i="166"/>
  <c r="U78" i="166"/>
  <c r="X78" i="166" s="1"/>
  <c r="Z78" i="166" s="1"/>
  <c r="T78" i="166"/>
  <c r="S78" i="166"/>
  <c r="R78" i="166"/>
  <c r="Q78" i="166"/>
  <c r="P78" i="166"/>
  <c r="O78" i="166"/>
  <c r="N78" i="166"/>
  <c r="M78" i="166"/>
  <c r="L78" i="166"/>
  <c r="Y76" i="166"/>
  <c r="V76" i="166"/>
  <c r="W76" i="166" s="1"/>
  <c r="U76" i="166"/>
  <c r="S76" i="166"/>
  <c r="R76" i="166"/>
  <c r="T76" i="166" s="1"/>
  <c r="N76" i="166"/>
  <c r="P76" i="166" s="1"/>
  <c r="M76" i="166"/>
  <c r="L76" i="166"/>
  <c r="Y74" i="166"/>
  <c r="W74" i="166"/>
  <c r="V74" i="166"/>
  <c r="U74" i="166"/>
  <c r="X74" i="166" s="1"/>
  <c r="Z74" i="166" s="1"/>
  <c r="S74" i="166"/>
  <c r="R74" i="166"/>
  <c r="T74" i="166" s="1"/>
  <c r="O74" i="166"/>
  <c r="N74" i="166"/>
  <c r="P74" i="166" s="1"/>
  <c r="M74" i="166"/>
  <c r="L74" i="166"/>
  <c r="M73" i="166"/>
  <c r="Y72" i="166"/>
  <c r="X72" i="166"/>
  <c r="Z72" i="166" s="1"/>
  <c r="W72" i="166"/>
  <c r="V72" i="166"/>
  <c r="U72" i="166"/>
  <c r="T72" i="166"/>
  <c r="S72" i="166"/>
  <c r="R72" i="166"/>
  <c r="P72" i="166"/>
  <c r="O72" i="166"/>
  <c r="Q72" i="166" s="1"/>
  <c r="N72" i="166"/>
  <c r="M72" i="166"/>
  <c r="L72" i="166"/>
  <c r="Y70" i="166"/>
  <c r="W70" i="166"/>
  <c r="V70" i="166"/>
  <c r="U70" i="166"/>
  <c r="X70" i="166" s="1"/>
  <c r="Z70" i="166" s="1"/>
  <c r="T70" i="166"/>
  <c r="S70" i="166"/>
  <c r="R70" i="166"/>
  <c r="Q70" i="166"/>
  <c r="P70" i="166"/>
  <c r="O70" i="166"/>
  <c r="N70" i="166"/>
  <c r="M70" i="166"/>
  <c r="L70" i="166"/>
  <c r="Y68" i="166"/>
  <c r="V68" i="166"/>
  <c r="W68" i="166" s="1"/>
  <c r="U68" i="166"/>
  <c r="X68" i="166" s="1"/>
  <c r="Z68" i="166" s="1"/>
  <c r="S68" i="166"/>
  <c r="R68" i="166"/>
  <c r="T68" i="166" s="1"/>
  <c r="N68" i="166"/>
  <c r="P68" i="166" s="1"/>
  <c r="M68" i="166"/>
  <c r="L68" i="166"/>
  <c r="Y66" i="166"/>
  <c r="W66" i="166"/>
  <c r="V66" i="166"/>
  <c r="U66" i="166"/>
  <c r="X66" i="166" s="1"/>
  <c r="Z66" i="166" s="1"/>
  <c r="S66" i="166"/>
  <c r="R66" i="166"/>
  <c r="T66" i="166" s="1"/>
  <c r="O66" i="166"/>
  <c r="Q66" i="166" s="1"/>
  <c r="N66" i="166"/>
  <c r="P66" i="166" s="1"/>
  <c r="M66" i="166"/>
  <c r="L66" i="166"/>
  <c r="M65" i="166"/>
  <c r="M85" i="166" s="1"/>
  <c r="Y64" i="166"/>
  <c r="X64" i="166"/>
  <c r="Z64" i="166" s="1"/>
  <c r="W64" i="166"/>
  <c r="V64" i="166"/>
  <c r="U64" i="166"/>
  <c r="T64" i="166"/>
  <c r="S64" i="166"/>
  <c r="R64" i="166"/>
  <c r="P64" i="166"/>
  <c r="O64" i="166"/>
  <c r="Q64" i="166" s="1"/>
  <c r="N64" i="166"/>
  <c r="M64" i="166"/>
  <c r="L64" i="166"/>
  <c r="Y62" i="166"/>
  <c r="W62" i="166"/>
  <c r="V62" i="166"/>
  <c r="U62" i="166"/>
  <c r="X62" i="166" s="1"/>
  <c r="Z62" i="166" s="1"/>
  <c r="T62" i="166"/>
  <c r="S62" i="166"/>
  <c r="R62" i="166"/>
  <c r="Q62" i="166"/>
  <c r="P62" i="166"/>
  <c r="O62" i="166"/>
  <c r="N62" i="166"/>
  <c r="M62" i="166"/>
  <c r="L62" i="166"/>
  <c r="M61" i="166"/>
  <c r="Y60" i="166"/>
  <c r="V60" i="166"/>
  <c r="W60" i="166" s="1"/>
  <c r="U60" i="166"/>
  <c r="X60" i="166" s="1"/>
  <c r="Z60" i="166" s="1"/>
  <c r="S60" i="166"/>
  <c r="R60" i="166"/>
  <c r="T60" i="166" s="1"/>
  <c r="N60" i="166"/>
  <c r="P60" i="166" s="1"/>
  <c r="M60" i="166"/>
  <c r="L60" i="166"/>
  <c r="M59" i="166"/>
  <c r="M79" i="166" s="1"/>
  <c r="Y58" i="166"/>
  <c r="W58" i="166"/>
  <c r="V58" i="166"/>
  <c r="U58" i="166"/>
  <c r="X58" i="166" s="1"/>
  <c r="Z58" i="166" s="1"/>
  <c r="S58" i="166"/>
  <c r="R58" i="166"/>
  <c r="T58" i="166" s="1"/>
  <c r="O58" i="166"/>
  <c r="N58" i="166"/>
  <c r="P58" i="166" s="1"/>
  <c r="M58" i="166"/>
  <c r="L58" i="166"/>
  <c r="M57" i="166"/>
  <c r="M77" i="166" s="1"/>
  <c r="L57" i="166"/>
  <c r="Y56" i="166"/>
  <c r="X56" i="166"/>
  <c r="Z56" i="166" s="1"/>
  <c r="W56" i="166"/>
  <c r="V56" i="166"/>
  <c r="U56" i="166"/>
  <c r="T56" i="166"/>
  <c r="S56" i="166"/>
  <c r="R56" i="166"/>
  <c r="P56" i="166"/>
  <c r="O56" i="166"/>
  <c r="Q56" i="166" s="1"/>
  <c r="N56" i="166"/>
  <c r="M56" i="166"/>
  <c r="L56" i="166"/>
  <c r="M55" i="166"/>
  <c r="M75" i="166" s="1"/>
  <c r="L55" i="166"/>
  <c r="Y54" i="166"/>
  <c r="W54" i="166"/>
  <c r="V54" i="166"/>
  <c r="U54" i="166"/>
  <c r="X54" i="166" s="1"/>
  <c r="Z54" i="166" s="1"/>
  <c r="T54" i="166"/>
  <c r="S54" i="166"/>
  <c r="R54" i="166"/>
  <c r="Q54" i="166"/>
  <c r="P54" i="166"/>
  <c r="O54" i="166"/>
  <c r="N54" i="166"/>
  <c r="M54" i="166"/>
  <c r="L54" i="166"/>
  <c r="M53" i="166"/>
  <c r="L53" i="166"/>
  <c r="Y52" i="166"/>
  <c r="V52" i="166"/>
  <c r="W52" i="166" s="1"/>
  <c r="U52" i="166"/>
  <c r="X52" i="166" s="1"/>
  <c r="Z52" i="166" s="1"/>
  <c r="S52" i="166"/>
  <c r="R52" i="166"/>
  <c r="T52" i="166" s="1"/>
  <c r="N52" i="166"/>
  <c r="P52" i="166" s="1"/>
  <c r="M52" i="166"/>
  <c r="L52" i="166"/>
  <c r="M51" i="166"/>
  <c r="M71" i="166" s="1"/>
  <c r="L51" i="166"/>
  <c r="Y50" i="166"/>
  <c r="W50" i="166"/>
  <c r="V50" i="166"/>
  <c r="U50" i="166"/>
  <c r="X50" i="166" s="1"/>
  <c r="Z50" i="166" s="1"/>
  <c r="S50" i="166"/>
  <c r="R50" i="166"/>
  <c r="T50" i="166" s="1"/>
  <c r="O50" i="166"/>
  <c r="N50" i="166"/>
  <c r="P50" i="166" s="1"/>
  <c r="M50" i="166"/>
  <c r="L50" i="166"/>
  <c r="L69" i="166" s="1"/>
  <c r="M49" i="166"/>
  <c r="M69" i="166" s="1"/>
  <c r="L49" i="166"/>
  <c r="Y48" i="166"/>
  <c r="X48" i="166"/>
  <c r="Z48" i="166" s="1"/>
  <c r="W48" i="166"/>
  <c r="V48" i="166"/>
  <c r="U48" i="166"/>
  <c r="T48" i="166"/>
  <c r="S48" i="166"/>
  <c r="R48" i="166"/>
  <c r="P48" i="166"/>
  <c r="O48" i="166"/>
  <c r="Q48" i="166" s="1"/>
  <c r="N48" i="166"/>
  <c r="M48" i="166"/>
  <c r="L48" i="166"/>
  <c r="L67" i="166" s="1"/>
  <c r="M47" i="166"/>
  <c r="M67" i="166" s="1"/>
  <c r="M87" i="166" s="1"/>
  <c r="L47" i="166"/>
  <c r="Y46" i="166"/>
  <c r="W46" i="166"/>
  <c r="V46" i="166"/>
  <c r="U46" i="166"/>
  <c r="X46" i="166" s="1"/>
  <c r="Z46" i="166" s="1"/>
  <c r="T46" i="166"/>
  <c r="S46" i="166"/>
  <c r="R46" i="166"/>
  <c r="Q46" i="166"/>
  <c r="P46" i="166"/>
  <c r="O46" i="166"/>
  <c r="N46" i="166"/>
  <c r="M46" i="166"/>
  <c r="L46" i="166"/>
  <c r="L65" i="166" s="1"/>
  <c r="M45" i="166"/>
  <c r="L45" i="166"/>
  <c r="Y44" i="166"/>
  <c r="V44" i="166"/>
  <c r="W44" i="166" s="1"/>
  <c r="U44" i="166"/>
  <c r="S44" i="166"/>
  <c r="R44" i="166"/>
  <c r="T44" i="166" s="1"/>
  <c r="N44" i="166"/>
  <c r="P44" i="166" s="1"/>
  <c r="M44" i="166"/>
  <c r="L44" i="166"/>
  <c r="L63" i="166" s="1"/>
  <c r="M43" i="166"/>
  <c r="M63" i="166" s="1"/>
  <c r="L43" i="166"/>
  <c r="L59" i="166" s="1"/>
  <c r="Y42" i="166"/>
  <c r="W42" i="166"/>
  <c r="V42" i="166"/>
  <c r="U42" i="166"/>
  <c r="X42" i="166" s="1"/>
  <c r="Z42" i="166" s="1"/>
  <c r="S42" i="166"/>
  <c r="R42" i="166"/>
  <c r="T42" i="166" s="1"/>
  <c r="O42" i="166"/>
  <c r="N42" i="166"/>
  <c r="P42" i="166" s="1"/>
  <c r="M42" i="166"/>
  <c r="L42" i="166"/>
  <c r="L61" i="166" s="1"/>
  <c r="J4" i="166"/>
  <c r="L73" i="166" l="1"/>
  <c r="Q42" i="166"/>
  <c r="M83" i="166"/>
  <c r="E11" i="166"/>
  <c r="Q50" i="166"/>
  <c r="Q58" i="166"/>
  <c r="L79" i="166"/>
  <c r="L85" i="166"/>
  <c r="Q74" i="166"/>
  <c r="X76" i="166"/>
  <c r="Z76" i="166" s="1"/>
  <c r="L71" i="166"/>
  <c r="L77" i="166"/>
  <c r="L81" i="166"/>
  <c r="X44" i="166"/>
  <c r="Z44" i="166" s="1"/>
  <c r="L75" i="166"/>
  <c r="L83" i="166"/>
  <c r="L87" i="166"/>
  <c r="O44" i="166"/>
  <c r="Q44" i="166" s="1"/>
  <c r="O52" i="166"/>
  <c r="Q52" i="166" s="1"/>
  <c r="O60" i="166"/>
  <c r="Q60" i="166" s="1"/>
  <c r="O68" i="166"/>
  <c r="Q68" i="166" s="1"/>
  <c r="O76" i="166"/>
  <c r="Q76" i="166" s="1"/>
  <c r="O84" i="166"/>
  <c r="Q84" i="166" s="1"/>
  <c r="W84" i="166"/>
  <c r="W86" i="166"/>
  <c r="I94" i="165"/>
  <c r="D94" i="165"/>
  <c r="C94" i="165"/>
  <c r="I92" i="165"/>
  <c r="Y86" i="165"/>
  <c r="V86" i="165"/>
  <c r="U86" i="165"/>
  <c r="X86" i="165" s="1"/>
  <c r="Z86" i="165" s="1"/>
  <c r="T86" i="165"/>
  <c r="S86" i="165"/>
  <c r="R86" i="165"/>
  <c r="N86" i="165"/>
  <c r="P86" i="165" s="1"/>
  <c r="M86" i="165"/>
  <c r="L86" i="165"/>
  <c r="Y84" i="165"/>
  <c r="V84" i="165"/>
  <c r="U84" i="165"/>
  <c r="X84" i="165" s="1"/>
  <c r="Z84" i="165" s="1"/>
  <c r="S84" i="165"/>
  <c r="R84" i="165"/>
  <c r="T84" i="165" s="1"/>
  <c r="N84" i="165"/>
  <c r="P84" i="165" s="1"/>
  <c r="M84" i="165"/>
  <c r="L84" i="165"/>
  <c r="Y82" i="165"/>
  <c r="V82" i="165"/>
  <c r="W82" i="165" s="1"/>
  <c r="U82" i="165"/>
  <c r="X82" i="165" s="1"/>
  <c r="Z82" i="165" s="1"/>
  <c r="S82" i="165"/>
  <c r="R82" i="165"/>
  <c r="T82" i="165" s="1"/>
  <c r="N82" i="165"/>
  <c r="P82" i="165" s="1"/>
  <c r="M82" i="165"/>
  <c r="L82" i="165"/>
  <c r="M81" i="165"/>
  <c r="Y80" i="165"/>
  <c r="W80" i="165"/>
  <c r="X80" i="165" s="1"/>
  <c r="Z80" i="165" s="1"/>
  <c r="V80" i="165"/>
  <c r="U80" i="165"/>
  <c r="T80" i="165"/>
  <c r="S80" i="165"/>
  <c r="R80" i="165"/>
  <c r="O80" i="165"/>
  <c r="N80" i="165"/>
  <c r="P80" i="165" s="1"/>
  <c r="M80" i="165"/>
  <c r="L80" i="165"/>
  <c r="Y78" i="165"/>
  <c r="V78" i="165"/>
  <c r="W78" i="165" s="1"/>
  <c r="U78" i="165"/>
  <c r="X78" i="165" s="1"/>
  <c r="Z78" i="165" s="1"/>
  <c r="S78" i="165"/>
  <c r="R78" i="165"/>
  <c r="T78" i="165" s="1"/>
  <c r="P78" i="165"/>
  <c r="Q78" i="165" s="1"/>
  <c r="O78" i="165"/>
  <c r="N78" i="165"/>
  <c r="M78" i="165"/>
  <c r="L78" i="165"/>
  <c r="Y76" i="165"/>
  <c r="V76" i="165"/>
  <c r="W76" i="165" s="1"/>
  <c r="X76" i="165" s="1"/>
  <c r="Z76" i="165" s="1"/>
  <c r="U76" i="165"/>
  <c r="S76" i="165"/>
  <c r="R76" i="165"/>
  <c r="T76" i="165" s="1"/>
  <c r="N76" i="165"/>
  <c r="P76" i="165" s="1"/>
  <c r="M76" i="165"/>
  <c r="L76" i="165"/>
  <c r="Y74" i="165"/>
  <c r="W74" i="165"/>
  <c r="X74" i="165" s="1"/>
  <c r="Z74" i="165" s="1"/>
  <c r="V74" i="165"/>
  <c r="U74" i="165"/>
  <c r="S74" i="165"/>
  <c r="R74" i="165"/>
  <c r="T74" i="165" s="1"/>
  <c r="O74" i="165"/>
  <c r="Q74" i="165" s="1"/>
  <c r="N74" i="165"/>
  <c r="P74" i="165" s="1"/>
  <c r="M74" i="165"/>
  <c r="L74" i="165"/>
  <c r="Y72" i="165"/>
  <c r="X72" i="165"/>
  <c r="Z72" i="165" s="1"/>
  <c r="W72" i="165"/>
  <c r="V72" i="165"/>
  <c r="U72" i="165"/>
  <c r="S72" i="165"/>
  <c r="R72" i="165"/>
  <c r="T72" i="165" s="1"/>
  <c r="P72" i="165"/>
  <c r="O72" i="165"/>
  <c r="Q72" i="165" s="1"/>
  <c r="N72" i="165"/>
  <c r="M72" i="165"/>
  <c r="L72" i="165"/>
  <c r="Y70" i="165"/>
  <c r="V70" i="165"/>
  <c r="W70" i="165" s="1"/>
  <c r="X70" i="165" s="1"/>
  <c r="Z70" i="165" s="1"/>
  <c r="U70" i="165"/>
  <c r="T70" i="165"/>
  <c r="S70" i="165"/>
  <c r="R70" i="165"/>
  <c r="N70" i="165"/>
  <c r="P70" i="165" s="1"/>
  <c r="M70" i="165"/>
  <c r="L70" i="165"/>
  <c r="Y68" i="165"/>
  <c r="W68" i="165"/>
  <c r="V68" i="165"/>
  <c r="U68" i="165"/>
  <c r="X68" i="165" s="1"/>
  <c r="Z68" i="165" s="1"/>
  <c r="S68" i="165"/>
  <c r="R68" i="165"/>
  <c r="T68" i="165" s="1"/>
  <c r="O68" i="165"/>
  <c r="N68" i="165"/>
  <c r="P68" i="165" s="1"/>
  <c r="M68" i="165"/>
  <c r="L68" i="165"/>
  <c r="Y66" i="165"/>
  <c r="V66" i="165"/>
  <c r="W66" i="165" s="1"/>
  <c r="X66" i="165" s="1"/>
  <c r="Z66" i="165" s="1"/>
  <c r="U66" i="165"/>
  <c r="S66" i="165"/>
  <c r="R66" i="165"/>
  <c r="T66" i="165" s="1"/>
  <c r="P66" i="165"/>
  <c r="N66" i="165"/>
  <c r="O66" i="165" s="1"/>
  <c r="Q66" i="165" s="1"/>
  <c r="M66" i="165"/>
  <c r="L66" i="165"/>
  <c r="M65" i="165"/>
  <c r="M85" i="165" s="1"/>
  <c r="Y64" i="165"/>
  <c r="W64" i="165"/>
  <c r="V64" i="165"/>
  <c r="X64" i="165" s="1"/>
  <c r="Z64" i="165" s="1"/>
  <c r="U64" i="165"/>
  <c r="T64" i="165"/>
  <c r="S64" i="165"/>
  <c r="R64" i="165"/>
  <c r="O64" i="165"/>
  <c r="N64" i="165"/>
  <c r="P64" i="165" s="1"/>
  <c r="Q64" i="165" s="1"/>
  <c r="M64" i="165"/>
  <c r="L64" i="165"/>
  <c r="Y62" i="165"/>
  <c r="V62" i="165"/>
  <c r="W62" i="165" s="1"/>
  <c r="U62" i="165"/>
  <c r="X62" i="165" s="1"/>
  <c r="Z62" i="165" s="1"/>
  <c r="S62" i="165"/>
  <c r="R62" i="165"/>
  <c r="T62" i="165" s="1"/>
  <c r="P62" i="165"/>
  <c r="N62" i="165"/>
  <c r="O62" i="165" s="1"/>
  <c r="Q62" i="165" s="1"/>
  <c r="M62" i="165"/>
  <c r="L62" i="165"/>
  <c r="M61" i="165"/>
  <c r="Y60" i="165"/>
  <c r="V60" i="165"/>
  <c r="W60" i="165" s="1"/>
  <c r="U60" i="165"/>
  <c r="S60" i="165"/>
  <c r="R60" i="165"/>
  <c r="T60" i="165" s="1"/>
  <c r="N60" i="165"/>
  <c r="P60" i="165" s="1"/>
  <c r="M60" i="165"/>
  <c r="L60" i="165"/>
  <c r="M59" i="165"/>
  <c r="M79" i="165" s="1"/>
  <c r="Y58" i="165"/>
  <c r="W58" i="165"/>
  <c r="V58" i="165"/>
  <c r="U58" i="165"/>
  <c r="X58" i="165" s="1"/>
  <c r="Z58" i="165" s="1"/>
  <c r="T58" i="165"/>
  <c r="S58" i="165"/>
  <c r="R58" i="165"/>
  <c r="O58" i="165"/>
  <c r="N58" i="165"/>
  <c r="P58" i="165" s="1"/>
  <c r="M58" i="165"/>
  <c r="L58" i="165"/>
  <c r="M57" i="165"/>
  <c r="M77" i="165" s="1"/>
  <c r="L57" i="165"/>
  <c r="Y56" i="165"/>
  <c r="X56" i="165"/>
  <c r="Z56" i="165" s="1"/>
  <c r="W56" i="165"/>
  <c r="V56" i="165"/>
  <c r="U56" i="165"/>
  <c r="S56" i="165"/>
  <c r="T56" i="165" s="1"/>
  <c r="R56" i="165"/>
  <c r="P56" i="165"/>
  <c r="O56" i="165"/>
  <c r="Q56" i="165" s="1"/>
  <c r="N56" i="165"/>
  <c r="M56" i="165"/>
  <c r="L56" i="165"/>
  <c r="M55" i="165"/>
  <c r="M75" i="165" s="1"/>
  <c r="L55" i="165"/>
  <c r="Y54" i="165"/>
  <c r="V54" i="165"/>
  <c r="W54" i="165" s="1"/>
  <c r="X54" i="165" s="1"/>
  <c r="Z54" i="165" s="1"/>
  <c r="U54" i="165"/>
  <c r="T54" i="165"/>
  <c r="S54" i="165"/>
  <c r="R54" i="165"/>
  <c r="N54" i="165"/>
  <c r="P54" i="165" s="1"/>
  <c r="M54" i="165"/>
  <c r="L54" i="165"/>
  <c r="M53" i="165"/>
  <c r="M73" i="165" s="1"/>
  <c r="L53" i="165"/>
  <c r="Y52" i="165"/>
  <c r="W52" i="165"/>
  <c r="V52" i="165"/>
  <c r="U52" i="165"/>
  <c r="X52" i="165" s="1"/>
  <c r="Z52" i="165" s="1"/>
  <c r="S52" i="165"/>
  <c r="R52" i="165"/>
  <c r="T52" i="165" s="1"/>
  <c r="O52" i="165"/>
  <c r="Q52" i="165" s="1"/>
  <c r="N52" i="165"/>
  <c r="P52" i="165" s="1"/>
  <c r="M52" i="165"/>
  <c r="L52" i="165"/>
  <c r="M51" i="165"/>
  <c r="M71" i="165" s="1"/>
  <c r="L51" i="165"/>
  <c r="Y50" i="165"/>
  <c r="V50" i="165"/>
  <c r="W50" i="165" s="1"/>
  <c r="X50" i="165" s="1"/>
  <c r="Z50" i="165" s="1"/>
  <c r="U50" i="165"/>
  <c r="S50" i="165"/>
  <c r="R50" i="165"/>
  <c r="T50" i="165" s="1"/>
  <c r="P50" i="165"/>
  <c r="N50" i="165"/>
  <c r="O50" i="165" s="1"/>
  <c r="Q50" i="165" s="1"/>
  <c r="M50" i="165"/>
  <c r="L50" i="165"/>
  <c r="L69" i="165" s="1"/>
  <c r="M49" i="165"/>
  <c r="M69" i="165" s="1"/>
  <c r="L49" i="165"/>
  <c r="Y48" i="165"/>
  <c r="W48" i="165"/>
  <c r="X48" i="165" s="1"/>
  <c r="Z48" i="165" s="1"/>
  <c r="V48" i="165"/>
  <c r="U48" i="165"/>
  <c r="T48" i="165"/>
  <c r="S48" i="165"/>
  <c r="R48" i="165"/>
  <c r="Q48" i="165"/>
  <c r="P48" i="165"/>
  <c r="O48" i="165"/>
  <c r="N48" i="165"/>
  <c r="M48" i="165"/>
  <c r="L48" i="165"/>
  <c r="L67" i="165" s="1"/>
  <c r="M47" i="165"/>
  <c r="M67" i="165" s="1"/>
  <c r="M87" i="165" s="1"/>
  <c r="L47" i="165"/>
  <c r="Y46" i="165"/>
  <c r="V46" i="165"/>
  <c r="W46" i="165" s="1"/>
  <c r="U46" i="165"/>
  <c r="S46" i="165"/>
  <c r="R46" i="165"/>
  <c r="T46" i="165" s="1"/>
  <c r="P46" i="165"/>
  <c r="N46" i="165"/>
  <c r="O46" i="165" s="1"/>
  <c r="Q46" i="165" s="1"/>
  <c r="M46" i="165"/>
  <c r="L46" i="165"/>
  <c r="L65" i="165" s="1"/>
  <c r="M45" i="165"/>
  <c r="L45" i="165"/>
  <c r="Y44" i="165"/>
  <c r="V44" i="165"/>
  <c r="W44" i="165" s="1"/>
  <c r="U44" i="165"/>
  <c r="X44" i="165" s="1"/>
  <c r="Z44" i="165" s="1"/>
  <c r="S44" i="165"/>
  <c r="R44" i="165"/>
  <c r="T44" i="165" s="1"/>
  <c r="N44" i="165"/>
  <c r="P44" i="165" s="1"/>
  <c r="M44" i="165"/>
  <c r="L44" i="165"/>
  <c r="L63" i="165" s="1"/>
  <c r="M43" i="165"/>
  <c r="M63" i="165" s="1"/>
  <c r="M83" i="165" s="1"/>
  <c r="L43" i="165"/>
  <c r="Y42" i="165"/>
  <c r="W42" i="165"/>
  <c r="V42" i="165"/>
  <c r="U42" i="165"/>
  <c r="X42" i="165" s="1"/>
  <c r="Z42" i="165" s="1"/>
  <c r="T42" i="165"/>
  <c r="S42" i="165"/>
  <c r="R42" i="165"/>
  <c r="O42" i="165"/>
  <c r="N42" i="165"/>
  <c r="P42" i="165" s="1"/>
  <c r="M42" i="165"/>
  <c r="L42" i="165"/>
  <c r="L61" i="165" s="1"/>
  <c r="J4" i="165"/>
  <c r="X60" i="165" l="1"/>
  <c r="Z60" i="165" s="1"/>
  <c r="Q80" i="165"/>
  <c r="L85" i="165"/>
  <c r="E11" i="165"/>
  <c r="Q58" i="165"/>
  <c r="L87" i="165"/>
  <c r="X46" i="165"/>
  <c r="Z46" i="165" s="1"/>
  <c r="L79" i="165"/>
  <c r="Q42" i="165"/>
  <c r="L75" i="165"/>
  <c r="L83" i="165"/>
  <c r="Q68" i="165"/>
  <c r="O44" i="165"/>
  <c r="Q44" i="165" s="1"/>
  <c r="O60" i="165"/>
  <c r="Q60" i="165" s="1"/>
  <c r="O76" i="165"/>
  <c r="Q76" i="165" s="1"/>
  <c r="L59" i="165"/>
  <c r="L73" i="165" s="1"/>
  <c r="O82" i="165"/>
  <c r="Q82" i="165" s="1"/>
  <c r="O84" i="165"/>
  <c r="Q84" i="165" s="1"/>
  <c r="W84" i="165"/>
  <c r="O54" i="165"/>
  <c r="Q54" i="165" s="1"/>
  <c r="O70" i="165"/>
  <c r="Q70" i="165" s="1"/>
  <c r="O86" i="165"/>
  <c r="Q86" i="165" s="1"/>
  <c r="W86" i="165"/>
  <c r="I94" i="164"/>
  <c r="D94" i="164"/>
  <c r="C94" i="164"/>
  <c r="I92" i="164"/>
  <c r="Y86" i="164"/>
  <c r="V86" i="164"/>
  <c r="U86" i="164"/>
  <c r="X86" i="164" s="1"/>
  <c r="Z86" i="164" s="1"/>
  <c r="S86" i="164"/>
  <c r="R86" i="164"/>
  <c r="T86" i="164" s="1"/>
  <c r="N86" i="164"/>
  <c r="P86" i="164" s="1"/>
  <c r="M86" i="164"/>
  <c r="L86" i="164"/>
  <c r="Y84" i="164"/>
  <c r="V84" i="164"/>
  <c r="W84" i="164" s="1"/>
  <c r="U84" i="164"/>
  <c r="X84" i="164" s="1"/>
  <c r="Z84" i="164" s="1"/>
  <c r="S84" i="164"/>
  <c r="R84" i="164"/>
  <c r="T84" i="164" s="1"/>
  <c r="N84" i="164"/>
  <c r="P84" i="164" s="1"/>
  <c r="M84" i="164"/>
  <c r="L84" i="164"/>
  <c r="Y82" i="164"/>
  <c r="V82" i="164"/>
  <c r="X82" i="164" s="1"/>
  <c r="Z82" i="164" s="1"/>
  <c r="U82" i="164"/>
  <c r="T82" i="164"/>
  <c r="S82" i="164"/>
  <c r="R82" i="164"/>
  <c r="N82" i="164"/>
  <c r="P82" i="164" s="1"/>
  <c r="M82" i="164"/>
  <c r="L82" i="164"/>
  <c r="Y80" i="164"/>
  <c r="W80" i="164"/>
  <c r="V80" i="164"/>
  <c r="U80" i="164"/>
  <c r="X80" i="164" s="1"/>
  <c r="Z80" i="164" s="1"/>
  <c r="S80" i="164"/>
  <c r="R80" i="164"/>
  <c r="T80" i="164" s="1"/>
  <c r="P80" i="164"/>
  <c r="O80" i="164"/>
  <c r="Q80" i="164" s="1"/>
  <c r="N80" i="164"/>
  <c r="M80" i="164"/>
  <c r="L80" i="164"/>
  <c r="Y78" i="164"/>
  <c r="V78" i="164"/>
  <c r="W78" i="164" s="1"/>
  <c r="X78" i="164" s="1"/>
  <c r="Z78" i="164" s="1"/>
  <c r="U78" i="164"/>
  <c r="S78" i="164"/>
  <c r="R78" i="164"/>
  <c r="T78" i="164" s="1"/>
  <c r="N78" i="164"/>
  <c r="P78" i="164" s="1"/>
  <c r="M78" i="164"/>
  <c r="L78" i="164"/>
  <c r="Y76" i="164"/>
  <c r="W76" i="164"/>
  <c r="V76" i="164"/>
  <c r="U76" i="164"/>
  <c r="X76" i="164" s="1"/>
  <c r="Z76" i="164" s="1"/>
  <c r="S76" i="164"/>
  <c r="R76" i="164"/>
  <c r="T76" i="164" s="1"/>
  <c r="O76" i="164"/>
  <c r="Q76" i="164" s="1"/>
  <c r="N76" i="164"/>
  <c r="P76" i="164" s="1"/>
  <c r="M76" i="164"/>
  <c r="L76" i="164"/>
  <c r="Y74" i="164"/>
  <c r="V74" i="164"/>
  <c r="W74" i="164" s="1"/>
  <c r="X74" i="164" s="1"/>
  <c r="Z74" i="164" s="1"/>
  <c r="U74" i="164"/>
  <c r="S74" i="164"/>
  <c r="R74" i="164"/>
  <c r="T74" i="164" s="1"/>
  <c r="P74" i="164"/>
  <c r="O74" i="164"/>
  <c r="Q74" i="164" s="1"/>
  <c r="N74" i="164"/>
  <c r="M74" i="164"/>
  <c r="L74" i="164"/>
  <c r="Y72" i="164"/>
  <c r="V72" i="164"/>
  <c r="W72" i="164" s="1"/>
  <c r="U72" i="164"/>
  <c r="X72" i="164" s="1"/>
  <c r="Z72" i="164" s="1"/>
  <c r="S72" i="164"/>
  <c r="R72" i="164"/>
  <c r="T72" i="164" s="1"/>
  <c r="P72" i="164"/>
  <c r="N72" i="164"/>
  <c r="O72" i="164" s="1"/>
  <c r="Q72" i="164" s="1"/>
  <c r="M72" i="164"/>
  <c r="L72" i="164"/>
  <c r="Y70" i="164"/>
  <c r="V70" i="164"/>
  <c r="W70" i="164" s="1"/>
  <c r="U70" i="164"/>
  <c r="S70" i="164"/>
  <c r="R70" i="164"/>
  <c r="T70" i="164" s="1"/>
  <c r="N70" i="164"/>
  <c r="P70" i="164" s="1"/>
  <c r="M70" i="164"/>
  <c r="L70" i="164"/>
  <c r="Y68" i="164"/>
  <c r="W68" i="164"/>
  <c r="V68" i="164"/>
  <c r="U68" i="164"/>
  <c r="X68" i="164" s="1"/>
  <c r="Z68" i="164" s="1"/>
  <c r="S68" i="164"/>
  <c r="R68" i="164"/>
  <c r="T68" i="164" s="1"/>
  <c r="O68" i="164"/>
  <c r="Q68" i="164" s="1"/>
  <c r="N68" i="164"/>
  <c r="P68" i="164" s="1"/>
  <c r="M68" i="164"/>
  <c r="L68" i="164"/>
  <c r="M67" i="164"/>
  <c r="M87" i="164" s="1"/>
  <c r="Y66" i="164"/>
  <c r="V66" i="164"/>
  <c r="W66" i="164" s="1"/>
  <c r="X66" i="164" s="1"/>
  <c r="Z66" i="164" s="1"/>
  <c r="U66" i="164"/>
  <c r="T66" i="164"/>
  <c r="S66" i="164"/>
  <c r="R66" i="164"/>
  <c r="P66" i="164"/>
  <c r="N66" i="164"/>
  <c r="O66" i="164" s="1"/>
  <c r="Q66" i="164" s="1"/>
  <c r="M66" i="164"/>
  <c r="L66" i="164"/>
  <c r="Y64" i="164"/>
  <c r="V64" i="164"/>
  <c r="U64" i="164"/>
  <c r="X64" i="164" s="1"/>
  <c r="Z64" i="164" s="1"/>
  <c r="S64" i="164"/>
  <c r="R64" i="164"/>
  <c r="T64" i="164" s="1"/>
  <c r="Q64" i="164"/>
  <c r="P64" i="164"/>
  <c r="O64" i="164"/>
  <c r="N64" i="164"/>
  <c r="M64" i="164"/>
  <c r="L64" i="164"/>
  <c r="Y62" i="164"/>
  <c r="V62" i="164"/>
  <c r="W62" i="164" s="1"/>
  <c r="U62" i="164"/>
  <c r="S62" i="164"/>
  <c r="R62" i="164"/>
  <c r="T62" i="164" s="1"/>
  <c r="N62" i="164"/>
  <c r="P62" i="164" s="1"/>
  <c r="M62" i="164"/>
  <c r="L62" i="164"/>
  <c r="M61" i="164"/>
  <c r="M81" i="164" s="1"/>
  <c r="Y60" i="164"/>
  <c r="W60" i="164"/>
  <c r="V60" i="164"/>
  <c r="U60" i="164"/>
  <c r="X60" i="164" s="1"/>
  <c r="Z60" i="164" s="1"/>
  <c r="S60" i="164"/>
  <c r="R60" i="164"/>
  <c r="T60" i="164" s="1"/>
  <c r="O60" i="164"/>
  <c r="Q60" i="164" s="1"/>
  <c r="N60" i="164"/>
  <c r="P60" i="164" s="1"/>
  <c r="M60" i="164"/>
  <c r="L60" i="164"/>
  <c r="M59" i="164"/>
  <c r="M79" i="164" s="1"/>
  <c r="Y58" i="164"/>
  <c r="X58" i="164"/>
  <c r="Z58" i="164" s="1"/>
  <c r="W58" i="164"/>
  <c r="V58" i="164"/>
  <c r="U58" i="164"/>
  <c r="T58" i="164"/>
  <c r="S58" i="164"/>
  <c r="R58" i="164"/>
  <c r="P58" i="164"/>
  <c r="O58" i="164"/>
  <c r="Q58" i="164" s="1"/>
  <c r="N58" i="164"/>
  <c r="M58" i="164"/>
  <c r="L58" i="164"/>
  <c r="M57" i="164"/>
  <c r="M77" i="164" s="1"/>
  <c r="L57" i="164"/>
  <c r="Y56" i="164"/>
  <c r="V56" i="164"/>
  <c r="W56" i="164" s="1"/>
  <c r="U56" i="164"/>
  <c r="S56" i="164"/>
  <c r="T56" i="164" s="1"/>
  <c r="R56" i="164"/>
  <c r="P56" i="164"/>
  <c r="N56" i="164"/>
  <c r="O56" i="164" s="1"/>
  <c r="Q56" i="164" s="1"/>
  <c r="M56" i="164"/>
  <c r="L56" i="164"/>
  <c r="M55" i="164"/>
  <c r="M75" i="164" s="1"/>
  <c r="L55" i="164"/>
  <c r="Y54" i="164"/>
  <c r="V54" i="164"/>
  <c r="W54" i="164" s="1"/>
  <c r="U54" i="164"/>
  <c r="S54" i="164"/>
  <c r="R54" i="164"/>
  <c r="T54" i="164" s="1"/>
  <c r="N54" i="164"/>
  <c r="P54" i="164" s="1"/>
  <c r="M54" i="164"/>
  <c r="L54" i="164"/>
  <c r="M53" i="164"/>
  <c r="M73" i="164" s="1"/>
  <c r="L53" i="164"/>
  <c r="Y52" i="164"/>
  <c r="W52" i="164"/>
  <c r="X52" i="164" s="1"/>
  <c r="Z52" i="164" s="1"/>
  <c r="V52" i="164"/>
  <c r="U52" i="164"/>
  <c r="S52" i="164"/>
  <c r="R52" i="164"/>
  <c r="T52" i="164" s="1"/>
  <c r="O52" i="164"/>
  <c r="Q52" i="164" s="1"/>
  <c r="N52" i="164"/>
  <c r="P52" i="164" s="1"/>
  <c r="M52" i="164"/>
  <c r="L52" i="164"/>
  <c r="M51" i="164"/>
  <c r="M71" i="164" s="1"/>
  <c r="L51" i="164"/>
  <c r="Y50" i="164"/>
  <c r="X50" i="164"/>
  <c r="Z50" i="164" s="1"/>
  <c r="W50" i="164"/>
  <c r="V50" i="164"/>
  <c r="U50" i="164"/>
  <c r="T50" i="164"/>
  <c r="S50" i="164"/>
  <c r="R50" i="164"/>
  <c r="P50" i="164"/>
  <c r="O50" i="164"/>
  <c r="Q50" i="164" s="1"/>
  <c r="N50" i="164"/>
  <c r="M50" i="164"/>
  <c r="L50" i="164"/>
  <c r="L69" i="164" s="1"/>
  <c r="M49" i="164"/>
  <c r="M69" i="164" s="1"/>
  <c r="L49" i="164"/>
  <c r="Y48" i="164"/>
  <c r="V48" i="164"/>
  <c r="W48" i="164" s="1"/>
  <c r="U48" i="164"/>
  <c r="T48" i="164"/>
  <c r="S48" i="164"/>
  <c r="R48" i="164"/>
  <c r="N48" i="164"/>
  <c r="P48" i="164" s="1"/>
  <c r="M48" i="164"/>
  <c r="L48" i="164"/>
  <c r="L67" i="164" s="1"/>
  <c r="M47" i="164"/>
  <c r="L47" i="164"/>
  <c r="Y46" i="164"/>
  <c r="V46" i="164"/>
  <c r="W46" i="164" s="1"/>
  <c r="U46" i="164"/>
  <c r="X46" i="164" s="1"/>
  <c r="Z46" i="164" s="1"/>
  <c r="S46" i="164"/>
  <c r="R46" i="164"/>
  <c r="T46" i="164" s="1"/>
  <c r="N46" i="164"/>
  <c r="P46" i="164" s="1"/>
  <c r="M46" i="164"/>
  <c r="L46" i="164"/>
  <c r="L65" i="164" s="1"/>
  <c r="M45" i="164"/>
  <c r="M65" i="164" s="1"/>
  <c r="M85" i="164" s="1"/>
  <c r="L45" i="164"/>
  <c r="Y44" i="164"/>
  <c r="W44" i="164"/>
  <c r="X44" i="164" s="1"/>
  <c r="Z44" i="164" s="1"/>
  <c r="V44" i="164"/>
  <c r="U44" i="164"/>
  <c r="S44" i="164"/>
  <c r="R44" i="164"/>
  <c r="T44" i="164" s="1"/>
  <c r="P44" i="164"/>
  <c r="O44" i="164"/>
  <c r="Q44" i="164" s="1"/>
  <c r="N44" i="164"/>
  <c r="M44" i="164"/>
  <c r="L44" i="164"/>
  <c r="L63" i="164" s="1"/>
  <c r="M43" i="164"/>
  <c r="M63" i="164" s="1"/>
  <c r="M83" i="164" s="1"/>
  <c r="L43" i="164"/>
  <c r="Y42" i="164"/>
  <c r="X42" i="164"/>
  <c r="Z42" i="164" s="1"/>
  <c r="W42" i="164"/>
  <c r="V42" i="164"/>
  <c r="U42" i="164"/>
  <c r="T42" i="164"/>
  <c r="S42" i="164"/>
  <c r="R42" i="164"/>
  <c r="P42" i="164"/>
  <c r="O42" i="164"/>
  <c r="Q42" i="164" s="1"/>
  <c r="N42" i="164"/>
  <c r="M42" i="164"/>
  <c r="L42" i="164"/>
  <c r="L61" i="164" s="1"/>
  <c r="J4" i="164"/>
  <c r="L77" i="165" l="1"/>
  <c r="L81" i="165"/>
  <c r="L71" i="165"/>
  <c r="L79" i="164"/>
  <c r="X62" i="164"/>
  <c r="Z62" i="164" s="1"/>
  <c r="X70" i="164"/>
  <c r="Z70" i="164" s="1"/>
  <c r="X54" i="164"/>
  <c r="Z54" i="164" s="1"/>
  <c r="L87" i="164"/>
  <c r="E11" i="164"/>
  <c r="L83" i="164"/>
  <c r="X48" i="164"/>
  <c r="Z48" i="164" s="1"/>
  <c r="X56" i="164"/>
  <c r="Z56" i="164" s="1"/>
  <c r="L85" i="164"/>
  <c r="L75" i="164"/>
  <c r="O46" i="164"/>
  <c r="Q46" i="164" s="1"/>
  <c r="O62" i="164"/>
  <c r="Q62" i="164" s="1"/>
  <c r="O78" i="164"/>
  <c r="Q78" i="164" s="1"/>
  <c r="O48" i="164"/>
  <c r="Q48" i="164" s="1"/>
  <c r="W64" i="164"/>
  <c r="L59" i="164"/>
  <c r="L71" i="164" s="1"/>
  <c r="O82" i="164"/>
  <c r="Q82" i="164" s="1"/>
  <c r="W82" i="164"/>
  <c r="O84" i="164"/>
  <c r="Q84" i="164" s="1"/>
  <c r="O54" i="164"/>
  <c r="Q54" i="164" s="1"/>
  <c r="O70" i="164"/>
  <c r="Q70" i="164" s="1"/>
  <c r="O86" i="164"/>
  <c r="Q86" i="164" s="1"/>
  <c r="W86" i="164"/>
  <c r="S42" i="163"/>
  <c r="U42" i="163"/>
  <c r="I94" i="163"/>
  <c r="D94" i="163"/>
  <c r="C94" i="163"/>
  <c r="I92" i="163"/>
  <c r="Y86" i="163"/>
  <c r="V86" i="163"/>
  <c r="U86" i="163"/>
  <c r="S86" i="163"/>
  <c r="R86" i="163"/>
  <c r="Q86" i="163"/>
  <c r="P86" i="163"/>
  <c r="O86" i="163"/>
  <c r="N86" i="163"/>
  <c r="M86" i="163"/>
  <c r="L86" i="163"/>
  <c r="Y84" i="163"/>
  <c r="V84" i="163"/>
  <c r="U84" i="163"/>
  <c r="W84" i="163" s="1"/>
  <c r="S84" i="163"/>
  <c r="R84" i="163"/>
  <c r="T84" i="163" s="1"/>
  <c r="P84" i="163"/>
  <c r="Q84" i="163" s="1"/>
  <c r="O84" i="163"/>
  <c r="N84" i="163"/>
  <c r="M84" i="163"/>
  <c r="L84" i="163"/>
  <c r="Y82" i="163"/>
  <c r="V82" i="163"/>
  <c r="W82" i="163" s="1"/>
  <c r="U82" i="163"/>
  <c r="S82" i="163"/>
  <c r="R82" i="163"/>
  <c r="P82" i="163"/>
  <c r="O82" i="163"/>
  <c r="N82" i="163"/>
  <c r="M82" i="163"/>
  <c r="L82" i="163"/>
  <c r="Y80" i="163"/>
  <c r="V80" i="163"/>
  <c r="W80" i="163" s="1"/>
  <c r="U80" i="163"/>
  <c r="S80" i="163"/>
  <c r="R80" i="163"/>
  <c r="T80" i="163" s="1"/>
  <c r="P80" i="163"/>
  <c r="O80" i="163"/>
  <c r="Q80" i="163" s="1"/>
  <c r="N80" i="163"/>
  <c r="M80" i="163"/>
  <c r="L80" i="163"/>
  <c r="Y78" i="163"/>
  <c r="V78" i="163"/>
  <c r="W78" i="163" s="1"/>
  <c r="U78" i="163"/>
  <c r="S78" i="163"/>
  <c r="R78" i="163"/>
  <c r="P78" i="163"/>
  <c r="O78" i="163"/>
  <c r="N78" i="163"/>
  <c r="M78" i="163"/>
  <c r="L78" i="163"/>
  <c r="Y76" i="163"/>
  <c r="V76" i="163"/>
  <c r="W76" i="163" s="1"/>
  <c r="U76" i="163"/>
  <c r="X76" i="163" s="1"/>
  <c r="Z76" i="163" s="1"/>
  <c r="S76" i="163"/>
  <c r="R76" i="163"/>
  <c r="P76" i="163"/>
  <c r="O76" i="163"/>
  <c r="Q76" i="163" s="1"/>
  <c r="N76" i="163"/>
  <c r="M76" i="163"/>
  <c r="L76" i="163"/>
  <c r="Y74" i="163"/>
  <c r="V74" i="163"/>
  <c r="W74" i="163" s="1"/>
  <c r="X74" i="163" s="1"/>
  <c r="Z74" i="163" s="1"/>
  <c r="U74" i="163"/>
  <c r="S74" i="163"/>
  <c r="T74" i="163" s="1"/>
  <c r="R74" i="163"/>
  <c r="P74" i="163"/>
  <c r="O74" i="163"/>
  <c r="Q74" i="163" s="1"/>
  <c r="N74" i="163"/>
  <c r="M74" i="163"/>
  <c r="L74" i="163"/>
  <c r="M73" i="163"/>
  <c r="Y72" i="163"/>
  <c r="V72" i="163"/>
  <c r="W72" i="163" s="1"/>
  <c r="U72" i="163"/>
  <c r="S72" i="163"/>
  <c r="R72" i="163"/>
  <c r="T72" i="163" s="1"/>
  <c r="P72" i="163"/>
  <c r="O72" i="163"/>
  <c r="Q72" i="163" s="1"/>
  <c r="N72" i="163"/>
  <c r="M72" i="163"/>
  <c r="L72" i="163"/>
  <c r="Y70" i="163"/>
  <c r="W70" i="163"/>
  <c r="V70" i="163"/>
  <c r="U70" i="163"/>
  <c r="X70" i="163" s="1"/>
  <c r="Z70" i="163" s="1"/>
  <c r="S70" i="163"/>
  <c r="T70" i="163" s="1"/>
  <c r="R70" i="163"/>
  <c r="P70" i="163"/>
  <c r="Q70" i="163" s="1"/>
  <c r="O70" i="163"/>
  <c r="N70" i="163"/>
  <c r="M70" i="163"/>
  <c r="L70" i="163"/>
  <c r="Y68" i="163"/>
  <c r="W68" i="163"/>
  <c r="X68" i="163" s="1"/>
  <c r="Z68" i="163" s="1"/>
  <c r="V68" i="163"/>
  <c r="U68" i="163"/>
  <c r="S68" i="163"/>
  <c r="R68" i="163"/>
  <c r="P68" i="163"/>
  <c r="O68" i="163"/>
  <c r="Q68" i="163" s="1"/>
  <c r="N68" i="163"/>
  <c r="M68" i="163"/>
  <c r="L68" i="163"/>
  <c r="Y66" i="163"/>
  <c r="V66" i="163"/>
  <c r="W66" i="163" s="1"/>
  <c r="U66" i="163"/>
  <c r="X66" i="163" s="1"/>
  <c r="Z66" i="163" s="1"/>
  <c r="S66" i="163"/>
  <c r="R66" i="163"/>
  <c r="T66" i="163" s="1"/>
  <c r="P66" i="163"/>
  <c r="O66" i="163"/>
  <c r="Q66" i="163" s="1"/>
  <c r="N66" i="163"/>
  <c r="M66" i="163"/>
  <c r="L66" i="163"/>
  <c r="M65" i="163"/>
  <c r="M85" i="163" s="1"/>
  <c r="Y64" i="163"/>
  <c r="V64" i="163"/>
  <c r="U64" i="163"/>
  <c r="X64" i="163" s="1"/>
  <c r="Z64" i="163" s="1"/>
  <c r="S64" i="163"/>
  <c r="R64" i="163"/>
  <c r="P64" i="163"/>
  <c r="O64" i="163"/>
  <c r="Q64" i="163" s="1"/>
  <c r="N64" i="163"/>
  <c r="M64" i="163"/>
  <c r="L64" i="163"/>
  <c r="Y62" i="163"/>
  <c r="W62" i="163"/>
  <c r="V62" i="163"/>
  <c r="U62" i="163"/>
  <c r="S62" i="163"/>
  <c r="R62" i="163"/>
  <c r="P62" i="163"/>
  <c r="O62" i="163"/>
  <c r="Q62" i="163" s="1"/>
  <c r="N62" i="163"/>
  <c r="M62" i="163"/>
  <c r="L62" i="163"/>
  <c r="M61" i="163"/>
  <c r="M81" i="163" s="1"/>
  <c r="Y60" i="163"/>
  <c r="W60" i="163"/>
  <c r="V60" i="163"/>
  <c r="U60" i="163"/>
  <c r="S60" i="163"/>
  <c r="R60" i="163"/>
  <c r="P60" i="163"/>
  <c r="O60" i="163"/>
  <c r="Q60" i="163" s="1"/>
  <c r="N60" i="163"/>
  <c r="M60" i="163"/>
  <c r="L60" i="163"/>
  <c r="M59" i="163"/>
  <c r="M79" i="163" s="1"/>
  <c r="Y58" i="163"/>
  <c r="V58" i="163"/>
  <c r="W58" i="163" s="1"/>
  <c r="U58" i="163"/>
  <c r="S58" i="163"/>
  <c r="T58" i="163" s="1"/>
  <c r="R58" i="163"/>
  <c r="P58" i="163"/>
  <c r="O58" i="163"/>
  <c r="Q58" i="163" s="1"/>
  <c r="N58" i="163"/>
  <c r="M58" i="163"/>
  <c r="L58" i="163"/>
  <c r="M57" i="163"/>
  <c r="M77" i="163" s="1"/>
  <c r="L57" i="163"/>
  <c r="Y56" i="163"/>
  <c r="V56" i="163"/>
  <c r="W56" i="163" s="1"/>
  <c r="U56" i="163"/>
  <c r="S56" i="163"/>
  <c r="T56" i="163" s="1"/>
  <c r="R56" i="163"/>
  <c r="Q56" i="163"/>
  <c r="P56" i="163"/>
  <c r="O56" i="163"/>
  <c r="N56" i="163"/>
  <c r="M56" i="163"/>
  <c r="L56" i="163"/>
  <c r="M55" i="163"/>
  <c r="M75" i="163" s="1"/>
  <c r="L55" i="163"/>
  <c r="Y54" i="163"/>
  <c r="V54" i="163"/>
  <c r="W54" i="163" s="1"/>
  <c r="U54" i="163"/>
  <c r="T54" i="163"/>
  <c r="S54" i="163"/>
  <c r="R54" i="163"/>
  <c r="P54" i="163"/>
  <c r="Q54" i="163" s="1"/>
  <c r="O54" i="163"/>
  <c r="N54" i="163"/>
  <c r="M54" i="163"/>
  <c r="L54" i="163"/>
  <c r="M53" i="163"/>
  <c r="L53" i="163"/>
  <c r="Y52" i="163"/>
  <c r="V52" i="163"/>
  <c r="W52" i="163" s="1"/>
  <c r="U52" i="163"/>
  <c r="S52" i="163"/>
  <c r="R52" i="163"/>
  <c r="Q52" i="163"/>
  <c r="P52" i="163"/>
  <c r="O52" i="163"/>
  <c r="N52" i="163"/>
  <c r="M52" i="163"/>
  <c r="L52" i="163"/>
  <c r="M51" i="163"/>
  <c r="M71" i="163" s="1"/>
  <c r="L51" i="163"/>
  <c r="Y50" i="163"/>
  <c r="V50" i="163"/>
  <c r="W50" i="163" s="1"/>
  <c r="U50" i="163"/>
  <c r="S50" i="163"/>
  <c r="R50" i="163"/>
  <c r="T50" i="163" s="1"/>
  <c r="P50" i="163"/>
  <c r="O50" i="163"/>
  <c r="Q50" i="163" s="1"/>
  <c r="N50" i="163"/>
  <c r="M50" i="163"/>
  <c r="L50" i="163"/>
  <c r="M49" i="163"/>
  <c r="M69" i="163" s="1"/>
  <c r="L49" i="163"/>
  <c r="Y48" i="163"/>
  <c r="V48" i="163"/>
  <c r="W48" i="163" s="1"/>
  <c r="U48" i="163"/>
  <c r="S48" i="163"/>
  <c r="R48" i="163"/>
  <c r="T48" i="163" s="1"/>
  <c r="P48" i="163"/>
  <c r="O48" i="163"/>
  <c r="Q48" i="163" s="1"/>
  <c r="N48" i="163"/>
  <c r="M48" i="163"/>
  <c r="L48" i="163"/>
  <c r="M47" i="163"/>
  <c r="M67" i="163" s="1"/>
  <c r="M87" i="163" s="1"/>
  <c r="L47" i="163"/>
  <c r="Y46" i="163"/>
  <c r="V46" i="163"/>
  <c r="W46" i="163" s="1"/>
  <c r="U46" i="163"/>
  <c r="S46" i="163"/>
  <c r="R46" i="163"/>
  <c r="P46" i="163"/>
  <c r="O46" i="163"/>
  <c r="N46" i="163"/>
  <c r="M46" i="163"/>
  <c r="L46" i="163"/>
  <c r="M45" i="163"/>
  <c r="L45" i="163"/>
  <c r="Y44" i="163"/>
  <c r="V44" i="163"/>
  <c r="W44" i="163" s="1"/>
  <c r="U44" i="163"/>
  <c r="S44" i="163"/>
  <c r="R44" i="163"/>
  <c r="P44" i="163"/>
  <c r="O44" i="163"/>
  <c r="Q44" i="163" s="1"/>
  <c r="N44" i="163"/>
  <c r="M44" i="163"/>
  <c r="L44" i="163"/>
  <c r="M43" i="163"/>
  <c r="M63" i="163" s="1"/>
  <c r="L43" i="163"/>
  <c r="V42" i="163"/>
  <c r="W42" i="163" s="1"/>
  <c r="N42" i="163"/>
  <c r="M42" i="163"/>
  <c r="J4" i="163"/>
  <c r="L81" i="164" l="1"/>
  <c r="L77" i="164"/>
  <c r="L73" i="164"/>
  <c r="X44" i="163"/>
  <c r="Z44" i="163" s="1"/>
  <c r="Q46" i="163"/>
  <c r="X46" i="163"/>
  <c r="Z46" i="163" s="1"/>
  <c r="T52" i="163"/>
  <c r="X54" i="163"/>
  <c r="Z54" i="163" s="1"/>
  <c r="X58" i="163"/>
  <c r="Z58" i="163" s="1"/>
  <c r="T60" i="163"/>
  <c r="T62" i="163"/>
  <c r="T68" i="163"/>
  <c r="T78" i="163"/>
  <c r="Q82" i="163"/>
  <c r="X82" i="163"/>
  <c r="Z82" i="163" s="1"/>
  <c r="T86" i="163"/>
  <c r="X60" i="163"/>
  <c r="Z60" i="163" s="1"/>
  <c r="X62" i="163"/>
  <c r="Z62" i="163" s="1"/>
  <c r="T44" i="163"/>
  <c r="T46" i="163"/>
  <c r="X52" i="163"/>
  <c r="Z52" i="163" s="1"/>
  <c r="X56" i="163"/>
  <c r="Z56" i="163" s="1"/>
  <c r="T64" i="163"/>
  <c r="T76" i="163"/>
  <c r="Q78" i="163"/>
  <c r="X78" i="163"/>
  <c r="Z78" i="163" s="1"/>
  <c r="X80" i="163"/>
  <c r="Z80" i="163" s="1"/>
  <c r="T82" i="163"/>
  <c r="X86" i="163"/>
  <c r="Z86" i="163" s="1"/>
  <c r="X48" i="163"/>
  <c r="Z48" i="163" s="1"/>
  <c r="X50" i="163"/>
  <c r="Z50" i="163" s="1"/>
  <c r="X72" i="163"/>
  <c r="Z72" i="163" s="1"/>
  <c r="X84" i="163"/>
  <c r="Z84" i="163" s="1"/>
  <c r="W64" i="163"/>
  <c r="W86" i="163"/>
  <c r="L67" i="163"/>
  <c r="L69" i="163"/>
  <c r="R42" i="163"/>
  <c r="T42" i="163" s="1"/>
  <c r="O42" i="163"/>
  <c r="Y42" i="163"/>
  <c r="L42" i="163"/>
  <c r="L61" i="163" s="1"/>
  <c r="L79" i="163" s="1"/>
  <c r="P42" i="163"/>
  <c r="X42" i="163"/>
  <c r="Z42" i="163" s="1"/>
  <c r="M83" i="163"/>
  <c r="E11" i="163" s="1"/>
  <c r="I94" i="162"/>
  <c r="D94" i="162"/>
  <c r="C94" i="162"/>
  <c r="I92" i="162"/>
  <c r="Y86" i="162"/>
  <c r="V86" i="162"/>
  <c r="W86" i="162" s="1"/>
  <c r="U86" i="162"/>
  <c r="S86" i="162"/>
  <c r="R86" i="162"/>
  <c r="P86" i="162"/>
  <c r="O86" i="162"/>
  <c r="N86" i="162"/>
  <c r="M86" i="162"/>
  <c r="L86" i="162"/>
  <c r="Y84" i="162"/>
  <c r="V84" i="162"/>
  <c r="U84" i="162"/>
  <c r="S84" i="162"/>
  <c r="R84" i="162"/>
  <c r="Q84" i="162"/>
  <c r="P84" i="162"/>
  <c r="O84" i="162"/>
  <c r="N84" i="162"/>
  <c r="M84" i="162"/>
  <c r="L84" i="162"/>
  <c r="Y82" i="162"/>
  <c r="V82" i="162"/>
  <c r="U82" i="162"/>
  <c r="X82" i="162" s="1"/>
  <c r="Z82" i="162" s="1"/>
  <c r="S82" i="162"/>
  <c r="R82" i="162"/>
  <c r="T82" i="162" s="1"/>
  <c r="P82" i="162"/>
  <c r="O82" i="162"/>
  <c r="N82" i="162"/>
  <c r="M82" i="162"/>
  <c r="L82" i="162"/>
  <c r="Y80" i="162"/>
  <c r="V80" i="162"/>
  <c r="W80" i="162" s="1"/>
  <c r="U80" i="162"/>
  <c r="X80" i="162" s="1"/>
  <c r="Z80" i="162" s="1"/>
  <c r="S80" i="162"/>
  <c r="R80" i="162"/>
  <c r="T80" i="162" s="1"/>
  <c r="P80" i="162"/>
  <c r="O80" i="162"/>
  <c r="Q80" i="162" s="1"/>
  <c r="N80" i="162"/>
  <c r="M80" i="162"/>
  <c r="L80" i="162"/>
  <c r="Y78" i="162"/>
  <c r="V78" i="162"/>
  <c r="W78" i="162" s="1"/>
  <c r="U78" i="162"/>
  <c r="X78" i="162" s="1"/>
  <c r="Z78" i="162" s="1"/>
  <c r="S78" i="162"/>
  <c r="R78" i="162"/>
  <c r="T78" i="162" s="1"/>
  <c r="P78" i="162"/>
  <c r="Q78" i="162" s="1"/>
  <c r="O78" i="162"/>
  <c r="N78" i="162"/>
  <c r="M78" i="162"/>
  <c r="L78" i="162"/>
  <c r="Y76" i="162"/>
  <c r="V76" i="162"/>
  <c r="W76" i="162" s="1"/>
  <c r="X76" i="162" s="1"/>
  <c r="Z76" i="162" s="1"/>
  <c r="U76" i="162"/>
  <c r="S76" i="162"/>
  <c r="R76" i="162"/>
  <c r="P76" i="162"/>
  <c r="O76" i="162"/>
  <c r="Q76" i="162" s="1"/>
  <c r="N76" i="162"/>
  <c r="M76" i="162"/>
  <c r="L76" i="162"/>
  <c r="Y74" i="162"/>
  <c r="V74" i="162"/>
  <c r="W74" i="162" s="1"/>
  <c r="U74" i="162"/>
  <c r="X74" i="162" s="1"/>
  <c r="Z74" i="162" s="1"/>
  <c r="S74" i="162"/>
  <c r="R74" i="162"/>
  <c r="T74" i="162" s="1"/>
  <c r="P74" i="162"/>
  <c r="O74" i="162"/>
  <c r="Q74" i="162" s="1"/>
  <c r="N74" i="162"/>
  <c r="M74" i="162"/>
  <c r="L74" i="162"/>
  <c r="M73" i="162"/>
  <c r="Y72" i="162"/>
  <c r="V72" i="162"/>
  <c r="W72" i="162" s="1"/>
  <c r="U72" i="162"/>
  <c r="S72" i="162"/>
  <c r="R72" i="162"/>
  <c r="Q72" i="162"/>
  <c r="P72" i="162"/>
  <c r="O72" i="162"/>
  <c r="N72" i="162"/>
  <c r="M72" i="162"/>
  <c r="L72" i="162"/>
  <c r="Y70" i="162"/>
  <c r="V70" i="162"/>
  <c r="W70" i="162" s="1"/>
  <c r="X70" i="162" s="1"/>
  <c r="Z70" i="162" s="1"/>
  <c r="U70" i="162"/>
  <c r="S70" i="162"/>
  <c r="T70" i="162" s="1"/>
  <c r="R70" i="162"/>
  <c r="P70" i="162"/>
  <c r="O70" i="162"/>
  <c r="N70" i="162"/>
  <c r="M70" i="162"/>
  <c r="L70" i="162"/>
  <c r="Y68" i="162"/>
  <c r="V68" i="162"/>
  <c r="W68" i="162" s="1"/>
  <c r="U68" i="162"/>
  <c r="S68" i="162"/>
  <c r="R68" i="162"/>
  <c r="P68" i="162"/>
  <c r="O68" i="162"/>
  <c r="N68" i="162"/>
  <c r="M68" i="162"/>
  <c r="L68" i="162"/>
  <c r="Y66" i="162"/>
  <c r="V66" i="162"/>
  <c r="W66" i="162" s="1"/>
  <c r="U66" i="162"/>
  <c r="S66" i="162"/>
  <c r="R66" i="162"/>
  <c r="Q66" i="162"/>
  <c r="P66" i="162"/>
  <c r="O66" i="162"/>
  <c r="N66" i="162"/>
  <c r="M66" i="162"/>
  <c r="L66" i="162"/>
  <c r="M65" i="162"/>
  <c r="M85" i="162" s="1"/>
  <c r="Y64" i="162"/>
  <c r="X64" i="162"/>
  <c r="Z64" i="162" s="1"/>
  <c r="V64" i="162"/>
  <c r="U64" i="162"/>
  <c r="W64" i="162" s="1"/>
  <c r="S64" i="162"/>
  <c r="R64" i="162"/>
  <c r="T64" i="162" s="1"/>
  <c r="P64" i="162"/>
  <c r="Q64" i="162" s="1"/>
  <c r="O64" i="162"/>
  <c r="N64" i="162"/>
  <c r="M64" i="162"/>
  <c r="L64" i="162"/>
  <c r="M63" i="162"/>
  <c r="M83" i="162" s="1"/>
  <c r="Y62" i="162"/>
  <c r="V62" i="162"/>
  <c r="W62" i="162" s="1"/>
  <c r="X62" i="162" s="1"/>
  <c r="Z62" i="162" s="1"/>
  <c r="U62" i="162"/>
  <c r="S62" i="162"/>
  <c r="T62" i="162" s="1"/>
  <c r="R62" i="162"/>
  <c r="P62" i="162"/>
  <c r="O62" i="162"/>
  <c r="N62" i="162"/>
  <c r="M62" i="162"/>
  <c r="L62" i="162"/>
  <c r="M61" i="162"/>
  <c r="M81" i="162" s="1"/>
  <c r="Y60" i="162"/>
  <c r="V60" i="162"/>
  <c r="W60" i="162" s="1"/>
  <c r="X60" i="162" s="1"/>
  <c r="Z60" i="162" s="1"/>
  <c r="U60" i="162"/>
  <c r="S60" i="162"/>
  <c r="T60" i="162" s="1"/>
  <c r="R60" i="162"/>
  <c r="P60" i="162"/>
  <c r="O60" i="162"/>
  <c r="N60" i="162"/>
  <c r="M60" i="162"/>
  <c r="L60" i="162"/>
  <c r="M59" i="162"/>
  <c r="M79" i="162" s="1"/>
  <c r="Y58" i="162"/>
  <c r="V58" i="162"/>
  <c r="W58" i="162" s="1"/>
  <c r="X58" i="162" s="1"/>
  <c r="Z58" i="162" s="1"/>
  <c r="U58" i="162"/>
  <c r="S58" i="162"/>
  <c r="T58" i="162" s="1"/>
  <c r="R58" i="162"/>
  <c r="P58" i="162"/>
  <c r="O58" i="162"/>
  <c r="N58" i="162"/>
  <c r="M58" i="162"/>
  <c r="L58" i="162"/>
  <c r="M57" i="162"/>
  <c r="M77" i="162" s="1"/>
  <c r="L57" i="162"/>
  <c r="Y56" i="162"/>
  <c r="W56" i="162"/>
  <c r="V56" i="162"/>
  <c r="U56" i="162"/>
  <c r="S56" i="162"/>
  <c r="R56" i="162"/>
  <c r="P56" i="162"/>
  <c r="O56" i="162"/>
  <c r="Q56" i="162" s="1"/>
  <c r="N56" i="162"/>
  <c r="M56" i="162"/>
  <c r="L56" i="162"/>
  <c r="M55" i="162"/>
  <c r="M75" i="162" s="1"/>
  <c r="L55" i="162"/>
  <c r="Y54" i="162"/>
  <c r="V54" i="162"/>
  <c r="W54" i="162" s="1"/>
  <c r="X54" i="162" s="1"/>
  <c r="Z54" i="162" s="1"/>
  <c r="U54" i="162"/>
  <c r="S54" i="162"/>
  <c r="T54" i="162" s="1"/>
  <c r="R54" i="162"/>
  <c r="P54" i="162"/>
  <c r="O54" i="162"/>
  <c r="N54" i="162"/>
  <c r="M54" i="162"/>
  <c r="L54" i="162"/>
  <c r="M53" i="162"/>
  <c r="L53" i="162"/>
  <c r="Y52" i="162"/>
  <c r="V52" i="162"/>
  <c r="W52" i="162" s="1"/>
  <c r="X52" i="162" s="1"/>
  <c r="Z52" i="162" s="1"/>
  <c r="U52" i="162"/>
  <c r="S52" i="162"/>
  <c r="R52" i="162"/>
  <c r="T52" i="162" s="1"/>
  <c r="P52" i="162"/>
  <c r="O52" i="162"/>
  <c r="N52" i="162"/>
  <c r="M52" i="162"/>
  <c r="L52" i="162"/>
  <c r="M51" i="162"/>
  <c r="M71" i="162" s="1"/>
  <c r="L51" i="162"/>
  <c r="Y50" i="162"/>
  <c r="V50" i="162"/>
  <c r="W50" i="162" s="1"/>
  <c r="U50" i="162"/>
  <c r="X50" i="162" s="1"/>
  <c r="Z50" i="162" s="1"/>
  <c r="S50" i="162"/>
  <c r="R50" i="162"/>
  <c r="T50" i="162" s="1"/>
  <c r="P50" i="162"/>
  <c r="Q50" i="162" s="1"/>
  <c r="O50" i="162"/>
  <c r="N50" i="162"/>
  <c r="M50" i="162"/>
  <c r="L50" i="162"/>
  <c r="M49" i="162"/>
  <c r="M69" i="162" s="1"/>
  <c r="L49" i="162"/>
  <c r="Y48" i="162"/>
  <c r="V48" i="162"/>
  <c r="W48" i="162" s="1"/>
  <c r="U48" i="162"/>
  <c r="S48" i="162"/>
  <c r="R48" i="162"/>
  <c r="P48" i="162"/>
  <c r="O48" i="162"/>
  <c r="Q48" i="162" s="1"/>
  <c r="N48" i="162"/>
  <c r="M48" i="162"/>
  <c r="L48" i="162"/>
  <c r="M47" i="162"/>
  <c r="M67" i="162" s="1"/>
  <c r="L47" i="162"/>
  <c r="Y46" i="162"/>
  <c r="V46" i="162"/>
  <c r="W46" i="162" s="1"/>
  <c r="U46" i="162"/>
  <c r="X46" i="162" s="1"/>
  <c r="Z46" i="162" s="1"/>
  <c r="S46" i="162"/>
  <c r="R46" i="162"/>
  <c r="T46" i="162" s="1"/>
  <c r="P46" i="162"/>
  <c r="Q46" i="162" s="1"/>
  <c r="O46" i="162"/>
  <c r="N46" i="162"/>
  <c r="M46" i="162"/>
  <c r="L46" i="162"/>
  <c r="M45" i="162"/>
  <c r="L45" i="162"/>
  <c r="Y44" i="162"/>
  <c r="V44" i="162"/>
  <c r="W44" i="162" s="1"/>
  <c r="U44" i="162"/>
  <c r="S44" i="162"/>
  <c r="R44" i="162"/>
  <c r="P44" i="162"/>
  <c r="O44" i="162"/>
  <c r="N44" i="162"/>
  <c r="M44" i="162"/>
  <c r="L44" i="162"/>
  <c r="L63" i="162" s="1"/>
  <c r="M43" i="162"/>
  <c r="L43" i="162"/>
  <c r="Y42" i="162"/>
  <c r="V42" i="162"/>
  <c r="W42" i="162" s="1"/>
  <c r="U42" i="162"/>
  <c r="S42" i="162"/>
  <c r="R42" i="162"/>
  <c r="P42" i="162"/>
  <c r="Q42" i="162" s="1"/>
  <c r="O42" i="162"/>
  <c r="N42" i="162"/>
  <c r="M42" i="162"/>
  <c r="L42" i="162"/>
  <c r="L61" i="162" s="1"/>
  <c r="J4" i="162"/>
  <c r="Q42" i="163" l="1"/>
  <c r="L65" i="163"/>
  <c r="L83" i="163" s="1"/>
  <c r="L85" i="163"/>
  <c r="L63" i="163"/>
  <c r="L59" i="163"/>
  <c r="T42" i="162"/>
  <c r="T44" i="162"/>
  <c r="X48" i="162"/>
  <c r="Z48" i="162" s="1"/>
  <c r="Q58" i="162"/>
  <c r="Q60" i="162"/>
  <c r="Q62" i="162"/>
  <c r="T66" i="162"/>
  <c r="Q68" i="162"/>
  <c r="X68" i="162"/>
  <c r="Z68" i="162" s="1"/>
  <c r="T72" i="162"/>
  <c r="T84" i="162"/>
  <c r="Q86" i="162"/>
  <c r="X86" i="162"/>
  <c r="Z86" i="162" s="1"/>
  <c r="X56" i="162"/>
  <c r="Z56" i="162" s="1"/>
  <c r="X42" i="162"/>
  <c r="Z42" i="162" s="1"/>
  <c r="Q44" i="162"/>
  <c r="T48" i="162"/>
  <c r="Q52" i="162"/>
  <c r="Q54" i="162"/>
  <c r="T56" i="162"/>
  <c r="T68" i="162"/>
  <c r="Q70" i="162"/>
  <c r="T76" i="162"/>
  <c r="Q82" i="162"/>
  <c r="W82" i="162"/>
  <c r="X84" i="162"/>
  <c r="Z84" i="162" s="1"/>
  <c r="T86" i="162"/>
  <c r="X44" i="162"/>
  <c r="Z44" i="162" s="1"/>
  <c r="X66" i="162"/>
  <c r="Z66" i="162" s="1"/>
  <c r="X72" i="162"/>
  <c r="Z72" i="162" s="1"/>
  <c r="L83" i="162"/>
  <c r="L75" i="162"/>
  <c r="L79" i="162"/>
  <c r="W84" i="162"/>
  <c r="L71" i="162"/>
  <c r="L65" i="162"/>
  <c r="L67" i="162"/>
  <c r="L69" i="162"/>
  <c r="L87" i="162" s="1"/>
  <c r="L85" i="162"/>
  <c r="L59" i="162"/>
  <c r="L73" i="162" s="1"/>
  <c r="M87" i="162"/>
  <c r="E11" i="162"/>
  <c r="I94" i="79"/>
  <c r="D94" i="79"/>
  <c r="C94" i="79"/>
  <c r="I92" i="79"/>
  <c r="Y86" i="79"/>
  <c r="X86" i="79"/>
  <c r="Z86" i="79" s="1"/>
  <c r="W86" i="79"/>
  <c r="V86" i="79"/>
  <c r="U86" i="79"/>
  <c r="T86" i="79"/>
  <c r="S86" i="79"/>
  <c r="R86" i="79"/>
  <c r="Q86" i="79"/>
  <c r="P86" i="79"/>
  <c r="O86" i="79"/>
  <c r="N86" i="79"/>
  <c r="M86" i="79"/>
  <c r="L86" i="79"/>
  <c r="Z84" i="79"/>
  <c r="Y84" i="79"/>
  <c r="X84" i="79"/>
  <c r="W84" i="79"/>
  <c r="V84" i="79"/>
  <c r="U84" i="79"/>
  <c r="T84" i="79"/>
  <c r="S84" i="79"/>
  <c r="R84" i="79"/>
  <c r="Q84" i="79"/>
  <c r="P84" i="79"/>
  <c r="O84" i="79"/>
  <c r="N84" i="79"/>
  <c r="M84" i="79"/>
  <c r="L84" i="79"/>
  <c r="Z82" i="79"/>
  <c r="Y82" i="79"/>
  <c r="X82" i="79"/>
  <c r="W82" i="79"/>
  <c r="V82" i="79"/>
  <c r="U82" i="79"/>
  <c r="T82" i="79"/>
  <c r="S82" i="79"/>
  <c r="R82" i="79"/>
  <c r="Q82" i="79"/>
  <c r="P82" i="79"/>
  <c r="O82" i="79"/>
  <c r="N82" i="79"/>
  <c r="M82" i="79"/>
  <c r="L82" i="79"/>
  <c r="M81" i="79"/>
  <c r="Z80" i="79"/>
  <c r="Y80" i="79"/>
  <c r="X80" i="79"/>
  <c r="W80" i="79"/>
  <c r="V80" i="79"/>
  <c r="U80" i="79"/>
  <c r="T80" i="79"/>
  <c r="S80" i="79"/>
  <c r="R80" i="79"/>
  <c r="Q80" i="79"/>
  <c r="P80" i="79"/>
  <c r="O80" i="79"/>
  <c r="N80" i="79"/>
  <c r="M80" i="79"/>
  <c r="L80" i="79"/>
  <c r="Y78" i="79"/>
  <c r="X78" i="79"/>
  <c r="Z78" i="79" s="1"/>
  <c r="W78" i="79"/>
  <c r="V78" i="79"/>
  <c r="U78" i="79"/>
  <c r="T78" i="79"/>
  <c r="S78" i="79"/>
  <c r="R78" i="79"/>
  <c r="Q78" i="79"/>
  <c r="P78" i="79"/>
  <c r="O78" i="79"/>
  <c r="N78" i="79"/>
  <c r="M78" i="79"/>
  <c r="L78" i="79"/>
  <c r="Z76" i="79"/>
  <c r="Y76" i="79"/>
  <c r="X76" i="79"/>
  <c r="W76" i="79"/>
  <c r="V76" i="79"/>
  <c r="U76" i="79"/>
  <c r="T76" i="79"/>
  <c r="S76" i="79"/>
  <c r="R76" i="79"/>
  <c r="Q76" i="79"/>
  <c r="P76" i="79"/>
  <c r="O76" i="79"/>
  <c r="N76" i="79"/>
  <c r="M76" i="79"/>
  <c r="L76" i="79"/>
  <c r="Z74" i="79"/>
  <c r="Y74" i="79"/>
  <c r="X74" i="79"/>
  <c r="W74" i="79"/>
  <c r="V74" i="79"/>
  <c r="U74" i="79"/>
  <c r="T74" i="79"/>
  <c r="S74" i="79"/>
  <c r="R74" i="79"/>
  <c r="Q74" i="79"/>
  <c r="P74" i="79"/>
  <c r="O74" i="79"/>
  <c r="N74" i="79"/>
  <c r="M74" i="79"/>
  <c r="L74" i="79"/>
  <c r="Y72" i="79"/>
  <c r="X72" i="79"/>
  <c r="Z72" i="79" s="1"/>
  <c r="W72" i="79"/>
  <c r="V72" i="79"/>
  <c r="U72" i="79"/>
  <c r="T72" i="79"/>
  <c r="S72" i="79"/>
  <c r="R72" i="79"/>
  <c r="Q72" i="79"/>
  <c r="P72" i="79"/>
  <c r="O72" i="79"/>
  <c r="N72" i="79"/>
  <c r="M72" i="79"/>
  <c r="L72" i="79"/>
  <c r="Y70" i="79"/>
  <c r="X70" i="79"/>
  <c r="Z70" i="79" s="1"/>
  <c r="W70" i="79"/>
  <c r="V70" i="79"/>
  <c r="U70" i="79"/>
  <c r="T70" i="79"/>
  <c r="S70" i="79"/>
  <c r="R70" i="79"/>
  <c r="Q70" i="79"/>
  <c r="P70" i="79"/>
  <c r="O70" i="79"/>
  <c r="N70" i="79"/>
  <c r="M70" i="79"/>
  <c r="L70" i="79"/>
  <c r="Z68" i="79"/>
  <c r="Y68" i="79"/>
  <c r="X68" i="79"/>
  <c r="W68" i="79"/>
  <c r="V68" i="79"/>
  <c r="U68" i="79"/>
  <c r="T68" i="79"/>
  <c r="S68" i="79"/>
  <c r="R68" i="79"/>
  <c r="Q68" i="79"/>
  <c r="P68" i="79"/>
  <c r="O68" i="79"/>
  <c r="N68" i="79"/>
  <c r="M68" i="79"/>
  <c r="L68" i="79"/>
  <c r="L87" i="79" s="1"/>
  <c r="Z66" i="79"/>
  <c r="Y66" i="79"/>
  <c r="X66" i="79"/>
  <c r="W66" i="79"/>
  <c r="V66" i="79"/>
  <c r="U66" i="79"/>
  <c r="T66" i="79"/>
  <c r="S66" i="79"/>
  <c r="R66" i="79"/>
  <c r="Q66" i="79"/>
  <c r="P66" i="79"/>
  <c r="O66" i="79"/>
  <c r="N66" i="79"/>
  <c r="M66" i="79"/>
  <c r="L66" i="79"/>
  <c r="L85" i="79" s="1"/>
  <c r="M65" i="79"/>
  <c r="M85" i="79" s="1"/>
  <c r="Z64" i="79"/>
  <c r="Y64" i="79"/>
  <c r="X64" i="79"/>
  <c r="W64" i="79"/>
  <c r="V64" i="79"/>
  <c r="U64" i="79"/>
  <c r="T64" i="79"/>
  <c r="S64" i="79"/>
  <c r="R64" i="79"/>
  <c r="Q64" i="79"/>
  <c r="P64" i="79"/>
  <c r="O64" i="79"/>
  <c r="N64" i="79"/>
  <c r="M64" i="79"/>
  <c r="L64" i="79"/>
  <c r="L83" i="79" s="1"/>
  <c r="Y62" i="79"/>
  <c r="X62" i="79"/>
  <c r="Z62" i="79" s="1"/>
  <c r="W62" i="79"/>
  <c r="V62" i="79"/>
  <c r="U62" i="79"/>
  <c r="T62" i="79"/>
  <c r="S62" i="79"/>
  <c r="R62" i="79"/>
  <c r="Q62" i="79"/>
  <c r="P62" i="79"/>
  <c r="O62" i="79"/>
  <c r="N62" i="79"/>
  <c r="M62" i="79"/>
  <c r="L62" i="79"/>
  <c r="L81" i="79" s="1"/>
  <c r="M61" i="79"/>
  <c r="Z60" i="79"/>
  <c r="Y60" i="79"/>
  <c r="X60" i="79"/>
  <c r="W60" i="79"/>
  <c r="V60" i="79"/>
  <c r="U60" i="79"/>
  <c r="T60" i="79"/>
  <c r="S60" i="79"/>
  <c r="R60" i="79"/>
  <c r="Q60" i="79"/>
  <c r="P60" i="79"/>
  <c r="O60" i="79"/>
  <c r="N60" i="79"/>
  <c r="M60" i="79"/>
  <c r="L60" i="79"/>
  <c r="L79" i="79" s="1"/>
  <c r="M59" i="79"/>
  <c r="M79" i="79" s="1"/>
  <c r="Z58" i="79"/>
  <c r="Y58" i="79"/>
  <c r="X58" i="79"/>
  <c r="W58" i="79"/>
  <c r="V58" i="79"/>
  <c r="U58" i="79"/>
  <c r="T58" i="79"/>
  <c r="S58" i="79"/>
  <c r="R58" i="79"/>
  <c r="Q58" i="79"/>
  <c r="P58" i="79"/>
  <c r="O58" i="79"/>
  <c r="N58" i="79"/>
  <c r="M58" i="79"/>
  <c r="L58" i="79"/>
  <c r="L77" i="79" s="1"/>
  <c r="M57" i="79"/>
  <c r="M77" i="79" s="1"/>
  <c r="L57" i="79"/>
  <c r="Y56" i="79"/>
  <c r="X56" i="79"/>
  <c r="Z56" i="79" s="1"/>
  <c r="W56" i="79"/>
  <c r="V56" i="79"/>
  <c r="U56" i="79"/>
  <c r="T56" i="79"/>
  <c r="S56" i="79"/>
  <c r="R56" i="79"/>
  <c r="Q56" i="79"/>
  <c r="P56" i="79"/>
  <c r="O56" i="79"/>
  <c r="N56" i="79"/>
  <c r="M56" i="79"/>
  <c r="L56" i="79"/>
  <c r="L75" i="79" s="1"/>
  <c r="M55" i="79"/>
  <c r="M75" i="79" s="1"/>
  <c r="L55" i="79"/>
  <c r="Y54" i="79"/>
  <c r="X54" i="79"/>
  <c r="Z54" i="79" s="1"/>
  <c r="W54" i="79"/>
  <c r="V54" i="79"/>
  <c r="U54" i="79"/>
  <c r="T54" i="79"/>
  <c r="S54" i="79"/>
  <c r="R54" i="79"/>
  <c r="Q54" i="79"/>
  <c r="P54" i="79"/>
  <c r="O54" i="79"/>
  <c r="N54" i="79"/>
  <c r="M54" i="79"/>
  <c r="L54" i="79"/>
  <c r="L73" i="79" s="1"/>
  <c r="M53" i="79"/>
  <c r="M73" i="79" s="1"/>
  <c r="L53" i="79"/>
  <c r="Z52" i="79"/>
  <c r="Y52" i="79"/>
  <c r="X52" i="79"/>
  <c r="W52" i="79"/>
  <c r="V52" i="79"/>
  <c r="U52" i="79"/>
  <c r="T52" i="79"/>
  <c r="S52" i="79"/>
  <c r="R52" i="79"/>
  <c r="Q52" i="79"/>
  <c r="P52" i="79"/>
  <c r="O52" i="79"/>
  <c r="N52" i="79"/>
  <c r="M52" i="79"/>
  <c r="L52" i="79"/>
  <c r="L71" i="79" s="1"/>
  <c r="M51" i="79"/>
  <c r="M71" i="79" s="1"/>
  <c r="L51" i="79"/>
  <c r="Z50" i="79"/>
  <c r="Y50" i="79"/>
  <c r="X50" i="79"/>
  <c r="W50" i="79"/>
  <c r="V50" i="79"/>
  <c r="U50" i="79"/>
  <c r="T50" i="79"/>
  <c r="S50" i="79"/>
  <c r="R50" i="79"/>
  <c r="Q50" i="79"/>
  <c r="P50" i="79"/>
  <c r="O50" i="79"/>
  <c r="N50" i="79"/>
  <c r="M50" i="79"/>
  <c r="L50" i="79"/>
  <c r="L69" i="79" s="1"/>
  <c r="M49" i="79"/>
  <c r="M69" i="79" s="1"/>
  <c r="L49" i="79"/>
  <c r="Z48" i="79"/>
  <c r="Y48" i="79"/>
  <c r="X48" i="79"/>
  <c r="W48" i="79"/>
  <c r="V48" i="79"/>
  <c r="U48" i="79"/>
  <c r="T48" i="79"/>
  <c r="S48" i="79"/>
  <c r="R48" i="79"/>
  <c r="Q48" i="79"/>
  <c r="P48" i="79"/>
  <c r="O48" i="79"/>
  <c r="N48" i="79"/>
  <c r="M48" i="79"/>
  <c r="L48" i="79"/>
  <c r="L67" i="79" s="1"/>
  <c r="M47" i="79"/>
  <c r="M67" i="79" s="1"/>
  <c r="M87" i="79" s="1"/>
  <c r="L47" i="79"/>
  <c r="Y46" i="79"/>
  <c r="X46" i="79"/>
  <c r="Z46" i="79" s="1"/>
  <c r="W46" i="79"/>
  <c r="V46" i="79"/>
  <c r="U46" i="79"/>
  <c r="T46" i="79"/>
  <c r="S46" i="79"/>
  <c r="R46" i="79"/>
  <c r="Q46" i="79"/>
  <c r="P46" i="79"/>
  <c r="O46" i="79"/>
  <c r="N46" i="79"/>
  <c r="M46" i="79"/>
  <c r="L46" i="79"/>
  <c r="L65" i="79" s="1"/>
  <c r="M45" i="79"/>
  <c r="L45" i="79"/>
  <c r="Z44" i="79"/>
  <c r="Y44" i="79"/>
  <c r="X44" i="79"/>
  <c r="W44" i="79"/>
  <c r="V44" i="79"/>
  <c r="U44" i="79"/>
  <c r="T44" i="79"/>
  <c r="S44" i="79"/>
  <c r="R44" i="79"/>
  <c r="Q44" i="79"/>
  <c r="P44" i="79"/>
  <c r="O44" i="79"/>
  <c r="N44" i="79"/>
  <c r="M44" i="79"/>
  <c r="L44" i="79"/>
  <c r="L63" i="79" s="1"/>
  <c r="M43" i="79"/>
  <c r="M63" i="79" s="1"/>
  <c r="M83" i="79" s="1"/>
  <c r="L43" i="79"/>
  <c r="Z42" i="79"/>
  <c r="Y42" i="79"/>
  <c r="X42" i="79"/>
  <c r="W42" i="79"/>
  <c r="V42" i="79"/>
  <c r="U42" i="79"/>
  <c r="T42" i="79"/>
  <c r="S42" i="79"/>
  <c r="R42" i="79"/>
  <c r="Q42" i="79"/>
  <c r="P42" i="79"/>
  <c r="O42" i="79"/>
  <c r="N42" i="79"/>
  <c r="M42" i="79"/>
  <c r="L42" i="79"/>
  <c r="L61" i="79" s="1"/>
  <c r="J4" i="79"/>
  <c r="L87" i="163" l="1"/>
  <c r="L73" i="163"/>
  <c r="L81" i="163"/>
  <c r="L75" i="163"/>
  <c r="L71" i="163"/>
  <c r="L77" i="163"/>
  <c r="L77" i="162"/>
  <c r="L81" i="162"/>
  <c r="E11" i="79"/>
  <c r="L59" i="79"/>
</calcChain>
</file>

<file path=xl/sharedStrings.xml><?xml version="1.0" encoding="utf-8"?>
<sst xmlns="http://schemas.openxmlformats.org/spreadsheetml/2006/main" count="1188" uniqueCount="143">
  <si>
    <t>ミツイ精密株式会社</t>
    <rPh sb="3" eb="5">
      <t>セイミツ</t>
    </rPh>
    <rPh sb="5" eb="7">
      <t>カブシキ</t>
    </rPh>
    <rPh sb="7" eb="9">
      <t>カイシャ</t>
    </rPh>
    <phoneticPr fontId="0"/>
  </si>
  <si>
    <t>整理 No.</t>
  </si>
  <si>
    <t>　　後工程製造部</t>
    <rPh sb="2" eb="5">
      <t>アトコウテイ</t>
    </rPh>
    <rPh sb="5" eb="7">
      <t>セイゾウ</t>
    </rPh>
    <rPh sb="7" eb="8">
      <t>ブ</t>
    </rPh>
    <phoneticPr fontId="0"/>
  </si>
  <si>
    <t>MITSUISEIMITSU</t>
    <phoneticPr fontId="0"/>
  </si>
  <si>
    <t>Serial No.</t>
  </si>
  <si>
    <t>量　産  部　品　検　査　成　績　書</t>
    <phoneticPr fontId="0"/>
  </si>
  <si>
    <t>作成日        年　　月　　日</t>
    <phoneticPr fontId="0"/>
  </si>
  <si>
    <t>I n s p e c t i o n    F o r m</t>
  </si>
  <si>
    <t xml:space="preserve">DATE </t>
    <phoneticPr fontId="0"/>
  </si>
  <si>
    <t>Y   M   D</t>
    <phoneticPr fontId="0"/>
  </si>
  <si>
    <t>部品ﾅﾝﾊﾞｰ</t>
  </si>
  <si>
    <t>材質</t>
  </si>
  <si>
    <t>製造ロットﾅﾝﾊﾞｰ</t>
  </si>
  <si>
    <t>納入ロットＮo</t>
  </si>
  <si>
    <t>担 当</t>
    <phoneticPr fontId="0"/>
  </si>
  <si>
    <t>承 認</t>
  </si>
  <si>
    <t>Product Code No.</t>
  </si>
  <si>
    <t>Material</t>
  </si>
  <si>
    <t>Production Lot No.</t>
  </si>
  <si>
    <t>Shipping Lot No.</t>
  </si>
  <si>
    <t>Inspector</t>
    <phoneticPr fontId="0"/>
  </si>
  <si>
    <t>Approved by</t>
  </si>
  <si>
    <t xml:space="preserve"> 材料コード</t>
  </si>
  <si>
    <t xml:space="preserve"> 判定</t>
  </si>
  <si>
    <t xml:space="preserve"> 製造ロット数</t>
  </si>
  <si>
    <t xml:space="preserve"> 納入ロット数</t>
  </si>
  <si>
    <t>Material Code No.</t>
  </si>
  <si>
    <t>Judgment</t>
  </si>
  <si>
    <t>Produced Lot Size</t>
  </si>
  <si>
    <t>Shipped Lot Size</t>
  </si>
  <si>
    <t xml:space="preserve"> 略図</t>
  </si>
  <si>
    <t>外　観　検　査</t>
  </si>
  <si>
    <t>Drawing</t>
  </si>
  <si>
    <t>Appearance Inspection</t>
    <phoneticPr fontId="0"/>
  </si>
  <si>
    <t>検査数</t>
  </si>
  <si>
    <t>全数</t>
    <rPh sb="0" eb="2">
      <t>ゼンスウ</t>
    </rPh>
    <phoneticPr fontId="0"/>
  </si>
  <si>
    <t>Quantity</t>
  </si>
  <si>
    <t>100％inspection</t>
    <phoneticPr fontId="0"/>
  </si>
  <si>
    <t>検査項目</t>
    <phoneticPr fontId="0"/>
  </si>
  <si>
    <t>結果</t>
  </si>
  <si>
    <t>Inspection Items</t>
    <phoneticPr fontId="0"/>
  </si>
  <si>
    <t>Result</t>
  </si>
  <si>
    <t>ｹﾞｰﾄバリ   / Gate burr</t>
  </si>
  <si>
    <t>ﾊﾟｰﾃｨﾝｸﾞ ﾊﾞﾘ/Parting burr</t>
  </si>
  <si>
    <t>ﾉｯｸﾋﾟﾝ ﾊﾞﾘ/Knock pin barr</t>
  </si>
  <si>
    <t>キズ  /   Scratch</t>
  </si>
  <si>
    <t>OK</t>
    <phoneticPr fontId="0"/>
  </si>
  <si>
    <t>打痕  /  Dent</t>
  </si>
  <si>
    <t>異物付着/Foreign article attached</t>
    <phoneticPr fontId="0"/>
  </si>
  <si>
    <t>クラック/Crack</t>
  </si>
  <si>
    <t>油付着 / Oilstain</t>
  </si>
  <si>
    <t>かじり/Gnaw</t>
  </si>
  <si>
    <t>変形   / Deformation</t>
    <phoneticPr fontId="0"/>
  </si>
  <si>
    <t>成形不良/Incomplete ultem</t>
    <rPh sb="0" eb="2">
      <t>セイケイ</t>
    </rPh>
    <rPh sb="2" eb="4">
      <t>フリョウ</t>
    </rPh>
    <phoneticPr fontId="0"/>
  </si>
  <si>
    <t>ｴｱｰ入り/Air bubble</t>
  </si>
  <si>
    <t>ヒケ(収縮)/Shrinkage</t>
  </si>
  <si>
    <t>穴のﾒｸﾚ/Hole edge swell</t>
  </si>
  <si>
    <t>異物巻込み/Foreign article inside</t>
    <rPh sb="2" eb="3">
      <t>マ</t>
    </rPh>
    <rPh sb="3" eb="4">
      <t>コ</t>
    </rPh>
    <phoneticPr fontId="0"/>
  </si>
  <si>
    <t>バリ   /  Burr</t>
  </si>
  <si>
    <t>変色  /  Discoloration</t>
  </si>
  <si>
    <t>ソリ   /   Warp</t>
  </si>
  <si>
    <t>錆    /   Rust</t>
    <phoneticPr fontId="0"/>
  </si>
  <si>
    <t>汚れ  /  Contamination</t>
  </si>
  <si>
    <t>寸法測定</t>
  </si>
  <si>
    <t>NEXIV</t>
  </si>
  <si>
    <t>材料ロットナンバー/Material Lot No.</t>
    <phoneticPr fontId="0"/>
  </si>
  <si>
    <t>Measurement</t>
  </si>
  <si>
    <t>測定箇所</t>
  </si>
  <si>
    <t>規格
Standards</t>
  </si>
  <si>
    <t>公差   +</t>
    <phoneticPr fontId="0"/>
  </si>
  <si>
    <t>測定器具
Measure by</t>
  </si>
  <si>
    <t>Sample 1</t>
  </si>
  <si>
    <t>Sample 2</t>
  </si>
  <si>
    <t>Sample 3</t>
  </si>
  <si>
    <t>Sample 4</t>
  </si>
  <si>
    <t>Sample 5</t>
  </si>
  <si>
    <t>判定</t>
  </si>
  <si>
    <t>Inspected Point</t>
  </si>
  <si>
    <r>
      <t xml:space="preserve">Tolerance </t>
    </r>
    <r>
      <rPr>
        <b/>
        <sz val="9"/>
        <rFont val="ＭＳ Ｐ明朝"/>
        <family val="1"/>
        <charset val="128"/>
      </rPr>
      <t>-</t>
    </r>
  </si>
  <si>
    <t>S</t>
  </si>
  <si>
    <t>M</t>
  </si>
  <si>
    <t xml:space="preserve">  Ｋ：Microscope　  Ｇ：Pin-Gauge    Ｍ：Micrometer    Ｎ：Vernier Caliper   Ｔ：Projector  Ｓ：CNC Video Measuring Systems     </t>
    <phoneticPr fontId="0"/>
  </si>
  <si>
    <t>KH020-HH042-1</t>
    <phoneticPr fontId="0"/>
  </si>
  <si>
    <t>TT02-A01/03</t>
    <phoneticPr fontId="0"/>
  </si>
  <si>
    <t>A1050</t>
  </si>
  <si>
    <t>2 L</t>
  </si>
  <si>
    <t>2 R</t>
  </si>
  <si>
    <t>7 L</t>
  </si>
  <si>
    <t>7 R</t>
  </si>
  <si>
    <t xml:space="preserve">21
</t>
  </si>
  <si>
    <t xml:space="preserve">22
</t>
  </si>
  <si>
    <t xml:space="preserve">23
</t>
  </si>
  <si>
    <t>PM9EED</t>
  </si>
  <si>
    <t>Niメッキ</t>
    <phoneticPr fontId="14"/>
  </si>
  <si>
    <t>0.5以上</t>
    <rPh sb="3" eb="5">
      <t>イジョウ</t>
    </rPh>
    <phoneticPr fontId="14"/>
  </si>
  <si>
    <t>Snメッキ</t>
    <phoneticPr fontId="14"/>
  </si>
  <si>
    <t>1以上</t>
    <rPh sb="1" eb="3">
      <t>イジョウ</t>
    </rPh>
    <phoneticPr fontId="14"/>
  </si>
  <si>
    <t>単位　μｍ</t>
    <rPh sb="0" eb="2">
      <t>タンイ</t>
    </rPh>
    <phoneticPr fontId="0"/>
  </si>
  <si>
    <t>計メッキ</t>
    <rPh sb="0" eb="1">
      <t>ケイ</t>
    </rPh>
    <phoneticPr fontId="14"/>
  </si>
  <si>
    <t>3以下</t>
    <rPh sb="1" eb="3">
      <t>イカ</t>
    </rPh>
    <phoneticPr fontId="14"/>
  </si>
  <si>
    <t>センター値</t>
  </si>
  <si>
    <t>％tolerance</t>
  </si>
  <si>
    <t>Judgment
(50％)</t>
  </si>
  <si>
    <t>Max</t>
  </si>
  <si>
    <t>Min</t>
  </si>
  <si>
    <t>R</t>
  </si>
  <si>
    <t>AVE</t>
  </si>
  <si>
    <t>σn-1</t>
  </si>
  <si>
    <t>Cp</t>
  </si>
  <si>
    <t>Cpk</t>
  </si>
  <si>
    <t>Spec</t>
  </si>
  <si>
    <t>ＣＰＫ判定</t>
  </si>
  <si>
    <t>UPPER</t>
  </si>
  <si>
    <t>LOWER</t>
  </si>
  <si>
    <t>濡れ性</t>
  </si>
  <si>
    <t>46.0mN/m</t>
  </si>
  <si>
    <t>以上</t>
  </si>
  <si>
    <t>OK</t>
  </si>
  <si>
    <t>Sn Plating Area</t>
  </si>
  <si>
    <t>.</t>
    <phoneticPr fontId="14"/>
  </si>
  <si>
    <t>NT3621-P52-04</t>
    <phoneticPr fontId="14"/>
  </si>
  <si>
    <t>抜取り数</t>
    <phoneticPr fontId="14"/>
  </si>
  <si>
    <t>Sampling quantity</t>
    <phoneticPr fontId="14"/>
  </si>
  <si>
    <t>寸法　5pcs、外観　5pcs</t>
    <phoneticPr fontId="14"/>
  </si>
  <si>
    <t>Production Lot No.</t>
    <phoneticPr fontId="14"/>
  </si>
  <si>
    <t>NT3621-P52</t>
    <phoneticPr fontId="14"/>
  </si>
  <si>
    <t xml:space="preserve"> 　 メクテック株式会社   御中</t>
    <rPh sb="15" eb="17">
      <t>オンチュウ</t>
    </rPh>
    <phoneticPr fontId="0"/>
  </si>
  <si>
    <t>AMY4B-24902-1</t>
  </si>
  <si>
    <t>AMY4B-24902-2</t>
  </si>
  <si>
    <t>0.55</t>
  </si>
  <si>
    <t>0.59</t>
  </si>
  <si>
    <t>1.58</t>
  </si>
  <si>
    <t>1.96</t>
  </si>
  <si>
    <t>K1213</t>
    <phoneticPr fontId="14"/>
  </si>
  <si>
    <t>K1213</t>
    <phoneticPr fontId="14"/>
  </si>
  <si>
    <t>K1216</t>
    <phoneticPr fontId="14"/>
  </si>
  <si>
    <t>K1217</t>
    <phoneticPr fontId="14"/>
  </si>
  <si>
    <t>K1217</t>
    <phoneticPr fontId="14"/>
  </si>
  <si>
    <t>K1218</t>
    <phoneticPr fontId="14"/>
  </si>
  <si>
    <t>K1218</t>
    <phoneticPr fontId="14"/>
  </si>
  <si>
    <t>K1218</t>
    <phoneticPr fontId="14"/>
  </si>
  <si>
    <t>K1219</t>
    <phoneticPr fontId="14"/>
  </si>
  <si>
    <t>K1219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</si>
</sst>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%"/>
    <numFmt numFmtId="178" formatCode="0.00_ "/>
  </numFmts>
  <fonts count="1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9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6"/>
      <name val="ＭＳ Ｐ明朝"/>
      <family val="1"/>
      <charset val="128"/>
    </font>
    <font>
      <sz val="9"/>
      <name val="ＭＳ Ｐ明朝"/>
      <family val="1"/>
      <charset val="128"/>
    </font>
    <font>
      <b/>
      <sz val="11"/>
      <color rgb="FF0000FF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ゴシック"/>
      <family val="2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">
    <xf numFmtId="0" fontId="0" fillId="0" borderId="0"/>
    <xf numFmtId="3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>
      <alignment vertical="center"/>
    </xf>
  </cellStyleXfs>
  <cellXfs count="17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/>
    <xf numFmtId="0" fontId="2" fillId="0" borderId="1" xfId="0" applyFont="1" applyBorder="1"/>
    <xf numFmtId="0" fontId="6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7" fillId="0" borderId="0" xfId="0" quotePrefix="1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8" fillId="0" borderId="2" xfId="0" applyFont="1" applyBorder="1" applyAlignment="1">
      <alignment horizontal="left"/>
    </xf>
    <xf numFmtId="0" fontId="8" fillId="0" borderId="3" xfId="0" applyFont="1" applyBorder="1"/>
    <xf numFmtId="0" fontId="8" fillId="0" borderId="4" xfId="0" quotePrefix="1" applyFont="1" applyBorder="1" applyAlignment="1">
      <alignment horizontal="left"/>
    </xf>
    <xf numFmtId="0" fontId="8" fillId="0" borderId="2" xfId="0" quotePrefix="1" applyFont="1" applyBorder="1" applyAlignment="1">
      <alignment horizontal="left"/>
    </xf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quotePrefix="1" applyFont="1" applyBorder="1" applyAlignment="1">
      <alignment horizontal="left"/>
    </xf>
    <xf numFmtId="0" fontId="8" fillId="0" borderId="0" xfId="0" applyFont="1" applyBorder="1"/>
    <xf numFmtId="0" fontId="8" fillId="0" borderId="7" xfId="0" quotePrefix="1" applyFont="1" applyBorder="1" applyAlignment="1">
      <alignment horizontal="left"/>
    </xf>
    <xf numFmtId="0" fontId="8" fillId="0" borderId="7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2" fillId="0" borderId="7" xfId="0" applyFont="1" applyBorder="1"/>
    <xf numFmtId="0" fontId="2" fillId="0" borderId="11" xfId="0" applyFont="1" applyBorder="1"/>
    <xf numFmtId="0" fontId="8" fillId="0" borderId="2" xfId="0" applyFont="1" applyBorder="1"/>
    <xf numFmtId="0" fontId="8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5" fillId="0" borderId="0" xfId="0" applyFont="1" applyBorder="1"/>
    <xf numFmtId="0" fontId="2" fillId="0" borderId="6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5" fillId="0" borderId="6" xfId="0" applyFont="1" applyBorder="1"/>
    <xf numFmtId="0" fontId="2" fillId="0" borderId="2" xfId="0" applyFont="1" applyBorder="1" applyAlignment="1">
      <alignment horizontal="centerContinuous"/>
    </xf>
    <xf numFmtId="0" fontId="2" fillId="0" borderId="3" xfId="0" quotePrefix="1" applyFont="1" applyBorder="1" applyAlignment="1">
      <alignment horizontal="centerContinuous"/>
    </xf>
    <xf numFmtId="0" fontId="2" fillId="0" borderId="0" xfId="0" quotePrefix="1" applyFont="1" applyBorder="1" applyAlignment="1">
      <alignment horizontal="centerContinuous"/>
    </xf>
    <xf numFmtId="0" fontId="2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12" xfId="0" quotePrefix="1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quotePrefix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0" borderId="4" xfId="0" applyFont="1" applyBorder="1"/>
    <xf numFmtId="0" fontId="11" fillId="0" borderId="10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8" fillId="0" borderId="9" xfId="0" quotePrefix="1" applyFont="1" applyBorder="1" applyAlignment="1">
      <alignment horizontal="right"/>
    </xf>
    <xf numFmtId="176" fontId="12" fillId="0" borderId="2" xfId="0" applyNumberFormat="1" applyFont="1" applyBorder="1" applyAlignment="1">
      <alignment horizontal="center"/>
    </xf>
    <xf numFmtId="176" fontId="12" fillId="0" borderId="16" xfId="0" applyNumberFormat="1" applyFont="1" applyBorder="1" applyAlignment="1">
      <alignment horizontal="center"/>
    </xf>
    <xf numFmtId="0" fontId="2" fillId="0" borderId="6" xfId="0" quotePrefix="1" applyFont="1" applyBorder="1" applyAlignment="1">
      <alignment horizontal="left"/>
    </xf>
    <xf numFmtId="0" fontId="2" fillId="0" borderId="0" xfId="0" applyFont="1" applyBorder="1"/>
    <xf numFmtId="0" fontId="5" fillId="0" borderId="3" xfId="0" applyFont="1" applyBorder="1"/>
    <xf numFmtId="0" fontId="5" fillId="0" borderId="3" xfId="0" quotePrefix="1" applyFont="1" applyBorder="1" applyAlignment="1">
      <alignment horizontal="left"/>
    </xf>
    <xf numFmtId="0" fontId="5" fillId="0" borderId="5" xfId="0" applyFont="1" applyBorder="1"/>
    <xf numFmtId="0" fontId="5" fillId="0" borderId="0" xfId="0" quotePrefix="1" applyFont="1" applyBorder="1" applyAlignment="1">
      <alignment horizontal="left"/>
    </xf>
    <xf numFmtId="0" fontId="5" fillId="0" borderId="1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9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right"/>
    </xf>
    <xf numFmtId="0" fontId="5" fillId="0" borderId="17" xfId="0" applyFont="1" applyBorder="1"/>
    <xf numFmtId="0" fontId="5" fillId="0" borderId="15" xfId="0" applyFont="1" applyBorder="1"/>
    <xf numFmtId="177" fontId="0" fillId="0" borderId="0" xfId="2" applyNumberFormat="1" applyFont="1"/>
    <xf numFmtId="49" fontId="5" fillId="0" borderId="15" xfId="0" applyNumberFormat="1" applyFont="1" applyBorder="1" applyAlignment="1">
      <alignment horizontal="distributed"/>
    </xf>
    <xf numFmtId="178" fontId="5" fillId="0" borderId="15" xfId="0" applyNumberFormat="1" applyFont="1" applyBorder="1" applyAlignment="1">
      <alignment horizontal="distributed"/>
    </xf>
    <xf numFmtId="0" fontId="2" fillId="0" borderId="10" xfId="0" applyFont="1" applyBorder="1" applyAlignment="1"/>
    <xf numFmtId="0" fontId="10" fillId="0" borderId="10" xfId="0" applyFont="1" applyBorder="1" applyAlignment="1"/>
    <xf numFmtId="0" fontId="8" fillId="0" borderId="3" xfId="0" quotePrefix="1" applyFont="1" applyBorder="1" applyAlignment="1">
      <alignment horizontal="left"/>
    </xf>
    <xf numFmtId="49" fontId="5" fillId="0" borderId="4" xfId="0" quotePrefix="1" applyNumberFormat="1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0" fontId="16" fillId="0" borderId="7" xfId="0" applyFont="1" applyBorder="1" applyAlignment="1">
      <alignment horizontal="left"/>
    </xf>
    <xf numFmtId="3" fontId="5" fillId="0" borderId="0" xfId="0" applyNumberFormat="1" applyFont="1" applyBorder="1" applyAlignment="1"/>
    <xf numFmtId="0" fontId="11" fillId="0" borderId="7" xfId="0" applyFont="1" applyBorder="1" applyAlignment="1">
      <alignment horizontal="left"/>
    </xf>
    <xf numFmtId="0" fontId="8" fillId="0" borderId="1" xfId="0" quotePrefix="1" applyFont="1" applyBorder="1" applyAlignment="1">
      <alignment horizontal="left"/>
    </xf>
    <xf numFmtId="0" fontId="0" fillId="0" borderId="1" xfId="0" applyBorder="1" applyAlignment="1"/>
    <xf numFmtId="0" fontId="5" fillId="0" borderId="8" xfId="0" applyFont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0" borderId="3" xfId="0" quotePrefix="1" applyFont="1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3" fontId="4" fillId="0" borderId="0" xfId="0" applyNumberFormat="1" applyFont="1" applyAlignment="1">
      <alignment horizontal="center" vertical="top"/>
    </xf>
    <xf numFmtId="0" fontId="4" fillId="0" borderId="0" xfId="0" quotePrefix="1" applyFont="1" applyAlignment="1">
      <alignment horizontal="center" vertical="top"/>
    </xf>
    <xf numFmtId="0" fontId="4" fillId="0" borderId="1" xfId="0" quotePrefix="1" applyFont="1" applyBorder="1" applyAlignment="1">
      <alignment horizontal="center" vertical="top"/>
    </xf>
    <xf numFmtId="14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9" fillId="0" borderId="10" xfId="0" applyNumberFormat="1" applyFont="1" applyBorder="1" applyAlignment="1">
      <alignment horizontal="center"/>
    </xf>
    <xf numFmtId="38" fontId="9" fillId="0" borderId="10" xfId="1" applyFont="1" applyBorder="1" applyAlignment="1">
      <alignment horizontal="center"/>
    </xf>
    <xf numFmtId="38" fontId="9" fillId="0" borderId="8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2" fillId="0" borderId="5" xfId="0" applyNumberFormat="1" applyFont="1" applyBorder="1" applyAlignment="1">
      <alignment horizontal="center" vertical="center"/>
    </xf>
    <xf numFmtId="176" fontId="12" fillId="0" borderId="9" xfId="0" applyNumberFormat="1" applyFont="1" applyBorder="1" applyAlignment="1">
      <alignment horizontal="center" vertical="center"/>
    </xf>
    <xf numFmtId="176" fontId="12" fillId="0" borderId="5" xfId="0" applyNumberFormat="1" applyFont="1" applyBorder="1" applyAlignment="1">
      <alignment horizontal="center"/>
    </xf>
    <xf numFmtId="176" fontId="12" fillId="0" borderId="9" xfId="0" applyNumberFormat="1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quotePrefix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3" fillId="0" borderId="9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177" fontId="13" fillId="0" borderId="15" xfId="2" applyNumberFormat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 wrapText="1"/>
    </xf>
    <xf numFmtId="176" fontId="2" fillId="0" borderId="5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12" fillId="0" borderId="5" xfId="0" applyNumberFormat="1" applyFont="1" applyBorder="1" applyAlignment="1">
      <alignment horizontal="center" vertical="center" wrapText="1"/>
    </xf>
    <xf numFmtId="176" fontId="12" fillId="0" borderId="9" xfId="0" applyNumberFormat="1" applyFont="1" applyBorder="1" applyAlignment="1">
      <alignment horizontal="center" vertical="center" wrapText="1"/>
    </xf>
  </cellXfs>
  <cellStyles count="4">
    <cellStyle name="パーセント" xfId="2" builtinId="5"/>
    <cellStyle name="桁区切り" xfId="1" builtinId="6"/>
    <cellStyle name="標準" xfId="0" builtinId="0"/>
    <cellStyle name="標準 2" xfId="3"/>
  </cellStyles>
  <dxfs count="28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38700" y="31813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4822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48225" y="35242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57750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48225" y="50673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8"/>
        <xdr:cNvSpPr>
          <a:spLocks noChangeShapeType="1"/>
        </xdr:cNvSpPr>
      </xdr:nvSpPr>
      <xdr:spPr bwMode="auto">
        <a:xfrm flipV="1">
          <a:off x="4867275" y="52387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6962775" y="31813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6962775" y="33432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6962775" y="35242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6962775" y="48863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69437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4"/>
        <xdr:cNvSpPr>
          <a:spLocks noChangeShapeType="1"/>
        </xdr:cNvSpPr>
      </xdr:nvSpPr>
      <xdr:spPr bwMode="auto">
        <a:xfrm>
          <a:off x="6943725" y="523875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82826</xdr:colOff>
      <xdr:row>14</xdr:row>
      <xdr:rowOff>41413</xdr:rowOff>
    </xdr:from>
    <xdr:to>
      <xdr:col>6</xdr:col>
      <xdr:colOff>641863</xdr:colOff>
      <xdr:row>30</xdr:row>
      <xdr:rowOff>24848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26" y="2622688"/>
          <a:ext cx="4692887" cy="2726635"/>
        </a:xfrm>
        <a:prstGeom prst="rect">
          <a:avLst/>
        </a:prstGeom>
      </xdr:spPr>
    </xdr:pic>
    <xdr:clientData/>
  </xdr:twoCellAnchor>
  <xdr:twoCellAnchor>
    <xdr:from>
      <xdr:col>0</xdr:col>
      <xdr:colOff>215348</xdr:colOff>
      <xdr:row>82</xdr:row>
      <xdr:rowOff>16566</xdr:rowOff>
    </xdr:from>
    <xdr:to>
      <xdr:col>0</xdr:col>
      <xdr:colOff>455544</xdr:colOff>
      <xdr:row>82</xdr:row>
      <xdr:rowOff>132522</xdr:rowOff>
    </xdr:to>
    <xdr:sp macro="" textlink="">
      <xdr:nvSpPr>
        <xdr:cNvPr id="16" name="平行四辺形 15"/>
        <xdr:cNvSpPr/>
      </xdr:nvSpPr>
      <xdr:spPr>
        <a:xfrm>
          <a:off x="215348" y="13513491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190500</xdr:colOff>
      <xdr:row>84</xdr:row>
      <xdr:rowOff>16565</xdr:rowOff>
    </xdr:from>
    <xdr:to>
      <xdr:col>0</xdr:col>
      <xdr:colOff>430696</xdr:colOff>
      <xdr:row>84</xdr:row>
      <xdr:rowOff>132521</xdr:rowOff>
    </xdr:to>
    <xdr:sp macro="" textlink="">
      <xdr:nvSpPr>
        <xdr:cNvPr id="17" name="平行四辺形 16"/>
        <xdr:cNvSpPr/>
      </xdr:nvSpPr>
      <xdr:spPr>
        <a:xfrm>
          <a:off x="190500" y="13818290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198782</xdr:colOff>
      <xdr:row>86</xdr:row>
      <xdr:rowOff>16565</xdr:rowOff>
    </xdr:from>
    <xdr:to>
      <xdr:col>0</xdr:col>
      <xdr:colOff>438978</xdr:colOff>
      <xdr:row>86</xdr:row>
      <xdr:rowOff>132521</xdr:rowOff>
    </xdr:to>
    <xdr:sp macro="" textlink="">
      <xdr:nvSpPr>
        <xdr:cNvPr id="18" name="平行四辺形 17"/>
        <xdr:cNvSpPr/>
      </xdr:nvSpPr>
      <xdr:spPr>
        <a:xfrm>
          <a:off x="198782" y="14123090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139212</xdr:colOff>
      <xdr:row>2</xdr:row>
      <xdr:rowOff>21980</xdr:rowOff>
    </xdr:from>
    <xdr:to>
      <xdr:col>2</xdr:col>
      <xdr:colOff>598833</xdr:colOff>
      <xdr:row>4</xdr:row>
      <xdr:rowOff>166216</xdr:rowOff>
    </xdr:to>
    <xdr:sp macro="" textlink="">
      <xdr:nvSpPr>
        <xdr:cNvPr id="19" name="テキスト 14"/>
        <xdr:cNvSpPr txBox="1">
          <a:spLocks noChangeArrowheads="1"/>
        </xdr:cNvSpPr>
      </xdr:nvSpPr>
      <xdr:spPr bwMode="auto">
        <a:xfrm>
          <a:off x="139212" y="364880"/>
          <a:ext cx="1831221" cy="582386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38700" y="31813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4822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48225" y="35242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57750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48225" y="50673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8"/>
        <xdr:cNvSpPr>
          <a:spLocks noChangeShapeType="1"/>
        </xdr:cNvSpPr>
      </xdr:nvSpPr>
      <xdr:spPr bwMode="auto">
        <a:xfrm flipV="1">
          <a:off x="4867275" y="52387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6962775" y="31813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6962775" y="33432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6962775" y="35242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6962775" y="48863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69437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4"/>
        <xdr:cNvSpPr>
          <a:spLocks noChangeShapeType="1"/>
        </xdr:cNvSpPr>
      </xdr:nvSpPr>
      <xdr:spPr bwMode="auto">
        <a:xfrm>
          <a:off x="6943725" y="523875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82826</xdr:colOff>
      <xdr:row>14</xdr:row>
      <xdr:rowOff>41413</xdr:rowOff>
    </xdr:from>
    <xdr:to>
      <xdr:col>6</xdr:col>
      <xdr:colOff>641863</xdr:colOff>
      <xdr:row>30</xdr:row>
      <xdr:rowOff>24848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26" y="2622688"/>
          <a:ext cx="4692887" cy="2726635"/>
        </a:xfrm>
        <a:prstGeom prst="rect">
          <a:avLst/>
        </a:prstGeom>
      </xdr:spPr>
    </xdr:pic>
    <xdr:clientData/>
  </xdr:twoCellAnchor>
  <xdr:twoCellAnchor>
    <xdr:from>
      <xdr:col>0</xdr:col>
      <xdr:colOff>215348</xdr:colOff>
      <xdr:row>82</xdr:row>
      <xdr:rowOff>16566</xdr:rowOff>
    </xdr:from>
    <xdr:to>
      <xdr:col>0</xdr:col>
      <xdr:colOff>455544</xdr:colOff>
      <xdr:row>82</xdr:row>
      <xdr:rowOff>132522</xdr:rowOff>
    </xdr:to>
    <xdr:sp macro="" textlink="">
      <xdr:nvSpPr>
        <xdr:cNvPr id="16" name="平行四辺形 15"/>
        <xdr:cNvSpPr/>
      </xdr:nvSpPr>
      <xdr:spPr>
        <a:xfrm>
          <a:off x="215348" y="13513491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190500</xdr:colOff>
      <xdr:row>84</xdr:row>
      <xdr:rowOff>16565</xdr:rowOff>
    </xdr:from>
    <xdr:to>
      <xdr:col>0</xdr:col>
      <xdr:colOff>430696</xdr:colOff>
      <xdr:row>84</xdr:row>
      <xdr:rowOff>132521</xdr:rowOff>
    </xdr:to>
    <xdr:sp macro="" textlink="">
      <xdr:nvSpPr>
        <xdr:cNvPr id="17" name="平行四辺形 16"/>
        <xdr:cNvSpPr/>
      </xdr:nvSpPr>
      <xdr:spPr>
        <a:xfrm>
          <a:off x="190500" y="13818290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198782</xdr:colOff>
      <xdr:row>86</xdr:row>
      <xdr:rowOff>16565</xdr:rowOff>
    </xdr:from>
    <xdr:to>
      <xdr:col>0</xdr:col>
      <xdr:colOff>438978</xdr:colOff>
      <xdr:row>86</xdr:row>
      <xdr:rowOff>132521</xdr:rowOff>
    </xdr:to>
    <xdr:sp macro="" textlink="">
      <xdr:nvSpPr>
        <xdr:cNvPr id="18" name="平行四辺形 17"/>
        <xdr:cNvSpPr/>
      </xdr:nvSpPr>
      <xdr:spPr>
        <a:xfrm>
          <a:off x="198782" y="14123090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139212</xdr:colOff>
      <xdr:row>2</xdr:row>
      <xdr:rowOff>21980</xdr:rowOff>
    </xdr:from>
    <xdr:to>
      <xdr:col>2</xdr:col>
      <xdr:colOff>598833</xdr:colOff>
      <xdr:row>4</xdr:row>
      <xdr:rowOff>166216</xdr:rowOff>
    </xdr:to>
    <xdr:sp macro="" textlink="">
      <xdr:nvSpPr>
        <xdr:cNvPr id="19" name="テキスト 14"/>
        <xdr:cNvSpPr txBox="1">
          <a:spLocks noChangeArrowheads="1"/>
        </xdr:cNvSpPr>
      </xdr:nvSpPr>
      <xdr:spPr bwMode="auto">
        <a:xfrm>
          <a:off x="139212" y="364880"/>
          <a:ext cx="1831221" cy="582386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38700" y="31813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4822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48225" y="35242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57750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48225" y="50673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8"/>
        <xdr:cNvSpPr>
          <a:spLocks noChangeShapeType="1"/>
        </xdr:cNvSpPr>
      </xdr:nvSpPr>
      <xdr:spPr bwMode="auto">
        <a:xfrm flipV="1">
          <a:off x="4867275" y="52387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6962775" y="31813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6962775" y="33432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6962775" y="35242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6962775" y="48863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69437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4"/>
        <xdr:cNvSpPr>
          <a:spLocks noChangeShapeType="1"/>
        </xdr:cNvSpPr>
      </xdr:nvSpPr>
      <xdr:spPr bwMode="auto">
        <a:xfrm>
          <a:off x="6943725" y="523875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82826</xdr:colOff>
      <xdr:row>14</xdr:row>
      <xdr:rowOff>41413</xdr:rowOff>
    </xdr:from>
    <xdr:to>
      <xdr:col>6</xdr:col>
      <xdr:colOff>641863</xdr:colOff>
      <xdr:row>30</xdr:row>
      <xdr:rowOff>24848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26" y="2622688"/>
          <a:ext cx="4692887" cy="2726635"/>
        </a:xfrm>
        <a:prstGeom prst="rect">
          <a:avLst/>
        </a:prstGeom>
      </xdr:spPr>
    </xdr:pic>
    <xdr:clientData/>
  </xdr:twoCellAnchor>
  <xdr:twoCellAnchor>
    <xdr:from>
      <xdr:col>0</xdr:col>
      <xdr:colOff>215348</xdr:colOff>
      <xdr:row>82</xdr:row>
      <xdr:rowOff>16566</xdr:rowOff>
    </xdr:from>
    <xdr:to>
      <xdr:col>0</xdr:col>
      <xdr:colOff>455544</xdr:colOff>
      <xdr:row>82</xdr:row>
      <xdr:rowOff>132522</xdr:rowOff>
    </xdr:to>
    <xdr:sp macro="" textlink="">
      <xdr:nvSpPr>
        <xdr:cNvPr id="16" name="平行四辺形 15"/>
        <xdr:cNvSpPr/>
      </xdr:nvSpPr>
      <xdr:spPr>
        <a:xfrm>
          <a:off x="215348" y="13513491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190500</xdr:colOff>
      <xdr:row>84</xdr:row>
      <xdr:rowOff>16565</xdr:rowOff>
    </xdr:from>
    <xdr:to>
      <xdr:col>0</xdr:col>
      <xdr:colOff>430696</xdr:colOff>
      <xdr:row>84</xdr:row>
      <xdr:rowOff>132521</xdr:rowOff>
    </xdr:to>
    <xdr:sp macro="" textlink="">
      <xdr:nvSpPr>
        <xdr:cNvPr id="17" name="平行四辺形 16"/>
        <xdr:cNvSpPr/>
      </xdr:nvSpPr>
      <xdr:spPr>
        <a:xfrm>
          <a:off x="190500" y="13818290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198782</xdr:colOff>
      <xdr:row>86</xdr:row>
      <xdr:rowOff>16565</xdr:rowOff>
    </xdr:from>
    <xdr:to>
      <xdr:col>0</xdr:col>
      <xdr:colOff>438978</xdr:colOff>
      <xdr:row>86</xdr:row>
      <xdr:rowOff>132521</xdr:rowOff>
    </xdr:to>
    <xdr:sp macro="" textlink="">
      <xdr:nvSpPr>
        <xdr:cNvPr id="18" name="平行四辺形 17"/>
        <xdr:cNvSpPr/>
      </xdr:nvSpPr>
      <xdr:spPr>
        <a:xfrm>
          <a:off x="198782" y="14123090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139212</xdr:colOff>
      <xdr:row>2</xdr:row>
      <xdr:rowOff>21980</xdr:rowOff>
    </xdr:from>
    <xdr:to>
      <xdr:col>2</xdr:col>
      <xdr:colOff>598833</xdr:colOff>
      <xdr:row>4</xdr:row>
      <xdr:rowOff>166216</xdr:rowOff>
    </xdr:to>
    <xdr:sp macro="" textlink="">
      <xdr:nvSpPr>
        <xdr:cNvPr id="19" name="テキスト 14"/>
        <xdr:cNvSpPr txBox="1">
          <a:spLocks noChangeArrowheads="1"/>
        </xdr:cNvSpPr>
      </xdr:nvSpPr>
      <xdr:spPr bwMode="auto">
        <a:xfrm>
          <a:off x="139212" y="364880"/>
          <a:ext cx="1831221" cy="582386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38700" y="31813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4822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48225" y="35242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57750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48225" y="50673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8"/>
        <xdr:cNvSpPr>
          <a:spLocks noChangeShapeType="1"/>
        </xdr:cNvSpPr>
      </xdr:nvSpPr>
      <xdr:spPr bwMode="auto">
        <a:xfrm flipV="1">
          <a:off x="4867275" y="52387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6962775" y="31813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6962775" y="33432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6962775" y="35242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6962775" y="48863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69437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4"/>
        <xdr:cNvSpPr>
          <a:spLocks noChangeShapeType="1"/>
        </xdr:cNvSpPr>
      </xdr:nvSpPr>
      <xdr:spPr bwMode="auto">
        <a:xfrm>
          <a:off x="6943725" y="523875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82826</xdr:colOff>
      <xdr:row>14</xdr:row>
      <xdr:rowOff>41413</xdr:rowOff>
    </xdr:from>
    <xdr:to>
      <xdr:col>6</xdr:col>
      <xdr:colOff>641863</xdr:colOff>
      <xdr:row>30</xdr:row>
      <xdr:rowOff>24848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26" y="2622688"/>
          <a:ext cx="4692887" cy="2726635"/>
        </a:xfrm>
        <a:prstGeom prst="rect">
          <a:avLst/>
        </a:prstGeom>
      </xdr:spPr>
    </xdr:pic>
    <xdr:clientData/>
  </xdr:twoCellAnchor>
  <xdr:twoCellAnchor>
    <xdr:from>
      <xdr:col>0</xdr:col>
      <xdr:colOff>215348</xdr:colOff>
      <xdr:row>82</xdr:row>
      <xdr:rowOff>16566</xdr:rowOff>
    </xdr:from>
    <xdr:to>
      <xdr:col>0</xdr:col>
      <xdr:colOff>455544</xdr:colOff>
      <xdr:row>82</xdr:row>
      <xdr:rowOff>132522</xdr:rowOff>
    </xdr:to>
    <xdr:sp macro="" textlink="">
      <xdr:nvSpPr>
        <xdr:cNvPr id="16" name="平行四辺形 15"/>
        <xdr:cNvSpPr/>
      </xdr:nvSpPr>
      <xdr:spPr>
        <a:xfrm>
          <a:off x="215348" y="13513491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190500</xdr:colOff>
      <xdr:row>84</xdr:row>
      <xdr:rowOff>16565</xdr:rowOff>
    </xdr:from>
    <xdr:to>
      <xdr:col>0</xdr:col>
      <xdr:colOff>430696</xdr:colOff>
      <xdr:row>84</xdr:row>
      <xdr:rowOff>132521</xdr:rowOff>
    </xdr:to>
    <xdr:sp macro="" textlink="">
      <xdr:nvSpPr>
        <xdr:cNvPr id="17" name="平行四辺形 16"/>
        <xdr:cNvSpPr/>
      </xdr:nvSpPr>
      <xdr:spPr>
        <a:xfrm>
          <a:off x="190500" y="13818290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198782</xdr:colOff>
      <xdr:row>86</xdr:row>
      <xdr:rowOff>16565</xdr:rowOff>
    </xdr:from>
    <xdr:to>
      <xdr:col>0</xdr:col>
      <xdr:colOff>438978</xdr:colOff>
      <xdr:row>86</xdr:row>
      <xdr:rowOff>132521</xdr:rowOff>
    </xdr:to>
    <xdr:sp macro="" textlink="">
      <xdr:nvSpPr>
        <xdr:cNvPr id="18" name="平行四辺形 17"/>
        <xdr:cNvSpPr/>
      </xdr:nvSpPr>
      <xdr:spPr>
        <a:xfrm>
          <a:off x="198782" y="14123090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139212</xdr:colOff>
      <xdr:row>2</xdr:row>
      <xdr:rowOff>21980</xdr:rowOff>
    </xdr:from>
    <xdr:to>
      <xdr:col>2</xdr:col>
      <xdr:colOff>598833</xdr:colOff>
      <xdr:row>4</xdr:row>
      <xdr:rowOff>166216</xdr:rowOff>
    </xdr:to>
    <xdr:sp macro="" textlink="">
      <xdr:nvSpPr>
        <xdr:cNvPr id="19" name="テキスト 14"/>
        <xdr:cNvSpPr txBox="1">
          <a:spLocks noChangeArrowheads="1"/>
        </xdr:cNvSpPr>
      </xdr:nvSpPr>
      <xdr:spPr bwMode="auto">
        <a:xfrm>
          <a:off x="139212" y="364880"/>
          <a:ext cx="1831221" cy="582386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38700" y="31813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4822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48225" y="35242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57750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48225" y="50673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8"/>
        <xdr:cNvSpPr>
          <a:spLocks noChangeShapeType="1"/>
        </xdr:cNvSpPr>
      </xdr:nvSpPr>
      <xdr:spPr bwMode="auto">
        <a:xfrm flipV="1">
          <a:off x="4867275" y="52387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6962775" y="31813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6962775" y="33432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6962775" y="35242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6962775" y="48863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69437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4"/>
        <xdr:cNvSpPr>
          <a:spLocks noChangeShapeType="1"/>
        </xdr:cNvSpPr>
      </xdr:nvSpPr>
      <xdr:spPr bwMode="auto">
        <a:xfrm>
          <a:off x="6943725" y="523875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82826</xdr:colOff>
      <xdr:row>14</xdr:row>
      <xdr:rowOff>41413</xdr:rowOff>
    </xdr:from>
    <xdr:to>
      <xdr:col>6</xdr:col>
      <xdr:colOff>641863</xdr:colOff>
      <xdr:row>30</xdr:row>
      <xdr:rowOff>24848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26" y="2622688"/>
          <a:ext cx="4692887" cy="2726635"/>
        </a:xfrm>
        <a:prstGeom prst="rect">
          <a:avLst/>
        </a:prstGeom>
      </xdr:spPr>
    </xdr:pic>
    <xdr:clientData/>
  </xdr:twoCellAnchor>
  <xdr:twoCellAnchor>
    <xdr:from>
      <xdr:col>0</xdr:col>
      <xdr:colOff>215348</xdr:colOff>
      <xdr:row>82</xdr:row>
      <xdr:rowOff>16566</xdr:rowOff>
    </xdr:from>
    <xdr:to>
      <xdr:col>0</xdr:col>
      <xdr:colOff>455544</xdr:colOff>
      <xdr:row>82</xdr:row>
      <xdr:rowOff>132522</xdr:rowOff>
    </xdr:to>
    <xdr:sp macro="" textlink="">
      <xdr:nvSpPr>
        <xdr:cNvPr id="16" name="平行四辺形 15"/>
        <xdr:cNvSpPr/>
      </xdr:nvSpPr>
      <xdr:spPr>
        <a:xfrm>
          <a:off x="215348" y="13513491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190500</xdr:colOff>
      <xdr:row>84</xdr:row>
      <xdr:rowOff>16565</xdr:rowOff>
    </xdr:from>
    <xdr:to>
      <xdr:col>0</xdr:col>
      <xdr:colOff>430696</xdr:colOff>
      <xdr:row>84</xdr:row>
      <xdr:rowOff>132521</xdr:rowOff>
    </xdr:to>
    <xdr:sp macro="" textlink="">
      <xdr:nvSpPr>
        <xdr:cNvPr id="17" name="平行四辺形 16"/>
        <xdr:cNvSpPr/>
      </xdr:nvSpPr>
      <xdr:spPr>
        <a:xfrm>
          <a:off x="190500" y="13818290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198782</xdr:colOff>
      <xdr:row>86</xdr:row>
      <xdr:rowOff>16565</xdr:rowOff>
    </xdr:from>
    <xdr:to>
      <xdr:col>0</xdr:col>
      <xdr:colOff>438978</xdr:colOff>
      <xdr:row>86</xdr:row>
      <xdr:rowOff>132521</xdr:rowOff>
    </xdr:to>
    <xdr:sp macro="" textlink="">
      <xdr:nvSpPr>
        <xdr:cNvPr id="18" name="平行四辺形 17"/>
        <xdr:cNvSpPr/>
      </xdr:nvSpPr>
      <xdr:spPr>
        <a:xfrm>
          <a:off x="198782" y="14123090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139212</xdr:colOff>
      <xdr:row>2</xdr:row>
      <xdr:rowOff>21980</xdr:rowOff>
    </xdr:from>
    <xdr:to>
      <xdr:col>2</xdr:col>
      <xdr:colOff>598833</xdr:colOff>
      <xdr:row>4</xdr:row>
      <xdr:rowOff>166216</xdr:rowOff>
    </xdr:to>
    <xdr:sp macro="" textlink="">
      <xdr:nvSpPr>
        <xdr:cNvPr id="19" name="テキスト 14"/>
        <xdr:cNvSpPr txBox="1">
          <a:spLocks noChangeArrowheads="1"/>
        </xdr:cNvSpPr>
      </xdr:nvSpPr>
      <xdr:spPr bwMode="auto">
        <a:xfrm>
          <a:off x="139212" y="364880"/>
          <a:ext cx="1831221" cy="582386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38700" y="31813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4822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48225" y="35242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57750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48225" y="50673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8"/>
        <xdr:cNvSpPr>
          <a:spLocks noChangeShapeType="1"/>
        </xdr:cNvSpPr>
      </xdr:nvSpPr>
      <xdr:spPr bwMode="auto">
        <a:xfrm flipV="1">
          <a:off x="4867275" y="52387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6962775" y="31813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6962775" y="33432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6962775" y="35242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6962775" y="48863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69437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4"/>
        <xdr:cNvSpPr>
          <a:spLocks noChangeShapeType="1"/>
        </xdr:cNvSpPr>
      </xdr:nvSpPr>
      <xdr:spPr bwMode="auto">
        <a:xfrm>
          <a:off x="6943725" y="523875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82826</xdr:colOff>
      <xdr:row>14</xdr:row>
      <xdr:rowOff>41413</xdr:rowOff>
    </xdr:from>
    <xdr:to>
      <xdr:col>6</xdr:col>
      <xdr:colOff>641863</xdr:colOff>
      <xdr:row>30</xdr:row>
      <xdr:rowOff>24848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26" y="2622688"/>
          <a:ext cx="4692887" cy="2726635"/>
        </a:xfrm>
        <a:prstGeom prst="rect">
          <a:avLst/>
        </a:prstGeom>
      </xdr:spPr>
    </xdr:pic>
    <xdr:clientData/>
  </xdr:twoCellAnchor>
  <xdr:twoCellAnchor>
    <xdr:from>
      <xdr:col>0</xdr:col>
      <xdr:colOff>215348</xdr:colOff>
      <xdr:row>82</xdr:row>
      <xdr:rowOff>16566</xdr:rowOff>
    </xdr:from>
    <xdr:to>
      <xdr:col>0</xdr:col>
      <xdr:colOff>455544</xdr:colOff>
      <xdr:row>82</xdr:row>
      <xdr:rowOff>132522</xdr:rowOff>
    </xdr:to>
    <xdr:sp macro="" textlink="">
      <xdr:nvSpPr>
        <xdr:cNvPr id="16" name="平行四辺形 15"/>
        <xdr:cNvSpPr/>
      </xdr:nvSpPr>
      <xdr:spPr>
        <a:xfrm>
          <a:off x="215348" y="13513491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190500</xdr:colOff>
      <xdr:row>84</xdr:row>
      <xdr:rowOff>16565</xdr:rowOff>
    </xdr:from>
    <xdr:to>
      <xdr:col>0</xdr:col>
      <xdr:colOff>430696</xdr:colOff>
      <xdr:row>84</xdr:row>
      <xdr:rowOff>132521</xdr:rowOff>
    </xdr:to>
    <xdr:sp macro="" textlink="">
      <xdr:nvSpPr>
        <xdr:cNvPr id="17" name="平行四辺形 16"/>
        <xdr:cNvSpPr/>
      </xdr:nvSpPr>
      <xdr:spPr>
        <a:xfrm>
          <a:off x="190500" y="13818290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198782</xdr:colOff>
      <xdr:row>86</xdr:row>
      <xdr:rowOff>16565</xdr:rowOff>
    </xdr:from>
    <xdr:to>
      <xdr:col>0</xdr:col>
      <xdr:colOff>438978</xdr:colOff>
      <xdr:row>86</xdr:row>
      <xdr:rowOff>132521</xdr:rowOff>
    </xdr:to>
    <xdr:sp macro="" textlink="">
      <xdr:nvSpPr>
        <xdr:cNvPr id="18" name="平行四辺形 17"/>
        <xdr:cNvSpPr/>
      </xdr:nvSpPr>
      <xdr:spPr>
        <a:xfrm>
          <a:off x="198782" y="14123090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139212</xdr:colOff>
      <xdr:row>2</xdr:row>
      <xdr:rowOff>21980</xdr:rowOff>
    </xdr:from>
    <xdr:to>
      <xdr:col>2</xdr:col>
      <xdr:colOff>598833</xdr:colOff>
      <xdr:row>4</xdr:row>
      <xdr:rowOff>166216</xdr:rowOff>
    </xdr:to>
    <xdr:sp macro="" textlink="">
      <xdr:nvSpPr>
        <xdr:cNvPr id="19" name="テキスト 14"/>
        <xdr:cNvSpPr txBox="1">
          <a:spLocks noChangeArrowheads="1"/>
        </xdr:cNvSpPr>
      </xdr:nvSpPr>
      <xdr:spPr bwMode="auto">
        <a:xfrm>
          <a:off x="139212" y="364880"/>
          <a:ext cx="1831221" cy="582386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838700" y="31813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V="1">
          <a:off x="484822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4848225" y="35242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 flipV="1">
          <a:off x="4857750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4848225" y="50673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4867275" y="52387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6962775" y="31813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6962775" y="33432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6962775" y="35242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6962775" y="48863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69437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6943725" y="523875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82826</xdr:colOff>
      <xdr:row>14</xdr:row>
      <xdr:rowOff>41413</xdr:rowOff>
    </xdr:from>
    <xdr:to>
      <xdr:col>6</xdr:col>
      <xdr:colOff>641863</xdr:colOff>
      <xdr:row>30</xdr:row>
      <xdr:rowOff>24848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26" y="2622688"/>
          <a:ext cx="4692887" cy="2726635"/>
        </a:xfrm>
        <a:prstGeom prst="rect">
          <a:avLst/>
        </a:prstGeom>
      </xdr:spPr>
    </xdr:pic>
    <xdr:clientData/>
  </xdr:twoCellAnchor>
  <xdr:twoCellAnchor>
    <xdr:from>
      <xdr:col>0</xdr:col>
      <xdr:colOff>215348</xdr:colOff>
      <xdr:row>82</xdr:row>
      <xdr:rowOff>16566</xdr:rowOff>
    </xdr:from>
    <xdr:to>
      <xdr:col>0</xdr:col>
      <xdr:colOff>455544</xdr:colOff>
      <xdr:row>82</xdr:row>
      <xdr:rowOff>132522</xdr:rowOff>
    </xdr:to>
    <xdr:sp macro="" textlink="">
      <xdr:nvSpPr>
        <xdr:cNvPr id="17" name="平行四辺形 16"/>
        <xdr:cNvSpPr/>
      </xdr:nvSpPr>
      <xdr:spPr>
        <a:xfrm>
          <a:off x="215348" y="13513491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190500</xdr:colOff>
      <xdr:row>84</xdr:row>
      <xdr:rowOff>16565</xdr:rowOff>
    </xdr:from>
    <xdr:to>
      <xdr:col>0</xdr:col>
      <xdr:colOff>430696</xdr:colOff>
      <xdr:row>84</xdr:row>
      <xdr:rowOff>132521</xdr:rowOff>
    </xdr:to>
    <xdr:sp macro="" textlink="">
      <xdr:nvSpPr>
        <xdr:cNvPr id="18" name="平行四辺形 17"/>
        <xdr:cNvSpPr/>
      </xdr:nvSpPr>
      <xdr:spPr>
        <a:xfrm>
          <a:off x="190500" y="13818290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198782</xdr:colOff>
      <xdr:row>86</xdr:row>
      <xdr:rowOff>16565</xdr:rowOff>
    </xdr:from>
    <xdr:to>
      <xdr:col>0</xdr:col>
      <xdr:colOff>438978</xdr:colOff>
      <xdr:row>86</xdr:row>
      <xdr:rowOff>132521</xdr:rowOff>
    </xdr:to>
    <xdr:sp macro="" textlink="">
      <xdr:nvSpPr>
        <xdr:cNvPr id="19" name="平行四辺形 18"/>
        <xdr:cNvSpPr/>
      </xdr:nvSpPr>
      <xdr:spPr>
        <a:xfrm>
          <a:off x="198782" y="14123090"/>
          <a:ext cx="240196" cy="115956"/>
        </a:xfrm>
        <a:prstGeom prst="parallelogram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139212</xdr:colOff>
      <xdr:row>2</xdr:row>
      <xdr:rowOff>21980</xdr:rowOff>
    </xdr:from>
    <xdr:to>
      <xdr:col>2</xdr:col>
      <xdr:colOff>598833</xdr:colOff>
      <xdr:row>4</xdr:row>
      <xdr:rowOff>166216</xdr:rowOff>
    </xdr:to>
    <xdr:sp macro="" textlink="">
      <xdr:nvSpPr>
        <xdr:cNvPr id="20" name="テキスト 14"/>
        <xdr:cNvSpPr txBox="1">
          <a:spLocks noChangeArrowheads="1"/>
        </xdr:cNvSpPr>
      </xdr:nvSpPr>
      <xdr:spPr bwMode="auto">
        <a:xfrm>
          <a:off x="139212" y="359018"/>
          <a:ext cx="1837083" cy="5765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view="pageBreakPreview" zoomScale="70" zoomScaleNormal="70" zoomScaleSheetLayoutView="70" workbookViewId="0">
      <selection activeCell="G13" sqref="G13"/>
    </sheetView>
  </sheetViews>
  <sheetFormatPr defaultRowHeight="13.5" x14ac:dyDescent="0.15"/>
  <cols>
    <col min="4" max="4" width="9.25" customWidth="1"/>
    <col min="15" max="15" width="7" customWidth="1"/>
    <col min="16" max="16" width="7.875" customWidth="1"/>
  </cols>
  <sheetData>
    <row r="1" spans="1:11" x14ac:dyDescent="0.15">
      <c r="A1" s="1" t="s">
        <v>126</v>
      </c>
      <c r="B1" s="2"/>
      <c r="C1" s="2"/>
      <c r="E1" s="3" t="s">
        <v>0</v>
      </c>
      <c r="I1" s="4" t="s">
        <v>1</v>
      </c>
      <c r="J1" s="128" t="s">
        <v>133</v>
      </c>
      <c r="K1" s="129"/>
    </row>
    <row r="2" spans="1:11" x14ac:dyDescent="0.15">
      <c r="A2" s="5" t="s">
        <v>2</v>
      </c>
      <c r="B2" s="3"/>
      <c r="C2" s="3"/>
      <c r="D2" s="6"/>
      <c r="E2" s="3" t="s">
        <v>3</v>
      </c>
      <c r="F2" s="6"/>
      <c r="G2" s="6"/>
      <c r="H2" s="6"/>
      <c r="I2" s="7" t="s">
        <v>4</v>
      </c>
      <c r="J2" s="130"/>
      <c r="K2" s="130"/>
    </row>
    <row r="3" spans="1:11" x14ac:dyDescent="0.15">
      <c r="A3" s="6"/>
      <c r="B3" s="6"/>
      <c r="C3" s="6"/>
      <c r="D3" s="6"/>
      <c r="E3" s="6"/>
      <c r="F3" s="6"/>
      <c r="G3" s="6"/>
      <c r="H3" s="6"/>
      <c r="I3" s="3"/>
      <c r="J3" s="3"/>
      <c r="K3" s="3"/>
    </row>
    <row r="4" spans="1:11" ht="21" x14ac:dyDescent="0.2">
      <c r="A4" s="6"/>
      <c r="B4" s="6"/>
      <c r="C4" s="8"/>
      <c r="D4" s="9" t="s">
        <v>5</v>
      </c>
      <c r="E4" s="6"/>
      <c r="F4" s="6"/>
      <c r="G4" s="6"/>
      <c r="H4" s="6"/>
      <c r="I4" s="1" t="s">
        <v>6</v>
      </c>
      <c r="J4" s="131">
        <f ca="1">NOW()</f>
        <v>45643.732750115742</v>
      </c>
      <c r="K4" s="131"/>
    </row>
    <row r="5" spans="1:11" ht="18.75" x14ac:dyDescent="0.2">
      <c r="A5" s="6"/>
      <c r="B5" s="6"/>
      <c r="C5" s="10"/>
      <c r="D5" s="11" t="s">
        <v>7</v>
      </c>
      <c r="E5" s="12"/>
      <c r="F5" s="12"/>
      <c r="G5" s="12"/>
      <c r="H5" s="6"/>
      <c r="I5" s="1" t="s">
        <v>8</v>
      </c>
      <c r="J5" s="132" t="s">
        <v>9</v>
      </c>
      <c r="K5" s="133"/>
    </row>
    <row r="6" spans="1:11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1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1" ht="17.25" customHeight="1" x14ac:dyDescent="0.2">
      <c r="A8" s="134" t="s">
        <v>120</v>
      </c>
      <c r="B8" s="135"/>
      <c r="C8" s="136"/>
      <c r="D8" s="137" t="s">
        <v>84</v>
      </c>
      <c r="E8" s="138"/>
      <c r="F8" s="139">
        <v>241204</v>
      </c>
      <c r="G8" s="140"/>
      <c r="H8" s="139" t="s">
        <v>134</v>
      </c>
      <c r="I8" s="140"/>
      <c r="J8" s="26"/>
      <c r="K8" s="27"/>
    </row>
    <row r="9" spans="1:11" ht="12" customHeight="1" x14ac:dyDescent="0.15">
      <c r="A9" s="28" t="s">
        <v>22</v>
      </c>
      <c r="B9" s="14"/>
      <c r="C9" s="28" t="s">
        <v>121</v>
      </c>
      <c r="D9" s="17"/>
      <c r="E9" s="28" t="s">
        <v>23</v>
      </c>
      <c r="F9" s="28" t="s">
        <v>24</v>
      </c>
      <c r="G9" s="17"/>
      <c r="H9" s="29" t="s">
        <v>25</v>
      </c>
      <c r="I9" s="23"/>
      <c r="J9" s="26"/>
      <c r="K9" s="27"/>
    </row>
    <row r="10" spans="1:11" ht="12" customHeight="1" x14ac:dyDescent="0.15">
      <c r="A10" s="20" t="s">
        <v>26</v>
      </c>
      <c r="B10" s="21"/>
      <c r="C10" s="29" t="s">
        <v>122</v>
      </c>
      <c r="D10" s="29"/>
      <c r="E10" s="29" t="s">
        <v>27</v>
      </c>
      <c r="F10" s="20" t="s">
        <v>28</v>
      </c>
      <c r="G10" s="23"/>
      <c r="H10" s="20" t="s">
        <v>29</v>
      </c>
      <c r="I10" s="23"/>
      <c r="J10" s="26"/>
      <c r="K10" s="27"/>
    </row>
    <row r="11" spans="1:11" ht="17.25" customHeight="1" x14ac:dyDescent="0.15">
      <c r="A11" s="134" t="s">
        <v>92</v>
      </c>
      <c r="B11" s="141"/>
      <c r="C11" s="79" t="s">
        <v>123</v>
      </c>
      <c r="D11" s="80"/>
      <c r="E11" s="97" t="str">
        <f>IF(SUM(M42:M87)&lt;&gt;23,"NG","OK")</f>
        <v>OK</v>
      </c>
      <c r="F11" s="142">
        <v>12838</v>
      </c>
      <c r="G11" s="136"/>
      <c r="H11" s="143">
        <v>2640</v>
      </c>
      <c r="I11" s="144"/>
      <c r="J11" s="30"/>
      <c r="K11" s="31"/>
    </row>
    <row r="12" spans="1:11" ht="13.5" customHeight="1" x14ac:dyDescent="0.15">
      <c r="A12" s="32" t="s">
        <v>30</v>
      </c>
      <c r="B12" s="33"/>
      <c r="C12" s="33"/>
      <c r="D12" s="33"/>
      <c r="E12" s="33"/>
      <c r="F12" s="33"/>
      <c r="G12" s="33"/>
      <c r="H12" s="34" t="s">
        <v>31</v>
      </c>
      <c r="I12" s="35"/>
      <c r="J12" s="35"/>
      <c r="K12" s="36"/>
    </row>
    <row r="13" spans="1:11" ht="13.5" customHeight="1" x14ac:dyDescent="0.15">
      <c r="A13" s="32" t="s">
        <v>32</v>
      </c>
      <c r="B13" s="33"/>
      <c r="C13" s="33"/>
      <c r="D13" s="33"/>
      <c r="E13" s="33"/>
      <c r="F13" s="33"/>
      <c r="G13" s="33"/>
      <c r="H13" s="37" t="s">
        <v>33</v>
      </c>
      <c r="I13" s="38"/>
      <c r="J13" s="38"/>
      <c r="K13" s="39"/>
    </row>
    <row r="14" spans="1:11" ht="13.5" customHeight="1" x14ac:dyDescent="0.15">
      <c r="A14" s="40"/>
      <c r="B14" s="33"/>
      <c r="C14" s="33"/>
      <c r="D14" s="33"/>
      <c r="E14" s="33"/>
      <c r="F14" s="33"/>
      <c r="G14" s="33"/>
      <c r="H14" s="41" t="s">
        <v>34</v>
      </c>
      <c r="I14" s="42"/>
      <c r="J14" s="43"/>
      <c r="K14" s="44" t="s">
        <v>35</v>
      </c>
    </row>
    <row r="15" spans="1:11" ht="13.5" customHeight="1" x14ac:dyDescent="0.15">
      <c r="A15" s="40"/>
      <c r="B15" s="33"/>
      <c r="C15" s="33"/>
      <c r="D15" s="33"/>
      <c r="E15" s="33"/>
      <c r="F15" s="33"/>
      <c r="G15" s="33"/>
      <c r="H15" s="37" t="s">
        <v>36</v>
      </c>
      <c r="I15" s="38"/>
      <c r="J15" s="38"/>
      <c r="K15" s="45" t="s">
        <v>37</v>
      </c>
    </row>
    <row r="16" spans="1:11" ht="13.5" customHeight="1" x14ac:dyDescent="0.15">
      <c r="A16" s="40"/>
      <c r="B16" s="33"/>
      <c r="C16" s="33"/>
      <c r="D16" s="33"/>
      <c r="E16" s="33"/>
      <c r="F16" s="33"/>
      <c r="G16" s="33"/>
      <c r="H16" s="145" t="s">
        <v>38</v>
      </c>
      <c r="I16" s="146"/>
      <c r="J16" s="147"/>
      <c r="K16" s="101" t="s">
        <v>39</v>
      </c>
    </row>
    <row r="17" spans="1:11" ht="13.5" customHeight="1" x14ac:dyDescent="0.15">
      <c r="A17" s="40"/>
      <c r="B17" s="33"/>
      <c r="C17" s="33"/>
      <c r="D17" s="33"/>
      <c r="E17" s="33"/>
      <c r="F17" s="33"/>
      <c r="G17" s="33"/>
      <c r="H17" s="37" t="s">
        <v>40</v>
      </c>
      <c r="I17" s="46"/>
      <c r="J17" s="39"/>
      <c r="K17" s="99" t="s">
        <v>41</v>
      </c>
    </row>
    <row r="18" spans="1:11" ht="13.5" customHeight="1" x14ac:dyDescent="0.15">
      <c r="A18" s="40"/>
      <c r="B18" s="33"/>
      <c r="C18" s="33"/>
      <c r="D18" s="33"/>
      <c r="E18" s="33"/>
      <c r="F18" s="33"/>
      <c r="G18" s="33"/>
      <c r="H18" s="47" t="s">
        <v>42</v>
      </c>
      <c r="I18" s="48"/>
      <c r="J18" s="49"/>
      <c r="K18" s="50"/>
    </row>
    <row r="19" spans="1:11" ht="13.5" customHeight="1" x14ac:dyDescent="0.15">
      <c r="A19" s="40"/>
      <c r="B19" s="33"/>
      <c r="C19" s="33"/>
      <c r="D19" s="33"/>
      <c r="E19" s="33"/>
      <c r="F19" s="33"/>
      <c r="G19" s="33"/>
      <c r="H19" s="47" t="s">
        <v>43</v>
      </c>
      <c r="I19" s="48"/>
      <c r="J19" s="49"/>
      <c r="K19" s="50"/>
    </row>
    <row r="20" spans="1:11" ht="13.5" customHeight="1" x14ac:dyDescent="0.15">
      <c r="A20" s="40"/>
      <c r="B20" s="33"/>
      <c r="C20" s="33"/>
      <c r="D20" s="33"/>
      <c r="E20" s="33"/>
      <c r="F20" s="33"/>
      <c r="G20" s="33"/>
      <c r="H20" s="51" t="s">
        <v>44</v>
      </c>
      <c r="I20" s="48"/>
      <c r="J20" s="49"/>
      <c r="K20" s="50"/>
    </row>
    <row r="21" spans="1:11" ht="13.5" customHeight="1" x14ac:dyDescent="0.15">
      <c r="A21" s="40"/>
      <c r="B21" s="33"/>
      <c r="C21" s="33"/>
      <c r="D21" s="33"/>
      <c r="E21" s="33"/>
      <c r="F21" s="33"/>
      <c r="G21" s="33"/>
      <c r="H21" s="47" t="s">
        <v>45</v>
      </c>
      <c r="I21" s="48"/>
      <c r="J21" s="49"/>
      <c r="K21" s="52" t="s">
        <v>46</v>
      </c>
    </row>
    <row r="22" spans="1:11" ht="13.5" customHeight="1" x14ac:dyDescent="0.15">
      <c r="A22" s="40"/>
      <c r="B22" s="33"/>
      <c r="C22" s="33"/>
      <c r="D22" s="33"/>
      <c r="E22" s="33"/>
      <c r="F22" s="33"/>
      <c r="G22" s="33"/>
      <c r="H22" s="47" t="s">
        <v>47</v>
      </c>
      <c r="I22" s="48"/>
      <c r="J22" s="49"/>
      <c r="K22" s="52" t="s">
        <v>46</v>
      </c>
    </row>
    <row r="23" spans="1:11" ht="13.5" customHeight="1" x14ac:dyDescent="0.15">
      <c r="A23" s="40"/>
      <c r="B23" s="33"/>
      <c r="C23" s="33"/>
      <c r="D23" s="33"/>
      <c r="E23" s="33"/>
      <c r="F23" s="33"/>
      <c r="G23" s="33"/>
      <c r="H23" s="47" t="s">
        <v>48</v>
      </c>
      <c r="I23" s="48"/>
      <c r="J23" s="49"/>
      <c r="K23" s="52" t="s">
        <v>46</v>
      </c>
    </row>
    <row r="24" spans="1:11" ht="13.5" customHeight="1" x14ac:dyDescent="0.15">
      <c r="A24" s="40"/>
      <c r="B24" s="33"/>
      <c r="C24" s="33"/>
      <c r="D24" s="33"/>
      <c r="E24" s="33"/>
      <c r="F24" s="33"/>
      <c r="G24" s="33"/>
      <c r="H24" s="51" t="s">
        <v>49</v>
      </c>
      <c r="I24" s="48"/>
      <c r="J24" s="49"/>
      <c r="K24" s="52" t="s">
        <v>46</v>
      </c>
    </row>
    <row r="25" spans="1:11" ht="13.5" customHeight="1" x14ac:dyDescent="0.15">
      <c r="A25" s="40"/>
      <c r="B25" s="33"/>
      <c r="C25" s="33"/>
      <c r="D25" s="33"/>
      <c r="E25" s="33"/>
      <c r="F25" s="33"/>
      <c r="G25" s="33"/>
      <c r="H25" s="47" t="s">
        <v>50</v>
      </c>
      <c r="I25" s="48"/>
      <c r="J25" s="49"/>
      <c r="K25" s="52" t="s">
        <v>46</v>
      </c>
    </row>
    <row r="26" spans="1:11" ht="13.5" customHeight="1" x14ac:dyDescent="0.15">
      <c r="A26" s="40"/>
      <c r="B26" s="33"/>
      <c r="C26" s="33"/>
      <c r="D26" s="33"/>
      <c r="E26" s="33"/>
      <c r="F26" s="33"/>
      <c r="G26" s="33"/>
      <c r="H26" s="51" t="s">
        <v>51</v>
      </c>
      <c r="I26" s="48"/>
      <c r="J26" s="49"/>
      <c r="K26" s="52" t="s">
        <v>46</v>
      </c>
    </row>
    <row r="27" spans="1:11" ht="13.5" customHeight="1" x14ac:dyDescent="0.15">
      <c r="A27" s="40"/>
      <c r="B27" s="33"/>
      <c r="C27" s="33"/>
      <c r="D27" s="33"/>
      <c r="E27" s="33"/>
      <c r="F27" s="33"/>
      <c r="G27" s="33"/>
      <c r="H27" s="47" t="s">
        <v>52</v>
      </c>
      <c r="I27" s="48"/>
      <c r="J27" s="49"/>
      <c r="K27" s="52" t="s">
        <v>46</v>
      </c>
    </row>
    <row r="28" spans="1:11" ht="13.5" customHeight="1" x14ac:dyDescent="0.15">
      <c r="A28" s="40"/>
      <c r="B28" s="33"/>
      <c r="C28" s="33"/>
      <c r="D28" s="33"/>
      <c r="E28" s="33"/>
      <c r="F28" s="33"/>
      <c r="G28" s="33"/>
      <c r="H28" s="53" t="s">
        <v>53</v>
      </c>
      <c r="I28" s="48"/>
      <c r="J28" s="49"/>
      <c r="K28" s="50"/>
    </row>
    <row r="29" spans="1:11" ht="13.5" customHeight="1" x14ac:dyDescent="0.15">
      <c r="A29" s="40"/>
      <c r="B29" s="33"/>
      <c r="C29" s="33"/>
      <c r="D29" s="33"/>
      <c r="E29" s="33"/>
      <c r="F29" s="33"/>
      <c r="G29" s="33"/>
      <c r="H29" s="53" t="s">
        <v>54</v>
      </c>
      <c r="I29" s="48"/>
      <c r="J29" s="49"/>
      <c r="K29" s="50"/>
    </row>
    <row r="30" spans="1:11" ht="13.5" customHeight="1" x14ac:dyDescent="0.15">
      <c r="A30" s="40"/>
      <c r="B30" s="33"/>
      <c r="C30" s="33"/>
      <c r="D30" s="33"/>
      <c r="E30" s="33"/>
      <c r="F30" s="33"/>
      <c r="G30" s="33"/>
      <c r="H30" s="53" t="s">
        <v>55</v>
      </c>
      <c r="I30" s="48"/>
      <c r="J30" s="49"/>
      <c r="K30" s="50"/>
    </row>
    <row r="31" spans="1:11" ht="13.5" customHeight="1" x14ac:dyDescent="0.15">
      <c r="A31" s="40"/>
      <c r="B31" s="33"/>
      <c r="C31" s="33"/>
      <c r="D31" s="33"/>
      <c r="E31" s="33"/>
      <c r="F31" s="33"/>
      <c r="G31" s="33"/>
      <c r="H31" s="47" t="s">
        <v>56</v>
      </c>
      <c r="I31" s="48"/>
      <c r="J31" s="49"/>
      <c r="K31" s="52" t="s">
        <v>46</v>
      </c>
    </row>
    <row r="32" spans="1:11" ht="13.5" customHeight="1" x14ac:dyDescent="0.15">
      <c r="A32" s="40"/>
      <c r="B32" s="33"/>
      <c r="C32" s="33"/>
      <c r="D32" s="33"/>
      <c r="E32" s="33"/>
      <c r="F32" s="33"/>
      <c r="G32" s="33"/>
      <c r="H32" s="47" t="s">
        <v>57</v>
      </c>
      <c r="I32" s="48"/>
      <c r="J32" s="49"/>
      <c r="K32" s="52" t="s">
        <v>46</v>
      </c>
    </row>
    <row r="33" spans="1:31" ht="13.5" customHeight="1" x14ac:dyDescent="0.15">
      <c r="A33" s="40"/>
      <c r="B33" s="33"/>
      <c r="C33" s="33"/>
      <c r="D33" s="33"/>
      <c r="E33" s="33"/>
      <c r="F33" s="33"/>
      <c r="G33" s="33"/>
      <c r="H33" s="47" t="s">
        <v>58</v>
      </c>
      <c r="I33" s="48"/>
      <c r="J33" s="49"/>
      <c r="K33" s="52" t="s">
        <v>46</v>
      </c>
    </row>
    <row r="34" spans="1:31" ht="13.5" customHeight="1" x14ac:dyDescent="0.15">
      <c r="A34" s="40"/>
      <c r="B34" s="33"/>
      <c r="C34" s="33"/>
      <c r="D34" s="33"/>
      <c r="E34" s="33"/>
      <c r="F34" s="33"/>
      <c r="G34" s="33"/>
      <c r="H34" s="47" t="s">
        <v>59</v>
      </c>
      <c r="I34" s="48"/>
      <c r="J34" s="49"/>
      <c r="K34" s="52" t="s">
        <v>46</v>
      </c>
    </row>
    <row r="35" spans="1:31" ht="13.5" customHeight="1" x14ac:dyDescent="0.15">
      <c r="A35" s="40"/>
      <c r="B35" s="33"/>
      <c r="C35" s="33"/>
      <c r="D35" s="33"/>
      <c r="E35" s="33"/>
      <c r="F35" s="33"/>
      <c r="G35" s="33"/>
      <c r="H35" s="47" t="s">
        <v>60</v>
      </c>
      <c r="I35" s="48"/>
      <c r="J35" s="49"/>
      <c r="K35" s="52" t="s">
        <v>46</v>
      </c>
    </row>
    <row r="36" spans="1:31" ht="13.5" customHeight="1" x14ac:dyDescent="0.15">
      <c r="A36" s="40"/>
      <c r="B36" s="33"/>
      <c r="C36" s="33"/>
      <c r="D36" s="33"/>
      <c r="E36" s="33"/>
      <c r="F36" s="33"/>
      <c r="G36" s="33"/>
      <c r="H36" s="47" t="s">
        <v>61</v>
      </c>
      <c r="I36" s="48"/>
      <c r="J36" s="49"/>
      <c r="K36" s="52" t="s">
        <v>46</v>
      </c>
    </row>
    <row r="37" spans="1:31" ht="13.5" customHeight="1" x14ac:dyDescent="0.15">
      <c r="A37" s="40"/>
      <c r="B37" s="33"/>
      <c r="C37" s="33"/>
      <c r="D37" s="33"/>
      <c r="E37" s="33"/>
      <c r="F37" s="33"/>
      <c r="G37" s="33"/>
      <c r="H37" s="47" t="s">
        <v>62</v>
      </c>
      <c r="I37" s="48"/>
      <c r="J37" s="49"/>
      <c r="K37" s="52" t="s">
        <v>46</v>
      </c>
    </row>
    <row r="38" spans="1:31" ht="13.5" customHeight="1" x14ac:dyDescent="0.15">
      <c r="A38" s="98" t="s">
        <v>63</v>
      </c>
      <c r="B38" s="54"/>
      <c r="C38" s="54" t="s">
        <v>64</v>
      </c>
      <c r="D38" s="54"/>
      <c r="E38" s="148" t="s">
        <v>65</v>
      </c>
      <c r="F38" s="148"/>
      <c r="G38" s="148"/>
      <c r="H38" s="107" t="s">
        <v>127</v>
      </c>
      <c r="I38" s="54"/>
      <c r="J38" s="54"/>
      <c r="K38" s="56"/>
    </row>
    <row r="39" spans="1:31" ht="13.5" customHeight="1" x14ac:dyDescent="0.15">
      <c r="A39" s="57" t="s">
        <v>66</v>
      </c>
      <c r="B39" s="7"/>
      <c r="C39" s="7"/>
      <c r="D39" s="7"/>
      <c r="E39" s="7"/>
      <c r="F39" s="7"/>
      <c r="G39" s="7"/>
      <c r="H39" s="7"/>
      <c r="I39" s="7"/>
      <c r="J39" s="7"/>
      <c r="K39" s="30"/>
    </row>
    <row r="40" spans="1:31" ht="15" customHeight="1" x14ac:dyDescent="0.15">
      <c r="A40" s="101" t="s">
        <v>67</v>
      </c>
      <c r="B40" s="149" t="s">
        <v>68</v>
      </c>
      <c r="C40" s="58" t="s">
        <v>69</v>
      </c>
      <c r="D40" s="149" t="s">
        <v>70</v>
      </c>
      <c r="E40" s="151" t="s">
        <v>71</v>
      </c>
      <c r="F40" s="151" t="s">
        <v>72</v>
      </c>
      <c r="G40" s="151" t="s">
        <v>73</v>
      </c>
      <c r="H40" s="151" t="s">
        <v>74</v>
      </c>
      <c r="I40" s="151" t="s">
        <v>75</v>
      </c>
      <c r="J40" s="160"/>
      <c r="K40" s="160"/>
      <c r="L40" s="157" t="s">
        <v>76</v>
      </c>
      <c r="M40" s="157"/>
      <c r="N40" s="157" t="s">
        <v>100</v>
      </c>
      <c r="O40" s="157" t="s">
        <v>101</v>
      </c>
      <c r="P40" s="157"/>
      <c r="Q40" s="158" t="s">
        <v>102</v>
      </c>
      <c r="R40" s="157" t="s">
        <v>103</v>
      </c>
      <c r="S40" s="157" t="s">
        <v>104</v>
      </c>
      <c r="T40" s="157" t="s">
        <v>105</v>
      </c>
      <c r="U40" s="157" t="s">
        <v>106</v>
      </c>
      <c r="V40" s="157" t="s">
        <v>107</v>
      </c>
      <c r="W40" s="157" t="s">
        <v>108</v>
      </c>
      <c r="X40" s="157" t="s">
        <v>109</v>
      </c>
      <c r="Y40" s="157" t="s">
        <v>110</v>
      </c>
      <c r="Z40" s="157" t="s">
        <v>111</v>
      </c>
    </row>
    <row r="41" spans="1:31" ht="15" customHeight="1" x14ac:dyDescent="0.15">
      <c r="A41" s="45" t="s">
        <v>77</v>
      </c>
      <c r="B41" s="150"/>
      <c r="C41" s="59" t="s">
        <v>78</v>
      </c>
      <c r="D41" s="150"/>
      <c r="E41" s="152"/>
      <c r="F41" s="152"/>
      <c r="G41" s="152"/>
      <c r="H41" s="152"/>
      <c r="I41" s="152"/>
      <c r="J41" s="150"/>
      <c r="K41" s="150"/>
      <c r="L41" s="157"/>
      <c r="M41" s="157"/>
      <c r="N41" s="157"/>
      <c r="O41" s="100" t="s">
        <v>112</v>
      </c>
      <c r="P41" s="100" t="s">
        <v>113</v>
      </c>
      <c r="Q41" s="159"/>
      <c r="R41" s="157"/>
      <c r="S41" s="157"/>
      <c r="T41" s="157"/>
      <c r="U41" s="157"/>
      <c r="V41" s="157"/>
      <c r="W41" s="157"/>
      <c r="X41" s="157"/>
      <c r="Y41" s="157"/>
      <c r="Z41" s="157"/>
    </row>
    <row r="42" spans="1:31" ht="12" customHeight="1" x14ac:dyDescent="0.15">
      <c r="A42" s="151">
        <v>1</v>
      </c>
      <c r="B42" s="153">
        <v>3.4</v>
      </c>
      <c r="C42" s="60">
        <v>0.1</v>
      </c>
      <c r="D42" s="153" t="s">
        <v>79</v>
      </c>
      <c r="E42" s="153">
        <v>3.3944999999999999</v>
      </c>
      <c r="F42" s="153">
        <v>3.3953000000000002</v>
      </c>
      <c r="G42" s="153">
        <v>3.3944999999999999</v>
      </c>
      <c r="H42" s="153">
        <v>3.3946000000000001</v>
      </c>
      <c r="I42" s="153">
        <v>3.3946000000000001</v>
      </c>
      <c r="J42" s="155"/>
      <c r="K42" s="155"/>
      <c r="L42" s="163" t="str">
        <f>IF(E42="","",IF(OR(((MAXA(E42:I43))&gt;(B42+C42)),((MINA(E42:I43))&lt;(B42-C43))),"NG","OK"))</f>
        <v>OK</v>
      </c>
      <c r="M42" s="163">
        <f>IF(E42="","",IF(OR(((MAXA(E42:I43))&gt;(B42+C42)),((MINA(E42:I43))&lt;(B42-C43))),2,1))</f>
        <v>1</v>
      </c>
      <c r="N42" s="162">
        <f>IF(B42="","",(((B42+C42)+(B42-C43))/2))</f>
        <v>3.4</v>
      </c>
      <c r="O42" s="164">
        <f>IF(E42="","",((MAXA(E42,F42,G42,H42,I42))-N42)/((C42+C43)/2))</f>
        <v>-4.6999999999997044E-2</v>
      </c>
      <c r="P42" s="164">
        <f>IF(E42="","",((MINA(E42,F42,G42,H42,I42))-N42)/((C42+C43)/2))</f>
        <v>-5.5000000000000604E-2</v>
      </c>
      <c r="Q42" s="162" t="str">
        <f>IF(E42="","",IF(OR((O42&gt;50%),(P42&lt;-50%)),"Measure More","OK"))</f>
        <v>OK</v>
      </c>
      <c r="R42" s="162">
        <f>IF(E42="","",MAXA(E42:I43))</f>
        <v>3.3953000000000002</v>
      </c>
      <c r="S42" s="162">
        <f>IF(E42="","",MINA(E42:I43))</f>
        <v>3.3944999999999999</v>
      </c>
      <c r="T42" s="162">
        <f>IF(E42="","",(R42-S42))</f>
        <v>8.0000000000035598E-4</v>
      </c>
      <c r="U42" s="162">
        <f>IF(E42="","",ROUND(AVERAGEA(E42:I43),4))</f>
        <v>3.3946999999999998</v>
      </c>
      <c r="V42" s="162">
        <f>IF(E42="","",ROUND(SQRT(COUNTA(E42:I43)/(COUNTA(E42:I43)-1))*STDEVPA(E42:I43),4))</f>
        <v>2.9999999999999997E-4</v>
      </c>
      <c r="W42" s="161">
        <f>IF(E42="","",ROUND((((B42+C42)-(B42-C43))/(6*V42)),4))</f>
        <v>111.11109999999999</v>
      </c>
      <c r="X42" s="161">
        <f>IF(E42="","",ROUND((1-(ABS((((B42+C42)+(B42-C43))/2)-U42)/((C42+C43)/2)))*W42,4))</f>
        <v>105.2222</v>
      </c>
      <c r="Y42" s="161" t="str">
        <f>IF(E42="","",IF(OR(((MAXA(E42:I43))&gt;(B42+C42)),((MINA(E42:I43))&lt;(B42-C43))),"NG","OK"))</f>
        <v>OK</v>
      </c>
      <c r="Z42" s="161" t="str">
        <f>IF(X42="","",IF(OR(((MINA(X42))&lt;(1.67))),"NG","OK"))</f>
        <v>OK</v>
      </c>
      <c r="AA42">
        <v>3.3944999999999999</v>
      </c>
      <c r="AB42">
        <v>3.3953000000000002</v>
      </c>
      <c r="AC42">
        <v>3.3944999999999999</v>
      </c>
      <c r="AD42">
        <v>3.3946000000000001</v>
      </c>
      <c r="AE42">
        <v>3.3946000000000001</v>
      </c>
    </row>
    <row r="43" spans="1:31" ht="12" customHeight="1" x14ac:dyDescent="0.15">
      <c r="A43" s="152"/>
      <c r="B43" s="154"/>
      <c r="C43" s="61">
        <v>0.1</v>
      </c>
      <c r="D43" s="154"/>
      <c r="E43" s="154"/>
      <c r="F43" s="154"/>
      <c r="G43" s="154"/>
      <c r="H43" s="154"/>
      <c r="I43" s="154"/>
      <c r="J43" s="156"/>
      <c r="K43" s="156"/>
      <c r="L43" s="163" t="str">
        <f>IF(L24="","",IF(OR(((MAXA(L24:L31))&gt;(L20+L21)),((MINA(L24:L31))&lt;(L20-L22))),"NG","OK"))</f>
        <v/>
      </c>
      <c r="M43" s="163" t="str">
        <f>IF(M23="","",IF(OR(((MAXA(M23:M30))&gt;(M19+M20)),((MINA(M23:M30))&lt;(M19-M21))),2,1))</f>
        <v/>
      </c>
      <c r="N43" s="162"/>
      <c r="O43" s="164"/>
      <c r="P43" s="164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31" ht="12" customHeight="1" x14ac:dyDescent="0.15">
      <c r="A44" s="167" t="s">
        <v>85</v>
      </c>
      <c r="B44" s="153">
        <v>1.6</v>
      </c>
      <c r="C44" s="60">
        <v>0.1</v>
      </c>
      <c r="D44" s="153" t="s">
        <v>79</v>
      </c>
      <c r="E44" s="153">
        <v>1.6032999999999999</v>
      </c>
      <c r="F44" s="153">
        <v>1.6036999999999999</v>
      </c>
      <c r="G44" s="153">
        <v>1.6023000000000001</v>
      </c>
      <c r="H44" s="153">
        <v>1.5999000000000001</v>
      </c>
      <c r="I44" s="153">
        <v>1.6013999999999999</v>
      </c>
      <c r="J44" s="155"/>
      <c r="K44" s="155"/>
      <c r="L44" s="163" t="str">
        <f t="shared" ref="L44" si="0">IF(E44="","",IF(OR(((MAXA(E44:I45))&gt;(B44+C44)),((MINA(E44:I45))&lt;(B44-C45))),"NG","OK"))</f>
        <v>OK</v>
      </c>
      <c r="M44" s="163">
        <f t="shared" ref="M44" si="1">IF(E44="","",IF(OR(((MAXA(E44:I45))&gt;(B44+C44)),((MINA(E44:I45))&lt;(B44-C45))),2,1))</f>
        <v>1</v>
      </c>
      <c r="N44" s="162">
        <f t="shared" ref="N44" si="2">IF(B44="","",(((B44+C44)+(B44-C45))/2))</f>
        <v>1.6</v>
      </c>
      <c r="O44" s="164">
        <f t="shared" ref="O44" si="3">IF(E44="","",((MAXA(E44,F44,G44,H44,I44))-N44)/((C44+C45)/2))</f>
        <v>3.6999999999998145E-2</v>
      </c>
      <c r="P44" s="164">
        <f t="shared" ref="P44" si="4">IF(E44="","",((MINA(E44,F44,G44,H44,I44))-N44)/((C44+C45)/2))</f>
        <v>-9.9999999999988987E-4</v>
      </c>
      <c r="Q44" s="162" t="str">
        <f t="shared" ref="Q44" si="5">IF(E44="","",IF(OR((O44&gt;50%),(P44&lt;-50%)),"Measure More","OK"))</f>
        <v>OK</v>
      </c>
      <c r="R44" s="162">
        <f t="shared" ref="R44" si="6">IF(E44="","",MAXA(E44:I45))</f>
        <v>1.6036999999999999</v>
      </c>
      <c r="S44" s="162">
        <f t="shared" ref="S44" si="7">IF(E44="","",MINA(E44:I45))</f>
        <v>1.5999000000000001</v>
      </c>
      <c r="T44" s="162">
        <f t="shared" ref="T44" si="8">IF(E44="","",(R44-S44))</f>
        <v>3.7999999999998035E-3</v>
      </c>
      <c r="U44" s="162">
        <f t="shared" ref="U44" si="9">IF(E44="","",ROUND(AVERAGEA(E44:I45),4))</f>
        <v>1.6021000000000001</v>
      </c>
      <c r="V44" s="162">
        <f t="shared" ref="V44" si="10">IF(E44="","",ROUND(SQRT(COUNTA(E44:I45)/(COUNTA(E44:I45)-1))*STDEVPA(E44:I45),4))</f>
        <v>1.5E-3</v>
      </c>
      <c r="W44" s="161">
        <f t="shared" ref="W44" si="11">IF(E44="","",ROUND((((B44+C44)-(B44-C45))/(6*V44)),4))</f>
        <v>22.222200000000001</v>
      </c>
      <c r="X44" s="161">
        <f t="shared" ref="X44" si="12">IF(E44="","",ROUND((1-(ABS((((B44+C44)+(B44-C45))/2)-U44)/((C44+C45)/2)))*W44,4))</f>
        <v>21.755500000000001</v>
      </c>
      <c r="Y44" s="161" t="str">
        <f t="shared" ref="Y44" si="13">IF(E44="","",IF(OR(((MAXA(E44:I45))&gt;(B44+C44)),((MINA(E44:I45))&lt;(B44-C45))),"NG","OK"))</f>
        <v>OK</v>
      </c>
      <c r="Z44" s="161" t="str">
        <f t="shared" ref="Z44" si="14">IF(X44="","",IF(OR(((MINA(X44))&lt;(1.67))),"NG","OK"))</f>
        <v>OK</v>
      </c>
      <c r="AA44">
        <v>1.6032999999999999</v>
      </c>
      <c r="AB44">
        <v>1.6036999999999999</v>
      </c>
      <c r="AC44">
        <v>1.6023000000000001</v>
      </c>
      <c r="AD44">
        <v>1.5999000000000001</v>
      </c>
      <c r="AE44">
        <v>1.6013999999999999</v>
      </c>
    </row>
    <row r="45" spans="1:31" ht="12" customHeight="1" x14ac:dyDescent="0.15">
      <c r="A45" s="168"/>
      <c r="B45" s="154"/>
      <c r="C45" s="61">
        <v>0.1</v>
      </c>
      <c r="D45" s="154"/>
      <c r="E45" s="154"/>
      <c r="F45" s="154"/>
      <c r="G45" s="154"/>
      <c r="H45" s="154"/>
      <c r="I45" s="154"/>
      <c r="J45" s="156"/>
      <c r="K45" s="156"/>
      <c r="L45" s="163" t="str">
        <f t="shared" ref="L45" si="15">IF(L26="","",IF(OR(((MAXA(L26:L33))&gt;(L22+L23)),((MINA(L26:L33))&lt;(L22-L24))),"NG","OK"))</f>
        <v/>
      </c>
      <c r="M45" s="163" t="str">
        <f t="shared" ref="M45" si="16">IF(M25="","",IF(OR(((MAXA(M25:M32))&gt;(M21+M22)),((MINA(M25:M32))&lt;(M21-M23))),2,1))</f>
        <v/>
      </c>
      <c r="N45" s="162"/>
      <c r="O45" s="164"/>
      <c r="P45" s="164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31" ht="12" customHeight="1" x14ac:dyDescent="0.15">
      <c r="A46" s="165" t="s">
        <v>86</v>
      </c>
      <c r="B46" s="153">
        <v>1.6</v>
      </c>
      <c r="C46" s="60">
        <v>0.1</v>
      </c>
      <c r="D46" s="153" t="s">
        <v>79</v>
      </c>
      <c r="E46" s="153">
        <v>1.6049</v>
      </c>
      <c r="F46" s="153">
        <v>1.6041000000000001</v>
      </c>
      <c r="G46" s="153">
        <v>1.6007</v>
      </c>
      <c r="H46" s="153">
        <v>1.6034999999999999</v>
      </c>
      <c r="I46" s="153">
        <v>1.6012</v>
      </c>
      <c r="J46" s="155"/>
      <c r="K46" s="155"/>
      <c r="L46" s="163" t="str">
        <f t="shared" ref="L46" si="17">IF(E46="","",IF(OR(((MAXA(E46:I47))&gt;(B46+C46)),((MINA(E46:I47))&lt;(B46-C47))),"NG","OK"))</f>
        <v>OK</v>
      </c>
      <c r="M46" s="163">
        <f t="shared" ref="M46" si="18">IF(E46="","",IF(OR(((MAXA(E46:I47))&gt;(B46+C46)),((MINA(E46:I47))&lt;(B46-C47))),2,1))</f>
        <v>1</v>
      </c>
      <c r="N46" s="162">
        <f t="shared" ref="N46" si="19">IF(B46="","",(((B46+C46)+(B46-C47))/2))</f>
        <v>1.6</v>
      </c>
      <c r="O46" s="164">
        <f t="shared" ref="O46" si="20">IF(E46="","",((MAXA(E46,F46,G46,H46,I46))-N46)/((C46+C47)/2))</f>
        <v>4.8999999999999044E-2</v>
      </c>
      <c r="P46" s="164">
        <f t="shared" ref="P46" si="21">IF(E46="","",((MINA(E46,F46,G46,H46,I46))-N46)/((C46+C47)/2))</f>
        <v>6.9999999999992291E-3</v>
      </c>
      <c r="Q46" s="162" t="str">
        <f t="shared" ref="Q46" si="22">IF(E46="","",IF(OR((O46&gt;50%),(P46&lt;-50%)),"Measure More","OK"))</f>
        <v>OK</v>
      </c>
      <c r="R46" s="162">
        <f t="shared" ref="R46" si="23">IF(E46="","",MAXA(E46:I47))</f>
        <v>1.6049</v>
      </c>
      <c r="S46" s="162">
        <f t="shared" ref="S46" si="24">IF(E46="","",MINA(E46:I47))</f>
        <v>1.6007</v>
      </c>
      <c r="T46" s="162">
        <f t="shared" ref="T46" si="25">IF(E46="","",(R46-S46))</f>
        <v>4.1999999999999815E-3</v>
      </c>
      <c r="U46" s="162">
        <f t="shared" ref="U46" si="26">IF(E46="","",ROUND(AVERAGEA(E46:I47),4))</f>
        <v>1.6029</v>
      </c>
      <c r="V46" s="162">
        <f t="shared" ref="V46" si="27">IF(E46="","",ROUND(SQRT(COUNTA(E46:I47)/(COUNTA(E46:I47)-1))*STDEVPA(E46:I47),4))</f>
        <v>1.8E-3</v>
      </c>
      <c r="W46" s="161">
        <f t="shared" ref="W46" si="28">IF(E46="","",ROUND((((B46+C46)-(B46-C47))/(6*V46)),4))</f>
        <v>18.5185</v>
      </c>
      <c r="X46" s="161">
        <f t="shared" ref="X46" si="29">IF(E46="","",ROUND((1-(ABS((((B46+C46)+(B46-C47))/2)-U46)/((C46+C47)/2)))*W46,4))</f>
        <v>17.9815</v>
      </c>
      <c r="Y46" s="161" t="str">
        <f t="shared" ref="Y46" si="30">IF(E46="","",IF(OR(((MAXA(E46:I47))&gt;(B46+C46)),((MINA(E46:I47))&lt;(B46-C47))),"NG","OK"))</f>
        <v>OK</v>
      </c>
      <c r="Z46" s="161" t="str">
        <f t="shared" ref="Z46" si="31">IF(X46="","",IF(OR(((MINA(X46))&lt;(1.67))),"NG","OK"))</f>
        <v>OK</v>
      </c>
      <c r="AA46">
        <v>1.6049</v>
      </c>
      <c r="AB46">
        <v>1.6041000000000001</v>
      </c>
      <c r="AC46">
        <v>1.6007</v>
      </c>
      <c r="AD46">
        <v>1.6034999999999999</v>
      </c>
      <c r="AE46">
        <v>1.6012</v>
      </c>
    </row>
    <row r="47" spans="1:31" ht="12" customHeight="1" x14ac:dyDescent="0.15">
      <c r="A47" s="166"/>
      <c r="B47" s="154"/>
      <c r="C47" s="61">
        <v>0.1</v>
      </c>
      <c r="D47" s="154"/>
      <c r="E47" s="154"/>
      <c r="F47" s="154"/>
      <c r="G47" s="154"/>
      <c r="H47" s="154"/>
      <c r="I47" s="154"/>
      <c r="J47" s="156"/>
      <c r="K47" s="156"/>
      <c r="L47" s="163" t="str">
        <f t="shared" ref="L47" si="32">IF(L28="","",IF(OR(((MAXA(L28:L35))&gt;(L24+L25)),((MINA(L28:L35))&lt;(L24-L26))),"NG","OK"))</f>
        <v/>
      </c>
      <c r="M47" s="163" t="str">
        <f t="shared" ref="M47" si="33">IF(M27="","",IF(OR(((MAXA(M27:M34))&gt;(M23+M24)),((MINA(M27:M34))&lt;(M23-M25))),2,1))</f>
        <v/>
      </c>
      <c r="N47" s="162"/>
      <c r="O47" s="164"/>
      <c r="P47" s="164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31" ht="12" customHeight="1" x14ac:dyDescent="0.15">
      <c r="A48" s="165">
        <v>3</v>
      </c>
      <c r="B48" s="153">
        <v>6.3</v>
      </c>
      <c r="C48" s="60">
        <v>0.1</v>
      </c>
      <c r="D48" s="153" t="s">
        <v>79</v>
      </c>
      <c r="E48" s="153">
        <v>6.2972999999999999</v>
      </c>
      <c r="F48" s="153">
        <v>6.2988</v>
      </c>
      <c r="G48" s="153">
        <v>6.2988999999999997</v>
      </c>
      <c r="H48" s="153">
        <v>6.2994000000000003</v>
      </c>
      <c r="I48" s="153">
        <v>6.2995999999999999</v>
      </c>
      <c r="J48" s="155"/>
      <c r="K48" s="155"/>
      <c r="L48" s="163" t="str">
        <f t="shared" ref="L48" si="34">IF(E48="","",IF(OR(((MAXA(E48:I49))&gt;(B48+C48)),((MINA(E48:I49))&lt;(B48-C49))),"NG","OK"))</f>
        <v>OK</v>
      </c>
      <c r="M48" s="163">
        <f t="shared" ref="M48" si="35">IF(E48="","",IF(OR(((MAXA(E48:I49))&gt;(B48+C48)),((MINA(E48:I49))&lt;(B48-C49))),2,1))</f>
        <v>1</v>
      </c>
      <c r="N48" s="162">
        <f t="shared" ref="N48" si="36">IF(B48="","",(((B48+C48)+(B48-C49))/2))</f>
        <v>6.3</v>
      </c>
      <c r="O48" s="164">
        <f t="shared" ref="O48" si="37">IF(E48="","",((MAXA(E48,F48,G48,H48,I48))-N48)/((C48+C49)/2))</f>
        <v>-3.9999999999995595E-3</v>
      </c>
      <c r="P48" s="164">
        <f t="shared" ref="P48" si="38">IF(E48="","",((MINA(E48,F48,G48,H48,I48))-N48)/((C48+C49)/2))</f>
        <v>-2.6999999999999247E-2</v>
      </c>
      <c r="Q48" s="162" t="str">
        <f t="shared" ref="Q48" si="39">IF(E48="","",IF(OR((O48&gt;50%),(P48&lt;-50%)),"Measure More","OK"))</f>
        <v>OK</v>
      </c>
      <c r="R48" s="162">
        <f t="shared" ref="R48" si="40">IF(E48="","",MAXA(E48:I49))</f>
        <v>6.2995999999999999</v>
      </c>
      <c r="S48" s="162">
        <f t="shared" ref="S48" si="41">IF(E48="","",MINA(E48:I49))</f>
        <v>6.2972999999999999</v>
      </c>
      <c r="T48" s="162">
        <f t="shared" ref="T48" si="42">IF(E48="","",(R48-S48))</f>
        <v>2.2999999999999687E-3</v>
      </c>
      <c r="U48" s="162">
        <f t="shared" ref="U48" si="43">IF(E48="","",ROUND(AVERAGEA(E48:I49),4))</f>
        <v>6.2988</v>
      </c>
      <c r="V48" s="162">
        <f t="shared" ref="V48" si="44">IF(E48="","",ROUND(SQRT(COUNTA(E48:I49)/(COUNTA(E48:I49)-1))*STDEVPA(E48:I49),4))</f>
        <v>8.9999999999999998E-4</v>
      </c>
      <c r="W48" s="161">
        <f t="shared" ref="W48" si="45">IF(E48="","",ROUND((((B48+C48)-(B48-C49))/(6*V48)),4))</f>
        <v>37.036999999999999</v>
      </c>
      <c r="X48" s="161">
        <f t="shared" ref="X48" si="46">IF(E48="","",ROUND((1-(ABS((((B48+C48)+(B48-C49))/2)-U48)/((C48+C49)/2)))*W48,4))</f>
        <v>36.592599999999997</v>
      </c>
      <c r="Y48" s="161" t="str">
        <f t="shared" ref="Y48" si="47">IF(E48="","",IF(OR(((MAXA(E48:I49))&gt;(B48+C48)),((MINA(E48:I49))&lt;(B48-C49))),"NG","OK"))</f>
        <v>OK</v>
      </c>
      <c r="Z48" s="161" t="str">
        <f t="shared" ref="Z48" si="48">IF(X48="","",IF(OR(((MINA(X48))&lt;(1.67))),"NG","OK"))</f>
        <v>OK</v>
      </c>
      <c r="AA48">
        <v>6.2972999999999999</v>
      </c>
      <c r="AB48">
        <v>6.2988</v>
      </c>
      <c r="AC48">
        <v>6.2988999999999997</v>
      </c>
      <c r="AD48">
        <v>6.2994000000000003</v>
      </c>
      <c r="AE48">
        <v>6.2995999999999999</v>
      </c>
    </row>
    <row r="49" spans="1:31" ht="12" customHeight="1" x14ac:dyDescent="0.15">
      <c r="A49" s="166"/>
      <c r="B49" s="154"/>
      <c r="C49" s="61">
        <v>0.1</v>
      </c>
      <c r="D49" s="154"/>
      <c r="E49" s="154"/>
      <c r="F49" s="154"/>
      <c r="G49" s="154"/>
      <c r="H49" s="154"/>
      <c r="I49" s="154"/>
      <c r="J49" s="156"/>
      <c r="K49" s="156"/>
      <c r="L49" s="163" t="str">
        <f t="shared" ref="L49" si="49">IF(L30="","",IF(OR(((MAXA(L30:L37))&gt;(L26+L27)),((MINA(L30:L37))&lt;(L26-L28))),"NG","OK"))</f>
        <v/>
      </c>
      <c r="M49" s="163" t="str">
        <f t="shared" ref="M49" si="50">IF(M29="","",IF(OR(((MAXA(M29:M36))&gt;(M25+M26)),((MINA(M29:M36))&lt;(M25-M27))),2,1))</f>
        <v/>
      </c>
      <c r="N49" s="162"/>
      <c r="O49" s="164"/>
      <c r="P49" s="164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31" ht="12" customHeight="1" x14ac:dyDescent="0.15">
      <c r="A50" s="165">
        <v>5</v>
      </c>
      <c r="B50" s="153">
        <v>9.6</v>
      </c>
      <c r="C50" s="60">
        <v>0.1</v>
      </c>
      <c r="D50" s="153" t="s">
        <v>79</v>
      </c>
      <c r="E50" s="153">
        <v>9.5793999999999997</v>
      </c>
      <c r="F50" s="153">
        <v>9.5747</v>
      </c>
      <c r="G50" s="153">
        <v>9.5846</v>
      </c>
      <c r="H50" s="153">
        <v>9.5898000000000003</v>
      </c>
      <c r="I50" s="153">
        <v>9.5823</v>
      </c>
      <c r="J50" s="155"/>
      <c r="K50" s="155"/>
      <c r="L50" s="163" t="str">
        <f t="shared" ref="L50" si="51">IF(E50="","",IF(OR(((MAXA(E50:I51))&gt;(B50+C50)),((MINA(E50:I51))&lt;(B50-C51))),"NG","OK"))</f>
        <v>OK</v>
      </c>
      <c r="M50" s="163">
        <f t="shared" ref="M50" si="52">IF(E50="","",IF(OR(((MAXA(E50:I51))&gt;(B50+C50)),((MINA(E50:I51))&lt;(B50-C51))),2,1))</f>
        <v>1</v>
      </c>
      <c r="N50" s="162">
        <f t="shared" ref="N50" si="53">IF(B50="","",(((B50+C50)+(B50-C51))/2))</f>
        <v>9.6</v>
      </c>
      <c r="O50" s="164">
        <f t="shared" ref="O50" si="54">IF(E50="","",((MAXA(E50,F50,G50,H50,I50))-N50)/((C50+C51)/2))</f>
        <v>-0.10199999999999321</v>
      </c>
      <c r="P50" s="164">
        <f t="shared" ref="P50" si="55">IF(E50="","",((MINA(E50,F50,G50,H50,I50))-N50)/((C50+C51)/2))</f>
        <v>-0.25299999999999656</v>
      </c>
      <c r="Q50" s="162" t="str">
        <f t="shared" ref="Q50" si="56">IF(E50="","",IF(OR((O50&gt;50%),(P50&lt;-50%)),"Measure More","OK"))</f>
        <v>OK</v>
      </c>
      <c r="R50" s="162">
        <f t="shared" ref="R50" si="57">IF(E50="","",MAXA(E50:I51))</f>
        <v>9.5898000000000003</v>
      </c>
      <c r="S50" s="162">
        <f t="shared" ref="S50" si="58">IF(E50="","",MINA(E50:I51))</f>
        <v>9.5747</v>
      </c>
      <c r="T50" s="162">
        <f t="shared" ref="T50" si="59">IF(E50="","",(R50-S50))</f>
        <v>1.5100000000000335E-2</v>
      </c>
      <c r="U50" s="162">
        <f t="shared" ref="U50" si="60">IF(E50="","",ROUND(AVERAGEA(E50:I51),4))</f>
        <v>9.5822000000000003</v>
      </c>
      <c r="V50" s="162">
        <f t="shared" ref="V50" si="61">IF(E50="","",ROUND(SQRT(COUNTA(E50:I51)/(COUNTA(E50:I51)-1))*STDEVPA(E50:I51),4))</f>
        <v>5.5999999999999999E-3</v>
      </c>
      <c r="W50" s="161">
        <f t="shared" ref="W50" si="62">IF(E50="","",ROUND((((B50+C50)-(B50-C51))/(6*V50)),4))</f>
        <v>5.9523999999999999</v>
      </c>
      <c r="X50" s="161">
        <f t="shared" ref="X50" si="63">IF(E50="","",ROUND((1-(ABS((((B50+C50)+(B50-C51))/2)-U50)/((C50+C51)/2)))*W50,4))</f>
        <v>4.8929</v>
      </c>
      <c r="Y50" s="161" t="str">
        <f t="shared" ref="Y50" si="64">IF(E50="","",IF(OR(((MAXA(E50:I51))&gt;(B50+C50)),((MINA(E50:I51))&lt;(B50-C51))),"NG","OK"))</f>
        <v>OK</v>
      </c>
      <c r="Z50" s="161" t="str">
        <f t="shared" ref="Z50" si="65">IF(X50="","",IF(OR(((MINA(X50))&lt;(1.67))),"NG","OK"))</f>
        <v>OK</v>
      </c>
      <c r="AA50">
        <v>9.5793999999999997</v>
      </c>
      <c r="AB50">
        <v>9.5747</v>
      </c>
      <c r="AC50">
        <v>9.5846</v>
      </c>
      <c r="AD50">
        <v>9.5898000000000003</v>
      </c>
      <c r="AE50">
        <v>9.5823</v>
      </c>
    </row>
    <row r="51" spans="1:31" ht="12" customHeight="1" x14ac:dyDescent="0.15">
      <c r="A51" s="166"/>
      <c r="B51" s="154"/>
      <c r="C51" s="61">
        <v>0.1</v>
      </c>
      <c r="D51" s="154"/>
      <c r="E51" s="154"/>
      <c r="F51" s="154"/>
      <c r="G51" s="154"/>
      <c r="H51" s="154"/>
      <c r="I51" s="154"/>
      <c r="J51" s="156"/>
      <c r="K51" s="156"/>
      <c r="L51" s="163" t="str">
        <f t="shared" ref="L51" si="66">IF(L32="","",IF(OR(((MAXA(L32:L39))&gt;(L28+L29)),((MINA(L32:L39))&lt;(L28-L30))),"NG","OK"))</f>
        <v/>
      </c>
      <c r="M51" s="163" t="str">
        <f t="shared" ref="M51" si="67">IF(M31="","",IF(OR(((MAXA(M31:M38))&gt;(M27+M28)),((MINA(M31:M38))&lt;(M27-M29))),2,1))</f>
        <v/>
      </c>
      <c r="N51" s="162"/>
      <c r="O51" s="164"/>
      <c r="P51" s="164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31" ht="12" customHeight="1" x14ac:dyDescent="0.15">
      <c r="A52" s="165" t="s">
        <v>87</v>
      </c>
      <c r="B52" s="153">
        <v>6.5</v>
      </c>
      <c r="C52" s="60">
        <v>0.1</v>
      </c>
      <c r="D52" s="153" t="s">
        <v>79</v>
      </c>
      <c r="E52" s="153">
        <v>6.4941000000000004</v>
      </c>
      <c r="F52" s="153">
        <v>6.4964000000000004</v>
      </c>
      <c r="G52" s="153">
        <v>6.4962</v>
      </c>
      <c r="H52" s="153">
        <v>6.4973000000000001</v>
      </c>
      <c r="I52" s="153">
        <v>6.4966999999999997</v>
      </c>
      <c r="J52" s="155"/>
      <c r="K52" s="155"/>
      <c r="L52" s="163" t="str">
        <f t="shared" ref="L52" si="68">IF(E52="","",IF(OR(((MAXA(E52:I53))&gt;(B52+C52)),((MINA(E52:I53))&lt;(B52-C53))),"NG","OK"))</f>
        <v>OK</v>
      </c>
      <c r="M52" s="163">
        <f t="shared" ref="M52" si="69">IF(E52="","",IF(OR(((MAXA(E52:I53))&gt;(B52+C52)),((MINA(E52:I53))&lt;(B52-C53))),2,1))</f>
        <v>1</v>
      </c>
      <c r="N52" s="162">
        <f t="shared" ref="N52" si="70">IF(B52="","",(((B52+C52)+(B52-C53))/2))</f>
        <v>6.5</v>
      </c>
      <c r="O52" s="164">
        <f t="shared" ref="O52" si="71">IF(E52="","",((MAXA(E52,F52,G52,H52,I52))-N52)/((C52+C53)/2))</f>
        <v>-2.6999999999999247E-2</v>
      </c>
      <c r="P52" s="164">
        <f t="shared" ref="P52" si="72">IF(E52="","",((MINA(E52,F52,G52,H52,I52))-N52)/((C52+C53)/2))</f>
        <v>-5.8999999999995723E-2</v>
      </c>
      <c r="Q52" s="162" t="str">
        <f t="shared" ref="Q52" si="73">IF(E52="","",IF(OR((O52&gt;50%),(P52&lt;-50%)),"Measure More","OK"))</f>
        <v>OK</v>
      </c>
      <c r="R52" s="162">
        <f t="shared" ref="R52" si="74">IF(E52="","",MAXA(E52:I53))</f>
        <v>6.4973000000000001</v>
      </c>
      <c r="S52" s="162">
        <f t="shared" ref="S52" si="75">IF(E52="","",MINA(E52:I53))</f>
        <v>6.4941000000000004</v>
      </c>
      <c r="T52" s="162">
        <f t="shared" ref="T52" si="76">IF(E52="","",(R52-S52))</f>
        <v>3.1999999999996476E-3</v>
      </c>
      <c r="U52" s="162">
        <f t="shared" ref="U52" si="77">IF(E52="","",ROUND(AVERAGEA(E52:I53),4))</f>
        <v>6.4961000000000002</v>
      </c>
      <c r="V52" s="162">
        <f t="shared" ref="V52" si="78">IF(E52="","",ROUND(SQRT(COUNTA(E52:I53)/(COUNTA(E52:I53)-1))*STDEVPA(E52:I53),4))</f>
        <v>1.1999999999999999E-3</v>
      </c>
      <c r="W52" s="161">
        <f t="shared" ref="W52" si="79">IF(E52="","",ROUND((((B52+C52)-(B52-C53))/(6*V52)),4))</f>
        <v>27.777799999999999</v>
      </c>
      <c r="X52" s="161">
        <f t="shared" ref="X52" si="80">IF(E52="","",ROUND((1-(ABS((((B52+C52)+(B52-C53))/2)-U52)/((C52+C53)/2)))*W52,4))</f>
        <v>26.694500000000001</v>
      </c>
      <c r="Y52" s="161" t="str">
        <f t="shared" ref="Y52" si="81">IF(E52="","",IF(OR(((MAXA(E52:I53))&gt;(B52+C52)),((MINA(E52:I53))&lt;(B52-C53))),"NG","OK"))</f>
        <v>OK</v>
      </c>
      <c r="Z52" s="161" t="str">
        <f t="shared" ref="Z52" si="82">IF(X52="","",IF(OR(((MINA(X52))&lt;(1.67))),"NG","OK"))</f>
        <v>OK</v>
      </c>
      <c r="AA52">
        <v>6.4941000000000004</v>
      </c>
      <c r="AB52">
        <v>6.4964000000000004</v>
      </c>
      <c r="AC52">
        <v>6.4962</v>
      </c>
      <c r="AD52">
        <v>6.4973000000000001</v>
      </c>
      <c r="AE52">
        <v>6.4966999999999997</v>
      </c>
    </row>
    <row r="53" spans="1:31" ht="12" customHeight="1" x14ac:dyDescent="0.15">
      <c r="A53" s="166"/>
      <c r="B53" s="154"/>
      <c r="C53" s="61">
        <v>0.1</v>
      </c>
      <c r="D53" s="154"/>
      <c r="E53" s="154"/>
      <c r="F53" s="154"/>
      <c r="G53" s="154"/>
      <c r="H53" s="154"/>
      <c r="I53" s="154"/>
      <c r="J53" s="156"/>
      <c r="K53" s="156"/>
      <c r="L53" s="163" t="str">
        <f t="shared" ref="L53" si="83">IF(L34="","",IF(OR(((MAXA(L34:L41))&gt;(L30+L31)),((MINA(L34:L41))&lt;(L30-L32))),"NG","OK"))</f>
        <v/>
      </c>
      <c r="M53" s="163" t="str">
        <f t="shared" ref="M53" si="84">IF(M33="","",IF(OR(((MAXA(M33:M40))&gt;(M29+M30)),((MINA(M33:M40))&lt;(M29-M31))),2,1))</f>
        <v/>
      </c>
      <c r="N53" s="162"/>
      <c r="O53" s="164"/>
      <c r="P53" s="164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31" ht="12" customHeight="1" x14ac:dyDescent="0.15">
      <c r="A54" s="165" t="s">
        <v>88</v>
      </c>
      <c r="B54" s="153">
        <v>6.5</v>
      </c>
      <c r="C54" s="60">
        <v>0.1</v>
      </c>
      <c r="D54" s="153" t="s">
        <v>79</v>
      </c>
      <c r="E54" s="153">
        <v>6.5072999999999999</v>
      </c>
      <c r="F54" s="153">
        <v>6.5068000000000001</v>
      </c>
      <c r="G54" s="153">
        <v>6.5067000000000004</v>
      </c>
      <c r="H54" s="153">
        <v>6.5098000000000003</v>
      </c>
      <c r="I54" s="153">
        <v>6.5072000000000001</v>
      </c>
      <c r="J54" s="155"/>
      <c r="K54" s="155"/>
      <c r="L54" s="163" t="str">
        <f t="shared" ref="L54" si="85">IF(E54="","",IF(OR(((MAXA(E54:I55))&gt;(B54+C54)),((MINA(E54:I55))&lt;(B54-C55))),"NG","OK"))</f>
        <v>OK</v>
      </c>
      <c r="M54" s="163">
        <f t="shared" ref="M54" si="86">IF(E54="","",IF(OR(((MAXA(E54:I55))&gt;(B54+C54)),((MINA(E54:I55))&lt;(B54-C55))),2,1))</f>
        <v>1</v>
      </c>
      <c r="N54" s="162">
        <f t="shared" ref="N54" si="87">IF(B54="","",(((B54+C54)+(B54-C55))/2))</f>
        <v>6.5</v>
      </c>
      <c r="O54" s="164">
        <f t="shared" ref="O54" si="88">IF(E54="","",((MAXA(E54,F54,G54,H54,I54))-N54)/((C54+C55)/2))</f>
        <v>9.800000000000253E-2</v>
      </c>
      <c r="P54" s="164">
        <f t="shared" ref="P54" si="89">IF(E54="","",((MINA(E54,F54,G54,H54,I54))-N54)/((C54+C55)/2))</f>
        <v>6.7000000000003723E-2</v>
      </c>
      <c r="Q54" s="162" t="str">
        <f t="shared" ref="Q54" si="90">IF(E54="","",IF(OR((O54&gt;50%),(P54&lt;-50%)),"Measure More","OK"))</f>
        <v>OK</v>
      </c>
      <c r="R54" s="162">
        <f t="shared" ref="R54" si="91">IF(E54="","",MAXA(E54:I55))</f>
        <v>6.5098000000000003</v>
      </c>
      <c r="S54" s="162">
        <f t="shared" ref="S54" si="92">IF(E54="","",MINA(E54:I55))</f>
        <v>6.5067000000000004</v>
      </c>
      <c r="T54" s="162">
        <f t="shared" ref="T54" si="93">IF(E54="","",(R54-S54))</f>
        <v>3.0999999999998806E-3</v>
      </c>
      <c r="U54" s="162">
        <f t="shared" ref="U54" si="94">IF(E54="","",ROUND(AVERAGEA(E54:I55),4))</f>
        <v>6.5076000000000001</v>
      </c>
      <c r="V54" s="162">
        <f t="shared" ref="V54" si="95">IF(E54="","",ROUND(SQRT(COUNTA(E54:I55)/(COUNTA(E54:I55)-1))*STDEVPA(E54:I55),4))</f>
        <v>1.2999999999999999E-3</v>
      </c>
      <c r="W54" s="161">
        <f t="shared" ref="W54" si="96">IF(E54="","",ROUND((((B54+C54)-(B54-C55))/(6*V54)),4))</f>
        <v>25.640999999999998</v>
      </c>
      <c r="X54" s="161">
        <f t="shared" ref="X54" si="97">IF(E54="","",ROUND((1-(ABS((((B54+C54)+(B54-C55))/2)-U54)/((C54+C55)/2)))*W54,4))</f>
        <v>23.692299999999999</v>
      </c>
      <c r="Y54" s="161" t="str">
        <f t="shared" ref="Y54" si="98">IF(E54="","",IF(OR(((MAXA(E54:I55))&gt;(B54+C54)),((MINA(E54:I55))&lt;(B54-C55))),"NG","OK"))</f>
        <v>OK</v>
      </c>
      <c r="Z54" s="161" t="str">
        <f t="shared" ref="Z54" si="99">IF(X54="","",IF(OR(((MINA(X54))&lt;(1.67))),"NG","OK"))</f>
        <v>OK</v>
      </c>
      <c r="AA54">
        <v>6.5072999999999999</v>
      </c>
      <c r="AB54">
        <v>6.5068000000000001</v>
      </c>
      <c r="AC54">
        <v>6.5067000000000004</v>
      </c>
      <c r="AD54">
        <v>6.5098000000000003</v>
      </c>
      <c r="AE54">
        <v>6.5072000000000001</v>
      </c>
    </row>
    <row r="55" spans="1:31" ht="12" customHeight="1" x14ac:dyDescent="0.15">
      <c r="A55" s="166"/>
      <c r="B55" s="154"/>
      <c r="C55" s="61">
        <v>0.1</v>
      </c>
      <c r="D55" s="154"/>
      <c r="E55" s="154"/>
      <c r="F55" s="154"/>
      <c r="G55" s="154"/>
      <c r="H55" s="154"/>
      <c r="I55" s="154"/>
      <c r="J55" s="156"/>
      <c r="K55" s="156"/>
      <c r="L55" s="163" t="str">
        <f t="shared" ref="L55" si="100">IF(L36="","",IF(OR(((MAXA(L36:L43))&gt;(L32+L33)),((MINA(L36:L43))&lt;(L32-L34))),"NG","OK"))</f>
        <v/>
      </c>
      <c r="M55" s="163" t="str">
        <f t="shared" ref="M55" si="101">IF(M35="","",IF(OR(((MAXA(M35:M42))&gt;(M31+M32)),((MINA(M35:M42))&lt;(M31-M33))),2,1))</f>
        <v/>
      </c>
      <c r="N55" s="162"/>
      <c r="O55" s="164"/>
      <c r="P55" s="164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1:31" ht="12" customHeight="1" x14ac:dyDescent="0.15">
      <c r="A56" s="165">
        <v>8</v>
      </c>
      <c r="B56" s="153">
        <v>21.5</v>
      </c>
      <c r="C56" s="60">
        <v>0.1</v>
      </c>
      <c r="D56" s="153" t="s">
        <v>79</v>
      </c>
      <c r="E56" s="153">
        <v>21.5259</v>
      </c>
      <c r="F56" s="153">
        <v>21.509599999999999</v>
      </c>
      <c r="G56" s="153">
        <v>21.517399999999999</v>
      </c>
      <c r="H56" s="153">
        <v>21.486000000000001</v>
      </c>
      <c r="I56" s="153">
        <v>21.522600000000001</v>
      </c>
      <c r="J56" s="155"/>
      <c r="K56" s="155"/>
      <c r="L56" s="163" t="str">
        <f t="shared" ref="L56" si="102">IF(E56="","",IF(OR(((MAXA(E56:I57))&gt;(B56+C56)),((MINA(E56:I57))&lt;(B56-C57))),"NG","OK"))</f>
        <v>OK</v>
      </c>
      <c r="M56" s="163">
        <f t="shared" ref="M56" si="103">IF(E56="","",IF(OR(((MAXA(E56:I57))&gt;(B56+C56)),((MINA(E56:I57))&lt;(B56-C57))),2,1))</f>
        <v>1</v>
      </c>
      <c r="N56" s="162">
        <f t="shared" ref="N56" si="104">IF(B56="","",(((B56+C56)+(B56-C57))/2))</f>
        <v>21.5</v>
      </c>
      <c r="O56" s="164">
        <f t="shared" ref="O56" si="105">IF(E56="","",((MAXA(E56,F56,G56,H56,I56))-N56)/((C56+C57)/2))</f>
        <v>0.25900000000000034</v>
      </c>
      <c r="P56" s="164">
        <f t="shared" ref="P56" si="106">IF(E56="","",((MINA(E56,F56,G56,H56,I56))-N56)/((C56+C57)/2))</f>
        <v>-0.13999999999999346</v>
      </c>
      <c r="Q56" s="162" t="str">
        <f t="shared" ref="Q56" si="107">IF(E56="","",IF(OR((O56&gt;50%),(P56&lt;-50%)),"Measure More","OK"))</f>
        <v>OK</v>
      </c>
      <c r="R56" s="162">
        <f t="shared" ref="R56" si="108">IF(E56="","",MAXA(E56:I57))</f>
        <v>21.5259</v>
      </c>
      <c r="S56" s="162">
        <f t="shared" ref="S56" si="109">IF(E56="","",MINA(E56:I57))</f>
        <v>21.486000000000001</v>
      </c>
      <c r="T56" s="162">
        <f t="shared" ref="T56" si="110">IF(E56="","",(R56-S56))</f>
        <v>3.989999999999938E-2</v>
      </c>
      <c r="U56" s="162">
        <f t="shared" ref="U56" si="111">IF(E56="","",ROUND(AVERAGEA(E56:I57),4))</f>
        <v>21.5123</v>
      </c>
      <c r="V56" s="162">
        <f t="shared" ref="V56" si="112">IF(E56="","",ROUND(SQRT(COUNTA(E56:I57)/(COUNTA(E56:I57)-1))*STDEVPA(E56:I57),4))</f>
        <v>1.5900000000000001E-2</v>
      </c>
      <c r="W56" s="161">
        <f t="shared" ref="W56" si="113">IF(E56="","",ROUND((((B56+C56)-(B56-C57))/(6*V56)),4))</f>
        <v>2.0964</v>
      </c>
      <c r="X56" s="161">
        <f t="shared" ref="X56" si="114">IF(E56="","",ROUND((1-(ABS((((B56+C56)+(B56-C57))/2)-U56)/((C56+C57)/2)))*W56,4))</f>
        <v>1.8385</v>
      </c>
      <c r="Y56" s="161" t="str">
        <f t="shared" ref="Y56" si="115">IF(E56="","",IF(OR(((MAXA(E56:I57))&gt;(B56+C56)),((MINA(E56:I57))&lt;(B56-C57))),"NG","OK"))</f>
        <v>OK</v>
      </c>
      <c r="Z56" s="161" t="str">
        <f t="shared" ref="Z56" si="116">IF(X56="","",IF(OR(((MINA(X56))&lt;(1.67))),"NG","OK"))</f>
        <v>OK</v>
      </c>
      <c r="AA56">
        <v>21.5259</v>
      </c>
      <c r="AB56">
        <v>21.509599999999999</v>
      </c>
      <c r="AC56">
        <v>21.517399999999999</v>
      </c>
      <c r="AD56">
        <v>21.486000000000001</v>
      </c>
      <c r="AE56">
        <v>21.522600000000001</v>
      </c>
    </row>
    <row r="57" spans="1:31" ht="12" customHeight="1" x14ac:dyDescent="0.15">
      <c r="A57" s="166"/>
      <c r="B57" s="154"/>
      <c r="C57" s="61">
        <v>0.1</v>
      </c>
      <c r="D57" s="154"/>
      <c r="E57" s="154"/>
      <c r="F57" s="154"/>
      <c r="G57" s="154"/>
      <c r="H57" s="154"/>
      <c r="I57" s="154"/>
      <c r="J57" s="156"/>
      <c r="K57" s="156"/>
      <c r="L57" s="163" t="str">
        <f t="shared" ref="L57" si="117">IF(L38="","",IF(OR(((MAXA(L38:L45))&gt;(L34+L35)),((MINA(L38:L45))&lt;(L34-L36))),"NG","OK"))</f>
        <v/>
      </c>
      <c r="M57" s="163" t="str">
        <f t="shared" ref="M57" si="118">IF(M37="","",IF(OR(((MAXA(M37:M44))&gt;(M33+M34)),((MINA(M37:M44))&lt;(M33-M35))),2,1))</f>
        <v/>
      </c>
      <c r="N57" s="162"/>
      <c r="O57" s="164"/>
      <c r="P57" s="164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spans="1:31" ht="12" customHeight="1" x14ac:dyDescent="0.15">
      <c r="A58" s="165">
        <v>9</v>
      </c>
      <c r="B58" s="153">
        <v>24.6</v>
      </c>
      <c r="C58" s="60">
        <v>0.2</v>
      </c>
      <c r="D58" s="153" t="s">
        <v>79</v>
      </c>
      <c r="E58" s="153">
        <v>24.624099999999999</v>
      </c>
      <c r="F58" s="153">
        <v>24.625599999999999</v>
      </c>
      <c r="G58" s="153">
        <v>24.626200000000001</v>
      </c>
      <c r="H58" s="153">
        <v>24.6281</v>
      </c>
      <c r="I58" s="153">
        <v>24.626999999999999</v>
      </c>
      <c r="J58" s="155"/>
      <c r="K58" s="155"/>
      <c r="L58" s="163" t="str">
        <f t="shared" ref="L58" si="119">IF(E58="","",IF(OR(((MAXA(E58:I59))&gt;(B58+C58)),((MINA(E58:I59))&lt;(B58-C59))),"NG","OK"))</f>
        <v>OK</v>
      </c>
      <c r="M58" s="163">
        <f t="shared" ref="M58" si="120">IF(E58="","",IF(OR(((MAXA(E58:I59))&gt;(B58+C58)),((MINA(E58:I59))&lt;(B58-C59))),2,1))</f>
        <v>1</v>
      </c>
      <c r="N58" s="162">
        <f t="shared" ref="N58" si="121">IF(B58="","",(((B58+C58)+(B58-C59))/2))</f>
        <v>24.6</v>
      </c>
      <c r="O58" s="164">
        <f t="shared" ref="O58" si="122">IF(E58="","",((MAXA(E58,F58,G58,H58,I58))-N58)/((C58+C59)/2))</f>
        <v>0.1404999999999923</v>
      </c>
      <c r="P58" s="164">
        <f t="shared" ref="P58" si="123">IF(E58="","",((MINA(E58,F58,G58,H58,I58))-N58)/((C58+C59)/2))</f>
        <v>0.12049999999998562</v>
      </c>
      <c r="Q58" s="162" t="str">
        <f t="shared" ref="Q58" si="124">IF(E58="","",IF(OR((O58&gt;50%),(P58&lt;-50%)),"Measure More","OK"))</f>
        <v>OK</v>
      </c>
      <c r="R58" s="162">
        <f t="shared" ref="R58" si="125">IF(E58="","",MAXA(E58:I59))</f>
        <v>24.6281</v>
      </c>
      <c r="S58" s="162">
        <f t="shared" ref="S58" si="126">IF(E58="","",MINA(E58:I59))</f>
        <v>24.624099999999999</v>
      </c>
      <c r="T58" s="162">
        <f t="shared" ref="T58" si="127">IF(E58="","",(R58-S58))</f>
        <v>4.0000000000013358E-3</v>
      </c>
      <c r="U58" s="162">
        <f t="shared" ref="U58" si="128">IF(E58="","",ROUND(AVERAGEA(E58:I59),4))</f>
        <v>24.626200000000001</v>
      </c>
      <c r="V58" s="162">
        <f t="shared" ref="V58" si="129">IF(E58="","",ROUND(SQRT(COUNTA(E58:I59)/(COUNTA(E58:I59)-1))*STDEVPA(E58:I59),4))</f>
        <v>1.5E-3</v>
      </c>
      <c r="W58" s="161">
        <f t="shared" ref="W58" si="130">IF(E58="","",ROUND((((B58+C58)-(B58-C59))/(6*V58)),4))</f>
        <v>44.444400000000002</v>
      </c>
      <c r="X58" s="161">
        <f t="shared" ref="X58" si="131">IF(E58="","",ROUND((1-(ABS((((B58+C58)+(B58-C59))/2)-U58)/((C58+C59)/2)))*W58,4))</f>
        <v>38.622199999999999</v>
      </c>
      <c r="Y58" s="161" t="str">
        <f t="shared" ref="Y58" si="132">IF(E58="","",IF(OR(((MAXA(E58:I59))&gt;(B58+C58)),((MINA(E58:I59))&lt;(B58-C59))),"NG","OK"))</f>
        <v>OK</v>
      </c>
      <c r="Z58" s="161" t="str">
        <f t="shared" ref="Z58" si="133">IF(X58="","",IF(OR(((MINA(X58))&lt;(1.67))),"NG","OK"))</f>
        <v>OK</v>
      </c>
      <c r="AA58">
        <v>24.624099999999999</v>
      </c>
      <c r="AB58">
        <v>24.625599999999999</v>
      </c>
      <c r="AC58">
        <v>24.626200000000001</v>
      </c>
      <c r="AD58">
        <v>24.6281</v>
      </c>
      <c r="AE58">
        <v>24.626999999999999</v>
      </c>
    </row>
    <row r="59" spans="1:31" ht="12" customHeight="1" x14ac:dyDescent="0.15">
      <c r="A59" s="166"/>
      <c r="B59" s="154"/>
      <c r="C59" s="61">
        <v>0.2</v>
      </c>
      <c r="D59" s="154"/>
      <c r="E59" s="154"/>
      <c r="F59" s="154"/>
      <c r="G59" s="154"/>
      <c r="H59" s="154"/>
      <c r="I59" s="154"/>
      <c r="J59" s="156"/>
      <c r="K59" s="156"/>
      <c r="L59" s="163" t="str">
        <f t="shared" ref="L59" si="134">IF(L40="","",IF(OR(((MAXA(L40:L47))&gt;(L36+L37)),((MINA(L40:L47))&lt;(L36-L38))),"NG","OK"))</f>
        <v>OK</v>
      </c>
      <c r="M59" s="163" t="str">
        <f t="shared" ref="M59" si="135">IF(M39="","",IF(OR(((MAXA(M39:M46))&gt;(M35+M36)),((MINA(M39:M46))&lt;(M35-M37))),2,1))</f>
        <v/>
      </c>
      <c r="N59" s="162"/>
      <c r="O59" s="164"/>
      <c r="P59" s="164"/>
      <c r="Q59" s="162"/>
      <c r="R59" s="162"/>
      <c r="S59" s="162"/>
      <c r="T59" s="162"/>
      <c r="U59" s="162"/>
      <c r="V59" s="162"/>
      <c r="W59" s="162"/>
      <c r="X59" s="162"/>
      <c r="Y59" s="162"/>
      <c r="Z59" s="162"/>
    </row>
    <row r="60" spans="1:31" ht="12" customHeight="1" x14ac:dyDescent="0.15">
      <c r="A60" s="165">
        <v>10</v>
      </c>
      <c r="B60" s="153">
        <v>3.6</v>
      </c>
      <c r="C60" s="60">
        <v>0.1</v>
      </c>
      <c r="D60" s="153" t="s">
        <v>79</v>
      </c>
      <c r="E60" s="153">
        <v>3.6410999999999998</v>
      </c>
      <c r="F60" s="153">
        <v>3.6575000000000002</v>
      </c>
      <c r="G60" s="153">
        <v>3.6549999999999998</v>
      </c>
      <c r="H60" s="153">
        <v>3.6579999999999999</v>
      </c>
      <c r="I60" s="153">
        <v>3.6425999999999998</v>
      </c>
      <c r="J60" s="155"/>
      <c r="K60" s="155"/>
      <c r="L60" s="163" t="str">
        <f t="shared" ref="L60" si="136">IF(E60="","",IF(OR(((MAXA(E60:I61))&gt;(B60+C60)),((MINA(E60:I61))&lt;(B60-C61))),"NG","OK"))</f>
        <v>OK</v>
      </c>
      <c r="M60" s="163">
        <f t="shared" ref="M60" si="137">IF(E60="","",IF(OR(((MAXA(E60:I61))&gt;(B60+C60)),((MINA(E60:I61))&lt;(B60-C61))),2,1))</f>
        <v>1</v>
      </c>
      <c r="N60" s="162">
        <f t="shared" ref="N60" si="138">IF(B60="","",(((B60+C60)+(B60-C61))/2))</f>
        <v>3.6</v>
      </c>
      <c r="O60" s="164">
        <f t="shared" ref="O60" si="139">IF(E60="","",((MAXA(E60,F60,G60,H60,I60))-N60)/((C60+C61)/2))</f>
        <v>0.57999999999999829</v>
      </c>
      <c r="P60" s="164">
        <f t="shared" ref="P60" si="140">IF(E60="","",((MINA(E60,F60,G60,H60,I60))-N60)/((C60+C61)/2))</f>
        <v>0.41099999999999692</v>
      </c>
      <c r="Q60" s="162" t="str">
        <f t="shared" ref="Q60" si="141">IF(E60="","",IF(OR((O60&gt;50%),(P60&lt;-50%)),"Measure More","OK"))</f>
        <v>Measure More</v>
      </c>
      <c r="R60" s="162">
        <f t="shared" ref="R60" si="142">IF(E60="","",MAXA(E60:I61))</f>
        <v>3.6579999999999999</v>
      </c>
      <c r="S60" s="162">
        <f t="shared" ref="S60" si="143">IF(E60="","",MINA(E60:I61))</f>
        <v>3.6410999999999998</v>
      </c>
      <c r="T60" s="162">
        <f t="shared" ref="T60" si="144">IF(E60="","",(R60-S60))</f>
        <v>1.6900000000000137E-2</v>
      </c>
      <c r="U60" s="162">
        <f t="shared" ref="U60" si="145">IF(E60="","",ROUND(AVERAGEA(E60:I61),4))</f>
        <v>3.6507999999999998</v>
      </c>
      <c r="V60" s="162">
        <f t="shared" ref="V60" si="146">IF(E60="","",ROUND(SQRT(COUNTA(E60:I61)/(COUNTA(E60:I61)-1))*STDEVPA(E60:I61),4))</f>
        <v>8.3000000000000001E-3</v>
      </c>
      <c r="W60" s="161">
        <f t="shared" ref="W60" si="147">IF(E60="","",ROUND((((B60+C60)-(B60-C61))/(6*V60)),4))</f>
        <v>4.0160999999999998</v>
      </c>
      <c r="X60" s="161">
        <f t="shared" ref="X60" si="148">IF(E60="","",ROUND((1-(ABS((((B60+C60)+(B60-C61))/2)-U60)/((C60+C61)/2)))*W60,4))</f>
        <v>1.9759</v>
      </c>
      <c r="Y60" s="161" t="str">
        <f t="shared" ref="Y60" si="149">IF(E60="","",IF(OR(((MAXA(E60:I61))&gt;(B60+C60)),((MINA(E60:I61))&lt;(B60-C61))),"NG","OK"))</f>
        <v>OK</v>
      </c>
      <c r="Z60" s="161" t="str">
        <f t="shared" ref="Z60" si="150">IF(X60="","",IF(OR(((MINA(X60))&lt;(1.67))),"NG","OK"))</f>
        <v>OK</v>
      </c>
      <c r="AA60">
        <v>3.6410999999999998</v>
      </c>
      <c r="AB60">
        <v>3.6575000000000002</v>
      </c>
      <c r="AC60">
        <v>3.6549999999999998</v>
      </c>
      <c r="AD60">
        <v>3.6579999999999999</v>
      </c>
      <c r="AE60">
        <v>3.6425999999999998</v>
      </c>
    </row>
    <row r="61" spans="1:31" ht="12" customHeight="1" x14ac:dyDescent="0.15">
      <c r="A61" s="166"/>
      <c r="B61" s="154"/>
      <c r="C61" s="61">
        <v>0.1</v>
      </c>
      <c r="D61" s="154"/>
      <c r="E61" s="154"/>
      <c r="F61" s="154"/>
      <c r="G61" s="154"/>
      <c r="H61" s="154"/>
      <c r="I61" s="154"/>
      <c r="J61" s="156"/>
      <c r="K61" s="156"/>
      <c r="L61" s="163" t="e">
        <f t="shared" ref="L61" si="151">IF(L42="","",IF(OR(((MAXA(L42:L49))&gt;(L38+L39)),((MINA(L42:L49))&lt;(L38-L40))),"NG","OK"))</f>
        <v>#VALUE!</v>
      </c>
      <c r="M61" s="163" t="str">
        <f t="shared" ref="M61" si="152">IF(M41="","",IF(OR(((MAXA(M41:M48))&gt;(M37+M38)),((MINA(M41:M48))&lt;(M37-M39))),2,1))</f>
        <v/>
      </c>
      <c r="N61" s="162"/>
      <c r="O61" s="164"/>
      <c r="P61" s="164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r="62" spans="1:31" ht="12" customHeight="1" x14ac:dyDescent="0.15">
      <c r="A62" s="165">
        <v>11</v>
      </c>
      <c r="B62" s="153">
        <v>0.8</v>
      </c>
      <c r="C62" s="60">
        <v>0.06</v>
      </c>
      <c r="D62" s="153" t="s">
        <v>80</v>
      </c>
      <c r="E62" s="153">
        <v>0.80900000000000005</v>
      </c>
      <c r="F62" s="153">
        <v>0.80800000000000005</v>
      </c>
      <c r="G62" s="153">
        <v>0.80900000000000005</v>
      </c>
      <c r="H62" s="153">
        <v>0.80800000000000005</v>
      </c>
      <c r="I62" s="153">
        <v>0.80900000000000005</v>
      </c>
      <c r="J62" s="155" t="s">
        <v>119</v>
      </c>
      <c r="K62" s="155"/>
      <c r="L62" s="163" t="str">
        <f>IF(E62="","",IF(OR(((MAXA(E62:I63))&gt;(B62+C62)),((MINA(E62:I63))&lt;(B62-C63))),"NG","OK"))</f>
        <v>OK</v>
      </c>
      <c r="M62" s="163">
        <f>IF(E62="","",IF(OR(((MAXA(E62:I63))&gt;(B62+C62)),((MINA(E62:I63))&lt;(B62-C63))),2,1))</f>
        <v>1</v>
      </c>
      <c r="N62" s="162">
        <f t="shared" ref="N62" si="153">IF(B62="","",(((B62+C62)+(B62-C63))/2))</f>
        <v>0.8</v>
      </c>
      <c r="O62" s="164">
        <f t="shared" ref="O62" si="154">IF(E62="","",((MAXA(E62,F62,G62,H62,I62))-N62)/((C62+C63)/2))</f>
        <v>0.15000000000000013</v>
      </c>
      <c r="P62" s="164">
        <f t="shared" ref="P62" si="155">IF(E62="","",((MINA(E62,F62,G62,H62,I62))-N62)/((C62+C63)/2))</f>
        <v>0.13333333333333347</v>
      </c>
      <c r="Q62" s="162" t="str">
        <f t="shared" ref="Q62" si="156">IF(E62="","",IF(OR((O62&gt;50%),(P62&lt;-50%)),"Measure More","OK"))</f>
        <v>OK</v>
      </c>
      <c r="R62" s="162">
        <f t="shared" ref="R62" si="157">IF(E62="","",MAXA(E62:I63))</f>
        <v>0.80900000000000005</v>
      </c>
      <c r="S62" s="162">
        <f t="shared" ref="S62" si="158">IF(E62="","",MINA(E62:I63))</f>
        <v>0.80800000000000005</v>
      </c>
      <c r="T62" s="162">
        <f t="shared" ref="T62" si="159">IF(E62="","",(R62-S62))</f>
        <v>1.0000000000000009E-3</v>
      </c>
      <c r="U62" s="162">
        <f t="shared" ref="U62" si="160">IF(E62="","",ROUND(AVERAGEA(E62:I63),4))</f>
        <v>0.80859999999999999</v>
      </c>
      <c r="V62" s="162">
        <f t="shared" ref="V62" si="161">IF(E62="","",ROUND(SQRT(COUNTA(E62:I63)/(COUNTA(E62:I63)-1))*STDEVPA(E62:I63),4))</f>
        <v>5.0000000000000001E-4</v>
      </c>
      <c r="W62" s="161">
        <f t="shared" ref="W62" si="162">IF(E62="","",ROUND((((B62+C62)-(B62-C63))/(6*V62)),4))</f>
        <v>40</v>
      </c>
      <c r="X62" s="161">
        <f t="shared" ref="X62" si="163">IF(E62="","",ROUND((1-(ABS((((B62+C62)+(B62-C63))/2)-U62)/((C62+C63)/2)))*W62,4))</f>
        <v>34.2667</v>
      </c>
      <c r="Y62" s="161" t="str">
        <f t="shared" ref="Y62" si="164">IF(E62="","",IF(OR(((MAXA(E62:I63))&gt;(B62+C62)),((MINA(E62:I63))&lt;(B62-C63))),"NG","OK"))</f>
        <v>OK</v>
      </c>
      <c r="Z62" s="161" t="str">
        <f t="shared" ref="Z62" si="165">IF(X62="","",IF(OR(((MINA(X62))&lt;(1.67))),"NG","OK"))</f>
        <v>OK</v>
      </c>
      <c r="AA62">
        <v>0.80900000000000005</v>
      </c>
      <c r="AB62">
        <v>0.80800000000000005</v>
      </c>
      <c r="AC62">
        <v>0.80900000000000005</v>
      </c>
      <c r="AD62">
        <v>0.80800000000000005</v>
      </c>
      <c r="AE62">
        <v>0.80900000000000005</v>
      </c>
    </row>
    <row r="63" spans="1:31" ht="12" customHeight="1" x14ac:dyDescent="0.15">
      <c r="A63" s="166"/>
      <c r="B63" s="154"/>
      <c r="C63" s="61">
        <v>0.06</v>
      </c>
      <c r="D63" s="154"/>
      <c r="E63" s="154"/>
      <c r="F63" s="154"/>
      <c r="G63" s="154"/>
      <c r="H63" s="154"/>
      <c r="I63" s="154"/>
      <c r="J63" s="156"/>
      <c r="K63" s="156"/>
      <c r="L63" s="163" t="e">
        <f t="shared" ref="L63" si="166">IF(L44="","",IF(OR(((MAXA(L44:L51))&gt;(L40+L41)),((MINA(L44:L51))&lt;(L40-L42))),"NG","OK"))</f>
        <v>#VALUE!</v>
      </c>
      <c r="M63" s="163" t="str">
        <f t="shared" ref="M63" si="167">IF(M43="","",IF(OR(((MAXA(M43:M50))&gt;(M39+M40)),((MINA(M43:M50))&lt;(M39-M41))),2,1))</f>
        <v/>
      </c>
      <c r="N63" s="162"/>
      <c r="O63" s="164"/>
      <c r="P63" s="164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r="64" spans="1:31" ht="12" customHeight="1" x14ac:dyDescent="0.15">
      <c r="A64" s="165">
        <v>12</v>
      </c>
      <c r="B64" s="153">
        <v>0.6</v>
      </c>
      <c r="C64" s="60">
        <v>0</v>
      </c>
      <c r="D64" s="153" t="s">
        <v>80</v>
      </c>
      <c r="E64" s="153">
        <v>0.59</v>
      </c>
      <c r="F64" s="153">
        <v>0.59</v>
      </c>
      <c r="G64" s="153">
        <v>0.59</v>
      </c>
      <c r="H64" s="153">
        <v>0.59</v>
      </c>
      <c r="I64" s="153">
        <v>0.59099999999999997</v>
      </c>
      <c r="J64" s="155"/>
      <c r="K64" s="155"/>
      <c r="L64" s="163" t="str">
        <f t="shared" ref="L64" si="168">IF(E64="","",IF(OR(((MAXA(E64:I65))&gt;(B64+C64)),((MINA(E64:I65))&lt;(B64-C65))),"NG","OK"))</f>
        <v>OK</v>
      </c>
      <c r="M64" s="163">
        <f t="shared" ref="M64" si="169">IF(E64="","",IF(OR(((MAXA(E64:I65))&gt;(B64+C64)),((MINA(E64:I65))&lt;(B64-C65))),2,1))</f>
        <v>1</v>
      </c>
      <c r="N64" s="162">
        <f t="shared" ref="N64" si="170">IF(B64="","",(((B64+C64)+(B64-C65))/2))</f>
        <v>0.58499999999999996</v>
      </c>
      <c r="O64" s="164">
        <f t="shared" ref="O64" si="171">IF(E64="","",((MAXA(E64,F64,G64,H64,I64))-N64)/((C64+C65)/2))</f>
        <v>0.40000000000000036</v>
      </c>
      <c r="P64" s="164">
        <f t="shared" ref="P64" si="172">IF(E64="","",((MINA(E64,F64,G64,H64,I64))-N64)/((C64+C65)/2))</f>
        <v>0.33333333333333365</v>
      </c>
      <c r="Q64" s="162" t="str">
        <f t="shared" ref="Q64" si="173">IF(E64="","",IF(OR((O64&gt;50%),(P64&lt;-50%)),"Measure More","OK"))</f>
        <v>OK</v>
      </c>
      <c r="R64" s="162">
        <f t="shared" ref="R64" si="174">IF(E64="","",MAXA(E64:I65))</f>
        <v>0.59099999999999997</v>
      </c>
      <c r="S64" s="162">
        <f t="shared" ref="S64" si="175">IF(E64="","",MINA(E64:I65))</f>
        <v>0.59</v>
      </c>
      <c r="T64" s="162">
        <f t="shared" ref="T64" si="176">IF(E64="","",(R64-S64))</f>
        <v>1.0000000000000009E-3</v>
      </c>
      <c r="U64" s="162">
        <f t="shared" ref="U64" si="177">IF(E64="","",ROUND(AVERAGEA(E64:I65),4))</f>
        <v>0.59019999999999995</v>
      </c>
      <c r="V64" s="162">
        <f t="shared" ref="V64" si="178">IF(E64="","",ROUND(SQRT(COUNTA(E64:I65)/(COUNTA(E64:I65)-1))*STDEVPA(E64:I65),4))</f>
        <v>4.0000000000000002E-4</v>
      </c>
      <c r="W64" s="161">
        <f>IF(E64="","",ROUND((((B64+C64)-(U64))/(3*V64)),4))</f>
        <v>8.1667000000000005</v>
      </c>
      <c r="X64" s="169">
        <f>IF(E64="","",ROUND((((B64+C64)-(U64))/(3*V64)),4))</f>
        <v>8.1667000000000005</v>
      </c>
      <c r="Y64" s="169" t="str">
        <f t="shared" ref="Y64" si="179">IF(E64="","",IF(OR(((MAXA(E64:I65))&gt;(B64+C64)),((MINA(E64:I65))&lt;(B64-C65))),"NG","OK"))</f>
        <v>OK</v>
      </c>
      <c r="Z64" s="161" t="str">
        <f t="shared" ref="Z64" si="180">IF(X64="","",IF(OR(((MINA(X64))&lt;(1.67))),"NG","OK"))</f>
        <v>OK</v>
      </c>
      <c r="AA64">
        <v>0.59</v>
      </c>
      <c r="AB64">
        <v>0.59</v>
      </c>
      <c r="AC64">
        <v>0.59</v>
      </c>
      <c r="AD64">
        <v>0.59</v>
      </c>
      <c r="AE64">
        <v>0.59099999999999997</v>
      </c>
    </row>
    <row r="65" spans="1:31" ht="12" customHeight="1" x14ac:dyDescent="0.15">
      <c r="A65" s="166"/>
      <c r="B65" s="154"/>
      <c r="C65" s="61">
        <v>0.03</v>
      </c>
      <c r="D65" s="154"/>
      <c r="E65" s="154"/>
      <c r="F65" s="154"/>
      <c r="G65" s="154"/>
      <c r="H65" s="154"/>
      <c r="I65" s="154"/>
      <c r="J65" s="156"/>
      <c r="K65" s="156"/>
      <c r="L65" s="163" t="e">
        <f t="shared" ref="L65" si="181">IF(L46="","",IF(OR(((MAXA(L46:L53))&gt;(L42+L43)),((MINA(L46:L53))&lt;(L42-L44))),"NG","OK"))</f>
        <v>#VALUE!</v>
      </c>
      <c r="M65" s="163" t="str">
        <f t="shared" ref="M65" si="182">IF(M45="","",IF(OR(((MAXA(M45:M52))&gt;(M41+M42)),((MINA(M45:M52))&lt;(M41-M43))),2,1))</f>
        <v/>
      </c>
      <c r="N65" s="162"/>
      <c r="O65" s="164"/>
      <c r="P65" s="164"/>
      <c r="Q65" s="162"/>
      <c r="R65" s="162"/>
      <c r="S65" s="162"/>
      <c r="T65" s="162"/>
      <c r="U65" s="162"/>
      <c r="V65" s="162"/>
      <c r="W65" s="162"/>
      <c r="X65" s="161"/>
      <c r="Y65" s="161"/>
      <c r="Z65" s="162"/>
    </row>
    <row r="66" spans="1:31" ht="12" customHeight="1" x14ac:dyDescent="0.15">
      <c r="A66" s="165">
        <v>13</v>
      </c>
      <c r="B66" s="153">
        <v>7.5</v>
      </c>
      <c r="C66" s="60">
        <v>0.2</v>
      </c>
      <c r="D66" s="153" t="s">
        <v>79</v>
      </c>
      <c r="E66" s="153">
        <v>7.516</v>
      </c>
      <c r="F66" s="153">
        <v>7.5449999999999999</v>
      </c>
      <c r="G66" s="153">
        <v>7.5392999999999999</v>
      </c>
      <c r="H66" s="153">
        <v>7.5431999999999997</v>
      </c>
      <c r="I66" s="153">
        <v>7.5450999999999997</v>
      </c>
      <c r="J66" s="155"/>
      <c r="K66" s="155"/>
      <c r="L66" s="163" t="str">
        <f t="shared" ref="L66" si="183">IF(E66="","",IF(OR(((MAXA(E66:I67))&gt;(B66+C66)),((MINA(E66:I67))&lt;(B66-C67))),"NG","OK"))</f>
        <v>OK</v>
      </c>
      <c r="M66" s="163">
        <f t="shared" ref="M66" si="184">IF(E66="","",IF(OR(((MAXA(E66:I67))&gt;(B66+C66)),((MINA(E66:I67))&lt;(B66-C67))),2,1))</f>
        <v>1</v>
      </c>
      <c r="N66" s="162">
        <f t="shared" ref="N66" si="185">IF(B66="","",(((B66+C66)+(B66-C67))/2))</f>
        <v>7.5</v>
      </c>
      <c r="O66" s="164">
        <f t="shared" ref="O66" si="186">IF(E66="","",((MAXA(E66,F66,G66,H66,I66))-N66)/((C66+C67)/2))</f>
        <v>0.22549999999999848</v>
      </c>
      <c r="P66" s="164">
        <f t="shared" ref="P66" si="187">IF(E66="","",((MINA(E66,F66,G66,H66,I66))-N66)/((C66+C67)/2))</f>
        <v>8.0000000000000071E-2</v>
      </c>
      <c r="Q66" s="162" t="str">
        <f t="shared" ref="Q66" si="188">IF(E66="","",IF(OR((O66&gt;50%),(P66&lt;-50%)),"Measure More","OK"))</f>
        <v>OK</v>
      </c>
      <c r="R66" s="162">
        <f t="shared" ref="R66" si="189">IF(E66="","",MAXA(E66:I67))</f>
        <v>7.5450999999999997</v>
      </c>
      <c r="S66" s="162">
        <f t="shared" ref="S66" si="190">IF(E66="","",MINA(E66:I67))</f>
        <v>7.516</v>
      </c>
      <c r="T66" s="162">
        <f t="shared" ref="T66" si="191">IF(E66="","",(R66-S66))</f>
        <v>2.9099999999999682E-2</v>
      </c>
      <c r="U66" s="162">
        <f t="shared" ref="U66" si="192">IF(E66="","",ROUND(AVERAGEA(E66:I67),4))</f>
        <v>7.5377000000000001</v>
      </c>
      <c r="V66" s="162">
        <f t="shared" ref="V66" si="193">IF(E66="","",ROUND(SQRT(COUNTA(E66:I67)/(COUNTA(E66:I67)-1))*STDEVPA(E66:I67),4))</f>
        <v>1.24E-2</v>
      </c>
      <c r="W66" s="161">
        <f t="shared" ref="W66" si="194">IF(E66="","",ROUND((((B66+C66)-(B66-C67))/(6*V66)),4))</f>
        <v>5.3762999999999996</v>
      </c>
      <c r="X66" s="161">
        <f t="shared" ref="X66" si="195">IF(E66="","",ROUND((1-(ABS((((B66+C66)+(B66-C67))/2)-U66)/((C66+C67)/2)))*W66,4))</f>
        <v>4.3628999999999998</v>
      </c>
      <c r="Y66" s="161" t="str">
        <f t="shared" ref="Y66" si="196">IF(E66="","",IF(OR(((MAXA(E66:I67))&gt;(B66+C66)),((MINA(E66:I67))&lt;(B66-C67))),"NG","OK"))</f>
        <v>OK</v>
      </c>
      <c r="Z66" s="161" t="str">
        <f t="shared" ref="Z66" si="197">IF(X66="","",IF(OR(((MINA(X66))&lt;(1.67))),"NG","OK"))</f>
        <v>OK</v>
      </c>
      <c r="AA66">
        <v>7.516</v>
      </c>
      <c r="AB66">
        <v>7.5449999999999999</v>
      </c>
      <c r="AC66">
        <v>7.5392999999999999</v>
      </c>
      <c r="AD66">
        <v>7.5431999999999997</v>
      </c>
      <c r="AE66">
        <v>7.5450999999999997</v>
      </c>
    </row>
    <row r="67" spans="1:31" ht="12" customHeight="1" x14ac:dyDescent="0.15">
      <c r="A67" s="166"/>
      <c r="B67" s="154"/>
      <c r="C67" s="61">
        <v>0.2</v>
      </c>
      <c r="D67" s="154"/>
      <c r="E67" s="154"/>
      <c r="F67" s="154"/>
      <c r="G67" s="154"/>
      <c r="H67" s="154"/>
      <c r="I67" s="154"/>
      <c r="J67" s="156"/>
      <c r="K67" s="156"/>
      <c r="L67" s="163" t="e">
        <f t="shared" ref="L67" si="198">IF(L48="","",IF(OR(((MAXA(L48:L55))&gt;(L44+L45)),((MINA(L48:L55))&lt;(L44-L46))),"NG","OK"))</f>
        <v>#VALUE!</v>
      </c>
      <c r="M67" s="163" t="str">
        <f t="shared" ref="M67" si="199">IF(M47="","",IF(OR(((MAXA(M47:M54))&gt;(M43+M44)),((MINA(M47:M54))&lt;(M43-M45))),2,1))</f>
        <v/>
      </c>
      <c r="N67" s="162"/>
      <c r="O67" s="164"/>
      <c r="P67" s="164"/>
      <c r="Q67" s="162"/>
      <c r="R67" s="162"/>
      <c r="S67" s="162"/>
      <c r="T67" s="162"/>
      <c r="U67" s="162"/>
      <c r="V67" s="162"/>
      <c r="W67" s="162"/>
      <c r="X67" s="162"/>
      <c r="Y67" s="162"/>
      <c r="Z67" s="162"/>
    </row>
    <row r="68" spans="1:31" ht="12" customHeight="1" x14ac:dyDescent="0.15">
      <c r="A68" s="165">
        <v>14</v>
      </c>
      <c r="B68" s="153">
        <v>6.2</v>
      </c>
      <c r="C68" s="60">
        <v>0.05</v>
      </c>
      <c r="D68" s="153" t="s">
        <v>79</v>
      </c>
      <c r="E68" s="153">
        <v>6.2023999999999999</v>
      </c>
      <c r="F68" s="153">
        <v>6.2016999999999998</v>
      </c>
      <c r="G68" s="153">
        <v>6.2031999999999998</v>
      </c>
      <c r="H68" s="153">
        <v>6.2004000000000001</v>
      </c>
      <c r="I68" s="153">
        <v>6.2028999999999996</v>
      </c>
      <c r="J68" s="155"/>
      <c r="K68" s="155"/>
      <c r="L68" s="163" t="str">
        <f t="shared" ref="L68" si="200">IF(E68="","",IF(OR(((MAXA(E68:I69))&gt;(B68+C68)),((MINA(E68:I69))&lt;(B68-C69))),"NG","OK"))</f>
        <v>OK</v>
      </c>
      <c r="M68" s="163">
        <f t="shared" ref="M68" si="201">IF(E68="","",IF(OR(((MAXA(E68:I69))&gt;(B68+C68)),((MINA(E68:I69))&lt;(B68-C69))),2,1))</f>
        <v>1</v>
      </c>
      <c r="N68" s="162">
        <f t="shared" ref="N68" si="202">IF(B68="","",(((B68+C68)+(B68-C69))/2))</f>
        <v>6.2</v>
      </c>
      <c r="O68" s="164">
        <f t="shared" ref="O68" si="203">IF(E68="","",((MAXA(E68,F68,G68,H68,I68))-N68)/((C68+C69)/2))</f>
        <v>6.3999999999992951E-2</v>
      </c>
      <c r="P68" s="164">
        <f t="shared" ref="P68" si="204">IF(E68="","",((MINA(E68,F68,G68,H68,I68))-N68)/((C68+C69)/2))</f>
        <v>7.9999999999991189E-3</v>
      </c>
      <c r="Q68" s="162" t="str">
        <f t="shared" ref="Q68" si="205">IF(E68="","",IF(OR((O68&gt;50%),(P68&lt;-50%)),"Measure More","OK"))</f>
        <v>OK</v>
      </c>
      <c r="R68" s="162">
        <f t="shared" ref="R68" si="206">IF(E68="","",MAXA(E68:I69))</f>
        <v>6.2031999999999998</v>
      </c>
      <c r="S68" s="162">
        <f t="shared" ref="S68" si="207">IF(E68="","",MINA(E68:I69))</f>
        <v>6.2004000000000001</v>
      </c>
      <c r="T68" s="162">
        <f t="shared" ref="T68" si="208">IF(E68="","",(R68-S68))</f>
        <v>2.7999999999996916E-3</v>
      </c>
      <c r="U68" s="162">
        <f t="shared" ref="U68" si="209">IF(E68="","",ROUND(AVERAGEA(E68:I69),4))</f>
        <v>6.2020999999999997</v>
      </c>
      <c r="V68" s="162">
        <f t="shared" ref="V68" si="210">IF(E68="","",ROUND(SQRT(COUNTA(E68:I69)/(COUNTA(E68:I69)-1))*STDEVPA(E68:I69),4))</f>
        <v>1.1000000000000001E-3</v>
      </c>
      <c r="W68" s="161">
        <f t="shared" ref="W68" si="211">IF(E68="","",ROUND((((B68+C68)-(B68-C69))/(6*V68)),4))</f>
        <v>15.1515</v>
      </c>
      <c r="X68" s="161">
        <f t="shared" ref="X68" si="212">IF(E68="","",ROUND((1-(ABS((((B68+C68)+(B68-C69))/2)-U68)/((C68+C69)/2)))*W68,4))</f>
        <v>14.5151</v>
      </c>
      <c r="Y68" s="161" t="str">
        <f t="shared" ref="Y68" si="213">IF(E68="","",IF(OR(((MAXA(E68:I69))&gt;(B68+C68)),((MINA(E68:I69))&lt;(B68-C69))),"NG","OK"))</f>
        <v>OK</v>
      </c>
      <c r="Z68" s="161" t="str">
        <f t="shared" ref="Z68" si="214">IF(X68="","",IF(OR(((MINA(X68))&lt;(1.67))),"NG","OK"))</f>
        <v>OK</v>
      </c>
      <c r="AA68">
        <v>6.2023999999999999</v>
      </c>
      <c r="AB68">
        <v>6.2016999999999998</v>
      </c>
      <c r="AC68">
        <v>6.2031999999999998</v>
      </c>
      <c r="AD68">
        <v>6.2004000000000001</v>
      </c>
      <c r="AE68">
        <v>6.2028999999999996</v>
      </c>
    </row>
    <row r="69" spans="1:31" ht="12" customHeight="1" x14ac:dyDescent="0.15">
      <c r="A69" s="166"/>
      <c r="B69" s="154"/>
      <c r="C69" s="61">
        <v>0.05</v>
      </c>
      <c r="D69" s="154"/>
      <c r="E69" s="154"/>
      <c r="F69" s="154"/>
      <c r="G69" s="154"/>
      <c r="H69" s="154"/>
      <c r="I69" s="154"/>
      <c r="J69" s="156"/>
      <c r="K69" s="156"/>
      <c r="L69" s="163" t="e">
        <f t="shared" ref="L69" si="215">IF(L50="","",IF(OR(((MAXA(L50:L57))&gt;(L46+L47)),((MINA(L50:L57))&lt;(L46-L48))),"NG","OK"))</f>
        <v>#VALUE!</v>
      </c>
      <c r="M69" s="163" t="str">
        <f t="shared" ref="M69" si="216">IF(M49="","",IF(OR(((MAXA(M49:M56))&gt;(M45+M46)),((MINA(M49:M56))&lt;(M45-M47))),2,1))</f>
        <v/>
      </c>
      <c r="N69" s="162"/>
      <c r="O69" s="164"/>
      <c r="P69" s="164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  <row r="70" spans="1:31" ht="12" customHeight="1" x14ac:dyDescent="0.15">
      <c r="A70" s="165">
        <v>15</v>
      </c>
      <c r="B70" s="153">
        <v>5.7</v>
      </c>
      <c r="C70" s="60">
        <v>0.1</v>
      </c>
      <c r="D70" s="153" t="s">
        <v>79</v>
      </c>
      <c r="E70" s="153">
        <v>5.6788999999999996</v>
      </c>
      <c r="F70" s="153">
        <v>5.6792999999999996</v>
      </c>
      <c r="G70" s="153">
        <v>5.6764000000000001</v>
      </c>
      <c r="H70" s="153">
        <v>5.6783999999999999</v>
      </c>
      <c r="I70" s="153">
        <v>5.6715999999999998</v>
      </c>
      <c r="J70" s="155"/>
      <c r="K70" s="155"/>
      <c r="L70" s="163" t="str">
        <f t="shared" ref="L70" si="217">IF(E70="","",IF(OR(((MAXA(E70:I71))&gt;(B70+C70)),((MINA(E70:I71))&lt;(B70-C71))),"NG","OK"))</f>
        <v>OK</v>
      </c>
      <c r="M70" s="163">
        <f t="shared" ref="M70" si="218">IF(E70="","",IF(OR(((MAXA(E70:I71))&gt;(B70+C70)),((MINA(E70:I71))&lt;(B70-C71))),2,1))</f>
        <v>1</v>
      </c>
      <c r="N70" s="162">
        <f t="shared" ref="N70" si="219">IF(B70="","",(((B70+C70)+(B70-C71))/2))</f>
        <v>5.7</v>
      </c>
      <c r="O70" s="164">
        <f t="shared" ref="O70" si="220">IF(E70="","",((MAXA(E70,F70,G70,H70,I70))-N70)/((C70+C71)/2))</f>
        <v>-0.20700000000000607</v>
      </c>
      <c r="P70" s="164">
        <f t="shared" ref="P70" si="221">IF(E70="","",((MINA(E70,F70,G70,H70,I70))-N70)/((C70+C71)/2))</f>
        <v>-0.28400000000000425</v>
      </c>
      <c r="Q70" s="162" t="str">
        <f t="shared" ref="Q70" si="222">IF(E70="","",IF(OR((O70&gt;50%),(P70&lt;-50%)),"Measure More","OK"))</f>
        <v>OK</v>
      </c>
      <c r="R70" s="162">
        <f t="shared" ref="R70" si="223">IF(E70="","",MAXA(E70:I71))</f>
        <v>5.6792999999999996</v>
      </c>
      <c r="S70" s="162">
        <f t="shared" ref="S70" si="224">IF(E70="","",MINA(E70:I71))</f>
        <v>5.6715999999999998</v>
      </c>
      <c r="T70" s="162">
        <f t="shared" ref="T70" si="225">IF(E70="","",(R70-S70))</f>
        <v>7.6999999999998181E-3</v>
      </c>
      <c r="U70" s="162">
        <f t="shared" ref="U70" si="226">IF(E70="","",ROUND(AVERAGEA(E70:I71),4))</f>
        <v>5.6768999999999998</v>
      </c>
      <c r="V70" s="162">
        <f t="shared" ref="V70" si="227">IF(E70="","",ROUND(SQRT(COUNTA(E70:I71)/(COUNTA(E70:I71)-1))*STDEVPA(E70:I71),4))</f>
        <v>3.2000000000000002E-3</v>
      </c>
      <c r="W70" s="161">
        <f t="shared" ref="W70" si="228">IF(E70="","",ROUND((((B70+C70)-(B70-C71))/(6*V70)),4))</f>
        <v>10.416700000000001</v>
      </c>
      <c r="X70" s="161">
        <f t="shared" ref="X70" si="229">IF(E70="","",ROUND((1-(ABS((((B70+C70)+(B70-C71))/2)-U70)/((C70+C71)/2)))*W70,4))</f>
        <v>8.0104000000000006</v>
      </c>
      <c r="Y70" s="161" t="str">
        <f t="shared" ref="Y70" si="230">IF(E70="","",IF(OR(((MAXA(E70:I71))&gt;(B70+C70)),((MINA(E70:I71))&lt;(B70-C71))),"NG","OK"))</f>
        <v>OK</v>
      </c>
      <c r="Z70" s="161" t="str">
        <f t="shared" ref="Z70" si="231">IF(X70="","",IF(OR(((MINA(X70))&lt;(1.67))),"NG","OK"))</f>
        <v>OK</v>
      </c>
      <c r="AA70">
        <v>5.6788999999999996</v>
      </c>
      <c r="AB70">
        <v>5.6792999999999996</v>
      </c>
      <c r="AC70">
        <v>5.6764000000000001</v>
      </c>
      <c r="AD70">
        <v>5.6783999999999999</v>
      </c>
      <c r="AE70">
        <v>5.6715999999999998</v>
      </c>
    </row>
    <row r="71" spans="1:31" ht="12" customHeight="1" x14ac:dyDescent="0.15">
      <c r="A71" s="166"/>
      <c r="B71" s="154"/>
      <c r="C71" s="61">
        <v>0.1</v>
      </c>
      <c r="D71" s="154"/>
      <c r="E71" s="154"/>
      <c r="F71" s="154"/>
      <c r="G71" s="154"/>
      <c r="H71" s="154"/>
      <c r="I71" s="154"/>
      <c r="J71" s="156"/>
      <c r="K71" s="156"/>
      <c r="L71" s="163" t="e">
        <f t="shared" ref="L71" si="232">IF(L52="","",IF(OR(((MAXA(L52:L59))&gt;(L48+L49)),((MINA(L52:L59))&lt;(L48-L50))),"NG","OK"))</f>
        <v>#VALUE!</v>
      </c>
      <c r="M71" s="163" t="str">
        <f t="shared" ref="M71" si="233">IF(M51="","",IF(OR(((MAXA(M51:M58))&gt;(M47+M48)),((MINA(M51:M58))&lt;(M47-M49))),2,1))</f>
        <v/>
      </c>
      <c r="N71" s="162"/>
      <c r="O71" s="164"/>
      <c r="P71" s="164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r="72" spans="1:31" ht="12" customHeight="1" x14ac:dyDescent="0.15">
      <c r="A72" s="165">
        <v>16</v>
      </c>
      <c r="B72" s="153">
        <v>7.9</v>
      </c>
      <c r="C72" s="60">
        <v>0.1</v>
      </c>
      <c r="D72" s="153" t="s">
        <v>79</v>
      </c>
      <c r="E72" s="153">
        <v>7.9034000000000004</v>
      </c>
      <c r="F72" s="153">
        <v>7.9061000000000003</v>
      </c>
      <c r="G72" s="153">
        <v>7.9059999999999997</v>
      </c>
      <c r="H72" s="153">
        <v>7.9039999999999999</v>
      </c>
      <c r="I72" s="153">
        <v>7.9066000000000001</v>
      </c>
      <c r="J72" s="155"/>
      <c r="K72" s="155"/>
      <c r="L72" s="163" t="str">
        <f t="shared" ref="L72" si="234">IF(E72="","",IF(OR(((MAXA(E72:I73))&gt;(B72+C72)),((MINA(E72:I73))&lt;(B72-C73))),"NG","OK"))</f>
        <v>OK</v>
      </c>
      <c r="M72" s="163">
        <f t="shared" ref="M72" si="235">IF(E72="","",IF(OR(((MAXA(E72:I73))&gt;(B72+C72)),((MINA(E72:I73))&lt;(B72-C73))),2,1))</f>
        <v>1</v>
      </c>
      <c r="N72" s="162">
        <f t="shared" ref="N72" si="236">IF(B72="","",(((B72+C72)+(B72-C73))/2))</f>
        <v>7.9</v>
      </c>
      <c r="O72" s="164">
        <f t="shared" ref="O72" si="237">IF(E72="","",((MAXA(E72,F72,G72,H72,I72))-N72)/((C72+C73)/2))</f>
        <v>6.5999999999997172E-2</v>
      </c>
      <c r="P72" s="164">
        <f t="shared" ref="P72" si="238">IF(E72="","",((MINA(E72,F72,G72,H72,I72))-N72)/((C72+C73)/2))</f>
        <v>3.4000000000000696E-2</v>
      </c>
      <c r="Q72" s="162" t="str">
        <f t="shared" ref="Q72" si="239">IF(E72="","",IF(OR((O72&gt;50%),(P72&lt;-50%)),"Measure More","OK"))</f>
        <v>OK</v>
      </c>
      <c r="R72" s="162">
        <f t="shared" ref="R72" si="240">IF(E72="","",MAXA(E72:I73))</f>
        <v>7.9066000000000001</v>
      </c>
      <c r="S72" s="162">
        <f t="shared" ref="S72" si="241">IF(E72="","",MINA(E72:I73))</f>
        <v>7.9034000000000004</v>
      </c>
      <c r="T72" s="162">
        <f t="shared" ref="T72" si="242">IF(E72="","",(R72-S72))</f>
        <v>3.1999999999996476E-3</v>
      </c>
      <c r="U72" s="162">
        <f t="shared" ref="U72" si="243">IF(E72="","",ROUND(AVERAGEA(E72:I73),4))</f>
        <v>7.9051999999999998</v>
      </c>
      <c r="V72" s="162">
        <f t="shared" ref="V72" si="244">IF(E72="","",ROUND(SQRT(COUNTA(E72:I73)/(COUNTA(E72:I73)-1))*STDEVPA(E72:I73),4))</f>
        <v>1.4E-3</v>
      </c>
      <c r="W72" s="161">
        <f t="shared" ref="W72" si="245">IF(E72="","",ROUND((((B72+C72)-(B72-C73))/(6*V72)),4))</f>
        <v>23.8095</v>
      </c>
      <c r="X72" s="161">
        <f t="shared" ref="X72" si="246">IF(E72="","",ROUND((1-(ABS((((B72+C72)+(B72-C73))/2)-U72)/((C72+C73)/2)))*W72,4))</f>
        <v>22.571400000000001</v>
      </c>
      <c r="Y72" s="161" t="str">
        <f t="shared" ref="Y72" si="247">IF(E72="","",IF(OR(((MAXA(E72:I73))&gt;(B72+C72)),((MINA(E72:I73))&lt;(B72-C73))),"NG","OK"))</f>
        <v>OK</v>
      </c>
      <c r="Z72" s="161" t="str">
        <f t="shared" ref="Z72" si="248">IF(X72="","",IF(OR(((MINA(X72))&lt;(1.67))),"NG","OK"))</f>
        <v>OK</v>
      </c>
      <c r="AA72">
        <v>7.9034000000000004</v>
      </c>
      <c r="AB72">
        <v>7.9061000000000003</v>
      </c>
      <c r="AC72">
        <v>7.9059999999999997</v>
      </c>
      <c r="AD72">
        <v>7.9039999999999999</v>
      </c>
      <c r="AE72">
        <v>7.9066000000000001</v>
      </c>
    </row>
    <row r="73" spans="1:31" ht="12" customHeight="1" x14ac:dyDescent="0.15">
      <c r="A73" s="166"/>
      <c r="B73" s="154"/>
      <c r="C73" s="61">
        <v>0.1</v>
      </c>
      <c r="D73" s="154"/>
      <c r="E73" s="154"/>
      <c r="F73" s="154"/>
      <c r="G73" s="154"/>
      <c r="H73" s="154"/>
      <c r="I73" s="154"/>
      <c r="J73" s="156"/>
      <c r="K73" s="156"/>
      <c r="L73" s="163" t="e">
        <f t="shared" ref="L73" si="249">IF(L54="","",IF(OR(((MAXA(L54:L61))&gt;(L50+L51)),((MINA(L54:L61))&lt;(L50-L52))),"NG","OK"))</f>
        <v>#VALUE!</v>
      </c>
      <c r="M73" s="163" t="str">
        <f t="shared" ref="M73" si="250">IF(M53="","",IF(OR(((MAXA(M53:M60))&gt;(M49+M50)),((MINA(M53:M60))&lt;(M49-M51))),2,1))</f>
        <v/>
      </c>
      <c r="N73" s="162"/>
      <c r="O73" s="164"/>
      <c r="P73" s="164"/>
      <c r="Q73" s="162"/>
      <c r="R73" s="162"/>
      <c r="S73" s="162"/>
      <c r="T73" s="162"/>
      <c r="U73" s="162"/>
      <c r="V73" s="162"/>
      <c r="W73" s="162"/>
      <c r="X73" s="162"/>
      <c r="Y73" s="162"/>
      <c r="Z73" s="162"/>
    </row>
    <row r="74" spans="1:31" ht="12" customHeight="1" x14ac:dyDescent="0.15">
      <c r="A74" s="165">
        <v>17</v>
      </c>
      <c r="B74" s="153">
        <v>3.1</v>
      </c>
      <c r="C74" s="60">
        <v>0.1</v>
      </c>
      <c r="D74" s="153" t="s">
        <v>79</v>
      </c>
      <c r="E74" s="153">
        <v>3.0642999999999998</v>
      </c>
      <c r="F74" s="153">
        <v>3.0695000000000001</v>
      </c>
      <c r="G74" s="153">
        <v>3.0712999999999999</v>
      </c>
      <c r="H74" s="153">
        <v>3.0731999999999999</v>
      </c>
      <c r="I74" s="153">
        <v>3.0714999999999999</v>
      </c>
      <c r="J74" s="155"/>
      <c r="K74" s="155"/>
      <c r="L74" s="163" t="str">
        <f t="shared" ref="L74" si="251">IF(E74="","",IF(OR(((MAXA(E74:I75))&gt;(B74+C74)),((MINA(E74:I75))&lt;(B74-C75))),"NG","OK"))</f>
        <v>OK</v>
      </c>
      <c r="M74" s="163">
        <f t="shared" ref="M74" si="252">IF(E74="","",IF(OR(((MAXA(E74:I75))&gt;(B74+C74)),((MINA(E74:I75))&lt;(B74-C75))),2,1))</f>
        <v>1</v>
      </c>
      <c r="N74" s="162">
        <f t="shared" ref="N74" si="253">IF(B74="","",(((B74+C74)+(B74-C75))/2))</f>
        <v>3.1</v>
      </c>
      <c r="O74" s="164">
        <f t="shared" ref="O74" si="254">IF(E74="","",((MAXA(E74,F74,G74,H74,I74))-N74)/((C74+C75)/2))</f>
        <v>-0.26800000000000157</v>
      </c>
      <c r="P74" s="164">
        <f t="shared" ref="P74" si="255">IF(E74="","",((MINA(E74,F74,G74,H74,I74))-N74)/((C74+C75)/2))</f>
        <v>-0.35700000000000287</v>
      </c>
      <c r="Q74" s="162" t="str">
        <f t="shared" ref="Q74" si="256">IF(E74="","",IF(OR((O74&gt;50%),(P74&lt;-50%)),"Measure More","OK"))</f>
        <v>OK</v>
      </c>
      <c r="R74" s="162">
        <f t="shared" ref="R74" si="257">IF(E74="","",MAXA(E74:I75))</f>
        <v>3.0731999999999999</v>
      </c>
      <c r="S74" s="162">
        <f t="shared" ref="S74" si="258">IF(E74="","",MINA(E74:I75))</f>
        <v>3.0642999999999998</v>
      </c>
      <c r="T74" s="162">
        <f t="shared" ref="T74" si="259">IF(E74="","",(R74-S74))</f>
        <v>8.90000000000013E-3</v>
      </c>
      <c r="U74" s="162">
        <f t="shared" ref="U74" si="260">IF(E74="","",ROUND(AVERAGEA(E74:I75),4))</f>
        <v>3.07</v>
      </c>
      <c r="V74" s="162">
        <f t="shared" ref="V74" si="261">IF(E74="","",ROUND(SQRT(COUNTA(E74:I75)/(COUNTA(E74:I75)-1))*STDEVPA(E74:I75),4))</f>
        <v>3.3999999999999998E-3</v>
      </c>
      <c r="W74" s="161">
        <f t="shared" ref="W74" si="262">IF(E74="","",ROUND((((B74+C74)-(B74-C75))/(6*V74)),4))</f>
        <v>9.8039000000000005</v>
      </c>
      <c r="X74" s="161">
        <f t="shared" ref="X74" si="263">IF(E74="","",ROUND((1-(ABS((((B74+C74)+(B74-C75))/2)-U74)/((C74+C75)/2)))*W74,4))</f>
        <v>6.8627000000000002</v>
      </c>
      <c r="Y74" s="161" t="str">
        <f t="shared" ref="Y74" si="264">IF(E74="","",IF(OR(((MAXA(E74:I75))&gt;(B74+C74)),((MINA(E74:I75))&lt;(B74-C75))),"NG","OK"))</f>
        <v>OK</v>
      </c>
      <c r="Z74" s="161" t="str">
        <f t="shared" ref="Z74" si="265">IF(X74="","",IF(OR(((MINA(X74))&lt;(1.67))),"NG","OK"))</f>
        <v>OK</v>
      </c>
      <c r="AA74">
        <v>3.0642999999999998</v>
      </c>
      <c r="AB74">
        <v>3.0695000000000001</v>
      </c>
      <c r="AC74">
        <v>3.0712999999999999</v>
      </c>
      <c r="AD74">
        <v>3.0731999999999999</v>
      </c>
      <c r="AE74">
        <v>3.0714999999999999</v>
      </c>
    </row>
    <row r="75" spans="1:31" ht="12" customHeight="1" x14ac:dyDescent="0.15">
      <c r="A75" s="166"/>
      <c r="B75" s="154"/>
      <c r="C75" s="61">
        <v>0.1</v>
      </c>
      <c r="D75" s="154"/>
      <c r="E75" s="154"/>
      <c r="F75" s="154"/>
      <c r="G75" s="154"/>
      <c r="H75" s="154"/>
      <c r="I75" s="154"/>
      <c r="J75" s="156"/>
      <c r="K75" s="156"/>
      <c r="L75" s="163" t="e">
        <f t="shared" ref="L75" si="266">IF(L56="","",IF(OR(((MAXA(L56:L63))&gt;(L52+L53)),((MINA(L56:L63))&lt;(L52-L54))),"NG","OK"))</f>
        <v>#VALUE!</v>
      </c>
      <c r="M75" s="163" t="str">
        <f t="shared" ref="M75" si="267">IF(M55="","",IF(OR(((MAXA(M55:M62))&gt;(M51+M52)),((MINA(M55:M62))&lt;(M51-M53))),2,1))</f>
        <v/>
      </c>
      <c r="N75" s="162"/>
      <c r="O75" s="164"/>
      <c r="P75" s="164"/>
      <c r="Q75" s="162"/>
      <c r="R75" s="162"/>
      <c r="S75" s="162"/>
      <c r="T75" s="162"/>
      <c r="U75" s="162"/>
      <c r="V75" s="162"/>
      <c r="W75" s="162"/>
      <c r="X75" s="162"/>
      <c r="Y75" s="162"/>
      <c r="Z75" s="162"/>
    </row>
    <row r="76" spans="1:31" ht="12" customHeight="1" x14ac:dyDescent="0.15">
      <c r="A76" s="165">
        <v>18</v>
      </c>
      <c r="B76" s="153">
        <v>7.7</v>
      </c>
      <c r="C76" s="60">
        <v>0.1</v>
      </c>
      <c r="D76" s="153" t="s">
        <v>79</v>
      </c>
      <c r="E76" s="153">
        <v>7.7332999999999998</v>
      </c>
      <c r="F76" s="153">
        <v>7.7309000000000001</v>
      </c>
      <c r="G76" s="153">
        <v>7.7324000000000002</v>
      </c>
      <c r="H76" s="153">
        <v>7.7321</v>
      </c>
      <c r="I76" s="153">
        <v>7.7314999999999996</v>
      </c>
      <c r="J76" s="155"/>
      <c r="K76" s="155"/>
      <c r="L76" s="163" t="str">
        <f t="shared" ref="L76" si="268">IF(E76="","",IF(OR(((MAXA(E76:I77))&gt;(B76+C76)),((MINA(E76:I77))&lt;(B76-C77))),"NG","OK"))</f>
        <v>OK</v>
      </c>
      <c r="M76" s="163">
        <f t="shared" ref="M76" si="269">IF(E76="","",IF(OR(((MAXA(E76:I77))&gt;(B76+C76)),((MINA(E76:I77))&lt;(B76-C77))),2,1))</f>
        <v>1</v>
      </c>
      <c r="N76" s="162">
        <f t="shared" ref="N76" si="270">IF(B76="","",(((B76+C76)+(B76-C77))/2))</f>
        <v>7.7</v>
      </c>
      <c r="O76" s="164">
        <f t="shared" ref="O76" si="271">IF(E76="","",((MAXA(E76,F76,G76,H76,I76))-N76)/((C76+C77)/2))</f>
        <v>0.33299999999999663</v>
      </c>
      <c r="P76" s="164">
        <f t="shared" ref="P76" si="272">IF(E76="","",((MINA(E76,F76,G76,H76,I76))-N76)/((C76+C77)/2))</f>
        <v>0.30899999999999928</v>
      </c>
      <c r="Q76" s="162" t="str">
        <f t="shared" ref="Q76" si="273">IF(E76="","",IF(OR((O76&gt;50%),(P76&lt;-50%)),"Measure More","OK"))</f>
        <v>OK</v>
      </c>
      <c r="R76" s="162">
        <f t="shared" ref="R76" si="274">IF(E76="","",MAXA(E76:I77))</f>
        <v>7.7332999999999998</v>
      </c>
      <c r="S76" s="162">
        <f t="shared" ref="S76" si="275">IF(E76="","",MINA(E76:I77))</f>
        <v>7.7309000000000001</v>
      </c>
      <c r="T76" s="162">
        <f t="shared" ref="T76" si="276">IF(E76="","",(R76-S76))</f>
        <v>2.3999999999997357E-3</v>
      </c>
      <c r="U76" s="162">
        <f t="shared" ref="U76" si="277">IF(E76="","",ROUND(AVERAGEA(E76:I77),4))</f>
        <v>7.7320000000000002</v>
      </c>
      <c r="V76" s="162">
        <f t="shared" ref="V76" si="278">IF(E76="","",ROUND(SQRT(COUNTA(E76:I77)/(COUNTA(E76:I77)-1))*STDEVPA(E76:I77),4))</f>
        <v>8.9999999999999998E-4</v>
      </c>
      <c r="W76" s="161">
        <f t="shared" ref="W76" si="279">IF(E76="","",ROUND((((B76+C76)-(B76-C77))/(6*V76)),4))</f>
        <v>37.036999999999999</v>
      </c>
      <c r="X76" s="161">
        <f t="shared" ref="X76" si="280">IF(E76="","",ROUND((1-(ABS((((B76+C76)+(B76-C77))/2)-U76)/((C76+C77)/2)))*W76,4))</f>
        <v>25.185199999999998</v>
      </c>
      <c r="Y76" s="161" t="str">
        <f t="shared" ref="Y76" si="281">IF(E76="","",IF(OR(((MAXA(E76:I77))&gt;(B76+C76)),((MINA(E76:I77))&lt;(B76-C77))),"NG","OK"))</f>
        <v>OK</v>
      </c>
      <c r="Z76" s="161" t="str">
        <f t="shared" ref="Z76" si="282">IF(X76="","",IF(OR(((MINA(X76))&lt;(1.67))),"NG","OK"))</f>
        <v>OK</v>
      </c>
      <c r="AA76">
        <v>7.7332999999999998</v>
      </c>
      <c r="AB76">
        <v>7.7309000000000001</v>
      </c>
      <c r="AC76">
        <v>7.7324000000000002</v>
      </c>
      <c r="AD76">
        <v>7.7321</v>
      </c>
      <c r="AE76">
        <v>7.7314999999999996</v>
      </c>
    </row>
    <row r="77" spans="1:31" ht="12" customHeight="1" x14ac:dyDescent="0.15">
      <c r="A77" s="166"/>
      <c r="B77" s="154"/>
      <c r="C77" s="61">
        <v>0.1</v>
      </c>
      <c r="D77" s="154"/>
      <c r="E77" s="154"/>
      <c r="F77" s="154"/>
      <c r="G77" s="154"/>
      <c r="H77" s="154"/>
      <c r="I77" s="154"/>
      <c r="J77" s="156"/>
      <c r="K77" s="156"/>
      <c r="L77" s="163" t="e">
        <f t="shared" ref="L77" si="283">IF(L58="","",IF(OR(((MAXA(L58:L65))&gt;(L54+L55)),((MINA(L58:L65))&lt;(L54-L56))),"NG","OK"))</f>
        <v>#VALUE!</v>
      </c>
      <c r="M77" s="163" t="str">
        <f t="shared" ref="M77" si="284">IF(M57="","",IF(OR(((MAXA(M57:M64))&gt;(M53+M54)),((MINA(M57:M64))&lt;(M53-M55))),2,1))</f>
        <v/>
      </c>
      <c r="N77" s="162"/>
      <c r="O77" s="164"/>
      <c r="P77" s="164"/>
      <c r="Q77" s="162"/>
      <c r="R77" s="162"/>
      <c r="S77" s="162"/>
      <c r="T77" s="162"/>
      <c r="U77" s="162"/>
      <c r="V77" s="162"/>
      <c r="W77" s="162"/>
      <c r="X77" s="162"/>
      <c r="Y77" s="162"/>
      <c r="Z77" s="162"/>
    </row>
    <row r="78" spans="1:31" ht="12" customHeight="1" x14ac:dyDescent="0.15">
      <c r="A78" s="165">
        <v>19</v>
      </c>
      <c r="B78" s="153">
        <v>3.1</v>
      </c>
      <c r="C78" s="60">
        <v>0.1</v>
      </c>
      <c r="D78" s="153" t="s">
        <v>79</v>
      </c>
      <c r="E78" s="153">
        <v>3.1292</v>
      </c>
      <c r="F78" s="153">
        <v>3.1307999999999998</v>
      </c>
      <c r="G78" s="153">
        <v>3.1286999999999998</v>
      </c>
      <c r="H78" s="153">
        <v>3.1307999999999998</v>
      </c>
      <c r="I78" s="153">
        <v>3.1230000000000002</v>
      </c>
      <c r="J78" s="155"/>
      <c r="K78" s="155"/>
      <c r="L78" s="163" t="str">
        <f t="shared" ref="L78" si="285">IF(E78="","",IF(OR(((MAXA(E78:I79))&gt;(B78+C78)),((MINA(E78:I79))&lt;(B78-C79))),"NG","OK"))</f>
        <v>OK</v>
      </c>
      <c r="M78" s="163">
        <f t="shared" ref="M78" si="286">IF(E78="","",IF(OR(((MAXA(E78:I79))&gt;(B78+C78)),((MINA(E78:I79))&lt;(B78-C79))),2,1))</f>
        <v>1</v>
      </c>
      <c r="N78" s="162">
        <f t="shared" ref="N78" si="287">IF(B78="","",(((B78+C78)+(B78-C79))/2))</f>
        <v>3.1</v>
      </c>
      <c r="O78" s="164">
        <f t="shared" ref="O78" si="288">IF(E78="","",((MAXA(E78,F78,G78,H78,I78))-N78)/((C78+C79)/2))</f>
        <v>0.30799999999999716</v>
      </c>
      <c r="P78" s="164">
        <f t="shared" ref="P78" si="289">IF(E78="","",((MINA(E78,F78,G78,H78,I78))-N78)/((C78+C79)/2))</f>
        <v>0.23000000000000131</v>
      </c>
      <c r="Q78" s="162" t="str">
        <f t="shared" ref="Q78" si="290">IF(E78="","",IF(OR((O78&gt;50%),(P78&lt;-50%)),"Measure More","OK"))</f>
        <v>OK</v>
      </c>
      <c r="R78" s="162">
        <f t="shared" ref="R78" si="291">IF(E78="","",MAXA(E78:I79))</f>
        <v>3.1307999999999998</v>
      </c>
      <c r="S78" s="162">
        <f t="shared" ref="S78" si="292">IF(E78="","",MINA(E78:I79))</f>
        <v>3.1230000000000002</v>
      </c>
      <c r="T78" s="162">
        <f t="shared" ref="T78" si="293">IF(E78="","",(R78-S78))</f>
        <v>7.799999999999585E-3</v>
      </c>
      <c r="U78" s="162">
        <f t="shared" ref="U78" si="294">IF(E78="","",ROUND(AVERAGEA(E78:I79),4))</f>
        <v>3.1284999999999998</v>
      </c>
      <c r="V78" s="162">
        <f t="shared" ref="V78" si="295">IF(E78="","",ROUND(SQRT(COUNTA(E78:I79)/(COUNTA(E78:I79)-1))*STDEVPA(E78:I79),4))</f>
        <v>3.2000000000000002E-3</v>
      </c>
      <c r="W78" s="161">
        <f t="shared" ref="W78" si="296">IF(E78="","",ROUND((((B78+C78)-(B78-C79))/(6*V78)),4))</f>
        <v>10.416700000000001</v>
      </c>
      <c r="X78" s="161">
        <f t="shared" ref="X78" si="297">IF(E78="","",ROUND((1-(ABS((((B78+C78)+(B78-C79))/2)-U78)/((C78+C79)/2)))*W78,4))</f>
        <v>7.4478999999999997</v>
      </c>
      <c r="Y78" s="161" t="str">
        <f t="shared" ref="Y78" si="298">IF(E78="","",IF(OR(((MAXA(E78:I79))&gt;(B78+C78)),((MINA(E78:I79))&lt;(B78-C79))),"NG","OK"))</f>
        <v>OK</v>
      </c>
      <c r="Z78" s="161" t="str">
        <f t="shared" ref="Z78" si="299">IF(X78="","",IF(OR(((MINA(X78))&lt;(1.67))),"NG","OK"))</f>
        <v>OK</v>
      </c>
      <c r="AA78">
        <v>3.1292</v>
      </c>
      <c r="AB78">
        <v>3.1307999999999998</v>
      </c>
      <c r="AC78">
        <v>3.1286999999999998</v>
      </c>
      <c r="AD78">
        <v>3.1307999999999998</v>
      </c>
      <c r="AE78">
        <v>3.1230000000000002</v>
      </c>
    </row>
    <row r="79" spans="1:31" ht="12" customHeight="1" x14ac:dyDescent="0.15">
      <c r="A79" s="166"/>
      <c r="B79" s="154"/>
      <c r="C79" s="61">
        <v>0.1</v>
      </c>
      <c r="D79" s="154"/>
      <c r="E79" s="154"/>
      <c r="F79" s="154"/>
      <c r="G79" s="154"/>
      <c r="H79" s="154"/>
      <c r="I79" s="154"/>
      <c r="J79" s="156"/>
      <c r="K79" s="156"/>
      <c r="L79" s="163" t="e">
        <f t="shared" ref="L79" si="300">IF(L60="","",IF(OR(((MAXA(L60:L67))&gt;(L56+L57)),((MINA(L60:L67))&lt;(L56-L58))),"NG","OK"))</f>
        <v>#VALUE!</v>
      </c>
      <c r="M79" s="163" t="str">
        <f t="shared" ref="M79" si="301">IF(M59="","",IF(OR(((MAXA(M59:M66))&gt;(M55+M56)),((MINA(M59:M66))&lt;(M55-M57))),2,1))</f>
        <v/>
      </c>
      <c r="N79" s="162"/>
      <c r="O79" s="164"/>
      <c r="P79" s="164"/>
      <c r="Q79" s="162"/>
      <c r="R79" s="162"/>
      <c r="S79" s="162"/>
      <c r="T79" s="162"/>
      <c r="U79" s="162"/>
      <c r="V79" s="162"/>
      <c r="W79" s="162"/>
      <c r="X79" s="162"/>
      <c r="Y79" s="162"/>
      <c r="Z79" s="162"/>
    </row>
    <row r="80" spans="1:31" ht="12" customHeight="1" x14ac:dyDescent="0.15">
      <c r="A80" s="165">
        <v>20</v>
      </c>
      <c r="B80" s="153">
        <v>10.3</v>
      </c>
      <c r="C80" s="60">
        <v>0.2</v>
      </c>
      <c r="D80" s="153" t="s">
        <v>79</v>
      </c>
      <c r="E80" s="153">
        <v>10.292299999999999</v>
      </c>
      <c r="F80" s="153">
        <v>10.2879</v>
      </c>
      <c r="G80" s="153">
        <v>10.287800000000001</v>
      </c>
      <c r="H80" s="153">
        <v>10.291</v>
      </c>
      <c r="I80" s="153">
        <v>10.2844</v>
      </c>
      <c r="J80" s="155"/>
      <c r="K80" s="155"/>
      <c r="L80" s="163" t="str">
        <f t="shared" ref="L80" si="302">IF(E80="","",IF(OR(((MAXA(E80:I81))&gt;(B80+C80)),((MINA(E80:I81))&lt;(B80-C81))),"NG","OK"))</f>
        <v>OK</v>
      </c>
      <c r="M80" s="163">
        <f t="shared" ref="M80" si="303">IF(E80="","",IF(OR(((MAXA(E80:I81))&gt;(B80+C80)),((MINA(E80:I81))&lt;(B80-C81))),2,1))</f>
        <v>1</v>
      </c>
      <c r="N80" s="162">
        <f t="shared" ref="N80" si="304">IF(B80="","",(((B80+C80)+(B80-C81))/2))</f>
        <v>10.3</v>
      </c>
      <c r="O80" s="164">
        <f t="shared" ref="O80" si="305">IF(E80="","",((MAXA(E80,F80,G80,H80,I80))-N80)/((C80+C81)/2))</f>
        <v>-3.8500000000007972E-2</v>
      </c>
      <c r="P80" s="164">
        <f t="shared" ref="P80" si="306">IF(E80="","",((MINA(E80,F80,G80,H80,I80))-N80)/((C80+C81)/2))</f>
        <v>-7.8000000000004732E-2</v>
      </c>
      <c r="Q80" s="162" t="str">
        <f t="shared" ref="Q80" si="307">IF(E80="","",IF(OR((O80&gt;50%),(P80&lt;-50%)),"Measure More","OK"))</f>
        <v>OK</v>
      </c>
      <c r="R80" s="162">
        <f t="shared" ref="R80" si="308">IF(E80="","",MAXA(E80:I81))</f>
        <v>10.292299999999999</v>
      </c>
      <c r="S80" s="162">
        <f t="shared" ref="S80" si="309">IF(E80="","",MINA(E80:I81))</f>
        <v>10.2844</v>
      </c>
      <c r="T80" s="162">
        <f t="shared" ref="T80" si="310">IF(E80="","",(R80-S80))</f>
        <v>7.899999999999352E-3</v>
      </c>
      <c r="U80" s="162">
        <f t="shared" ref="U80" si="311">IF(E80="","",ROUND(AVERAGEA(E80:I81),4))</f>
        <v>10.2887</v>
      </c>
      <c r="V80" s="162">
        <f t="shared" ref="V80" si="312">IF(E80="","",ROUND(SQRT(COUNTA(E80:I81)/(COUNTA(E80:I81)-1))*STDEVPA(E80:I81),4))</f>
        <v>3.0999999999999999E-3</v>
      </c>
      <c r="W80" s="161">
        <f t="shared" ref="W80" si="313">IF(E80="","",ROUND((((B80+C80)-(B80-C81))/(6*V80)),4))</f>
        <v>21.505400000000002</v>
      </c>
      <c r="X80" s="161">
        <f t="shared" ref="X80" si="314">IF(E80="","",ROUND((1-(ABS((((B80+C80)+(B80-C81))/2)-U80)/((C80+C81)/2)))*W80,4))</f>
        <v>20.290299999999998</v>
      </c>
      <c r="Y80" s="161" t="str">
        <f t="shared" ref="Y80" si="315">IF(E80="","",IF(OR(((MAXA(E80:I81))&gt;(B80+C80)),((MINA(E80:I81))&lt;(B80-C81))),"NG","OK"))</f>
        <v>OK</v>
      </c>
      <c r="Z80" s="161" t="str">
        <f t="shared" ref="Z80" si="316">IF(X80="","",IF(OR(((MINA(X80))&lt;(1.67))),"NG","OK"))</f>
        <v>OK</v>
      </c>
      <c r="AA80">
        <v>10.292299999999999</v>
      </c>
      <c r="AB80">
        <v>10.2879</v>
      </c>
      <c r="AC80">
        <v>10.287800000000001</v>
      </c>
      <c r="AD80">
        <v>10.291</v>
      </c>
      <c r="AE80">
        <v>10.2844</v>
      </c>
    </row>
    <row r="81" spans="1:31" ht="12" customHeight="1" x14ac:dyDescent="0.15">
      <c r="A81" s="166"/>
      <c r="B81" s="154"/>
      <c r="C81" s="61">
        <v>0.2</v>
      </c>
      <c r="D81" s="154"/>
      <c r="E81" s="154"/>
      <c r="F81" s="154"/>
      <c r="G81" s="154"/>
      <c r="H81" s="154"/>
      <c r="I81" s="154"/>
      <c r="J81" s="156"/>
      <c r="K81" s="156"/>
      <c r="L81" s="163" t="e">
        <f t="shared" ref="L81" si="317">IF(L62="","",IF(OR(((MAXA(L62:L69))&gt;(L58+L59)),((MINA(L62:L69))&lt;(L58-L60))),"NG","OK"))</f>
        <v>#VALUE!</v>
      </c>
      <c r="M81" s="163" t="str">
        <f t="shared" ref="M81" si="318">IF(M61="","",IF(OR(((MAXA(M61:M68))&gt;(M57+M58)),((MINA(M61:M68))&lt;(M57-M59))),2,1))</f>
        <v/>
      </c>
      <c r="N81" s="162"/>
      <c r="O81" s="164"/>
      <c r="P81" s="164"/>
      <c r="Q81" s="162"/>
      <c r="R81" s="162"/>
      <c r="S81" s="162"/>
      <c r="T81" s="162"/>
      <c r="U81" s="162"/>
      <c r="V81" s="162"/>
      <c r="W81" s="162"/>
      <c r="X81" s="162"/>
      <c r="Y81" s="162"/>
      <c r="Z81" s="162"/>
    </row>
    <row r="82" spans="1:31" ht="12" customHeight="1" x14ac:dyDescent="0.15">
      <c r="A82" s="170" t="s">
        <v>89</v>
      </c>
      <c r="B82" s="153">
        <v>0</v>
      </c>
      <c r="C82" s="60">
        <v>0.05</v>
      </c>
      <c r="D82" s="153" t="s">
        <v>79</v>
      </c>
      <c r="E82" s="153">
        <v>1.6E-2</v>
      </c>
      <c r="F82" s="153">
        <v>1.66E-2</v>
      </c>
      <c r="G82" s="153">
        <v>1.6E-2</v>
      </c>
      <c r="H82" s="153">
        <v>1.4800000000000001E-2</v>
      </c>
      <c r="I82" s="153">
        <v>1.5900000000000001E-2</v>
      </c>
      <c r="J82" s="155"/>
      <c r="K82" s="155"/>
      <c r="L82" s="163" t="str">
        <f t="shared" ref="L82" si="319">IF(E82="","",IF(OR(((MAXA(E82:I83))&gt;(B82+C82)),((MINA(E82:I83))&lt;(B82-C83))),"NG","OK"))</f>
        <v>OK</v>
      </c>
      <c r="M82" s="163">
        <f t="shared" ref="M82" si="320">IF(E82="","",IF(OR(((MAXA(E82:I83))&gt;(B82+C82)),((MINA(E82:I83))&lt;(B82-C83))),2,1))</f>
        <v>1</v>
      </c>
      <c r="N82" s="162">
        <f t="shared" ref="N82" si="321">IF(B82="","",(((B82+C82)+(B82-C83))/2))</f>
        <v>2.5000000000000001E-2</v>
      </c>
      <c r="O82" s="164">
        <f t="shared" ref="O82" si="322">IF(E82="","",((MAXA(E82,F82,G82,H82,I82))-N82)/((C82+C83)/2))</f>
        <v>-0.33600000000000002</v>
      </c>
      <c r="P82" s="164">
        <f t="shared" ref="P82" si="323">IF(E82="","",((MINA(E82,F82,G82,H82,I82))-N82)/((C82+C83)/2))</f>
        <v>-0.40800000000000003</v>
      </c>
      <c r="Q82" s="162" t="str">
        <f t="shared" ref="Q82" si="324">IF(E82="","",IF(OR((O82&gt;50%),(P82&lt;-50%)),"Measure More","OK"))</f>
        <v>OK</v>
      </c>
      <c r="R82" s="162">
        <f t="shared" ref="R82" si="325">IF(E82="","",MAXA(E82:I83))</f>
        <v>1.66E-2</v>
      </c>
      <c r="S82" s="162">
        <f t="shared" ref="S82" si="326">IF(E82="","",MINA(E82:I83))</f>
        <v>1.4800000000000001E-2</v>
      </c>
      <c r="T82" s="162">
        <f t="shared" ref="T82" si="327">IF(E82="","",(R82-S82))</f>
        <v>1.7999999999999995E-3</v>
      </c>
      <c r="U82" s="162">
        <f t="shared" ref="U82" si="328">IF(E82="","",ROUND(AVERAGEA(E82:I83),4))</f>
        <v>1.5900000000000001E-2</v>
      </c>
      <c r="V82" s="162">
        <f t="shared" ref="V82" si="329">IF(E82="","",ROUND(SQRT(COUNTA(E82:I83)/(COUNTA(E82:I83)-1))*STDEVPA(E82:I83),4))</f>
        <v>6.9999999999999999E-4</v>
      </c>
      <c r="W82" s="161">
        <f>IF(E82="","",ROUND((((B82+C82)-U82)/(3*V82)),4))</f>
        <v>16.238099999999999</v>
      </c>
      <c r="X82" s="161">
        <f>IF(E82="","",ROUND((((B82+C82)-U82)/(3*V82)),4))</f>
        <v>16.238099999999999</v>
      </c>
      <c r="Y82" s="161" t="str">
        <f t="shared" ref="Y82" si="330">IF(E82="","",IF(OR(((MAXA(E82:I83))&gt;(B82+C82)),((MINA(E82:I83))&lt;(B82-C83))),"NG","OK"))</f>
        <v>OK</v>
      </c>
      <c r="Z82" s="161" t="str">
        <f t="shared" ref="Z82" si="331">IF(X82="","",IF(OR(((MINA(X82))&lt;(1.67))),"NG","OK"))</f>
        <v>OK</v>
      </c>
      <c r="AA82">
        <v>1.6E-2</v>
      </c>
      <c r="AB82">
        <v>1.66E-2</v>
      </c>
      <c r="AC82">
        <v>1.6E-2</v>
      </c>
      <c r="AD82">
        <v>1.4800000000000001E-2</v>
      </c>
      <c r="AE82">
        <v>1.5900000000000001E-2</v>
      </c>
    </row>
    <row r="83" spans="1:31" ht="12" customHeight="1" x14ac:dyDescent="0.15">
      <c r="A83" s="166"/>
      <c r="B83" s="154"/>
      <c r="C83" s="61">
        <v>0</v>
      </c>
      <c r="D83" s="154"/>
      <c r="E83" s="154"/>
      <c r="F83" s="154"/>
      <c r="G83" s="154"/>
      <c r="H83" s="154"/>
      <c r="I83" s="154"/>
      <c r="J83" s="156"/>
      <c r="K83" s="156"/>
      <c r="L83" s="163" t="e">
        <f t="shared" ref="L83" si="332">IF(L64="","",IF(OR(((MAXA(L64:L71))&gt;(L60+L61)),((MINA(L64:L71))&lt;(L60-L62))),"NG","OK"))</f>
        <v>#VALUE!</v>
      </c>
      <c r="M83" s="163" t="str">
        <f t="shared" ref="M83" si="333">IF(M63="","",IF(OR(((MAXA(M63:M70))&gt;(M59+M60)),((MINA(M63:M70))&lt;(M59-M61))),2,1))</f>
        <v/>
      </c>
      <c r="N83" s="162"/>
      <c r="O83" s="164"/>
      <c r="P83" s="164"/>
      <c r="Q83" s="162"/>
      <c r="R83" s="162"/>
      <c r="S83" s="162"/>
      <c r="T83" s="162"/>
      <c r="U83" s="162"/>
      <c r="V83" s="162"/>
      <c r="W83" s="162"/>
      <c r="X83" s="162"/>
      <c r="Y83" s="162"/>
      <c r="Z83" s="162"/>
    </row>
    <row r="84" spans="1:31" ht="12" customHeight="1" x14ac:dyDescent="0.15">
      <c r="A84" s="170" t="s">
        <v>90</v>
      </c>
      <c r="B84" s="153">
        <v>0</v>
      </c>
      <c r="C84" s="60">
        <v>0.05</v>
      </c>
      <c r="D84" s="153" t="s">
        <v>79</v>
      </c>
      <c r="E84" s="153">
        <v>0.01</v>
      </c>
      <c r="F84" s="153">
        <v>1.4200000000000001E-2</v>
      </c>
      <c r="G84" s="153">
        <v>2.6200000000000001E-2</v>
      </c>
      <c r="H84" s="153">
        <v>1.12E-2</v>
      </c>
      <c r="I84" s="153">
        <v>1.2699999999999999E-2</v>
      </c>
      <c r="J84" s="155"/>
      <c r="K84" s="155"/>
      <c r="L84" s="163" t="str">
        <f t="shared" ref="L84" si="334">IF(E84="","",IF(OR(((MAXA(E84:I85))&gt;(B84+C84)),((MINA(E84:I85))&lt;(B84-C85))),"NG","OK"))</f>
        <v>OK</v>
      </c>
      <c r="M84" s="163">
        <f t="shared" ref="M84" si="335">IF(E84="","",IF(OR(((MAXA(E84:I85))&gt;(B84+C84)),((MINA(E84:I85))&lt;(B84-C85))),2,1))</f>
        <v>1</v>
      </c>
      <c r="N84" s="162">
        <f t="shared" ref="N84" si="336">IF(B84="","",(((B84+C84)+(B84-C85))/2))</f>
        <v>2.5000000000000001E-2</v>
      </c>
      <c r="O84" s="164">
        <f t="shared" ref="O84" si="337">IF(E84="","",((MAXA(E84,F84,G84,H84,I84))-N84)/((C84+C85)/2))</f>
        <v>4.7999999999999987E-2</v>
      </c>
      <c r="P84" s="164">
        <f t="shared" ref="P84" si="338">IF(E84="","",((MINA(E84,F84,G84,H84,I84))-N84)/((C84+C85)/2))</f>
        <v>-0.6</v>
      </c>
      <c r="Q84" s="162" t="str">
        <f t="shared" ref="Q84" si="339">IF(E84="","",IF(OR((O84&gt;50%),(P84&lt;-50%)),"Measure More","OK"))</f>
        <v>Measure More</v>
      </c>
      <c r="R84" s="162">
        <f t="shared" ref="R84" si="340">IF(E84="","",MAXA(E84:I85))</f>
        <v>2.6200000000000001E-2</v>
      </c>
      <c r="S84" s="162">
        <f t="shared" ref="S84" si="341">IF(E84="","",MINA(E84:I85))</f>
        <v>0.01</v>
      </c>
      <c r="T84" s="162">
        <f t="shared" ref="T84" si="342">IF(E84="","",(R84-S84))</f>
        <v>1.6199999999999999E-2</v>
      </c>
      <c r="U84" s="162">
        <f t="shared" ref="U84" si="343">IF(E84="","",ROUND(AVERAGEA(E84:I85),4))</f>
        <v>1.49E-2</v>
      </c>
      <c r="V84" s="162">
        <f t="shared" ref="V84" si="344">IF(E84="","",ROUND(SQRT(COUNTA(E84:I85)/(COUNTA(E84:I85)-1))*STDEVPA(E84:I85),4))</f>
        <v>6.4999999999999997E-3</v>
      </c>
      <c r="W84" s="161">
        <f t="shared" ref="W84" si="345">IF(E84="","",ROUND((((B84+C84)-U84)/(3*V84)),4))</f>
        <v>1.8</v>
      </c>
      <c r="X84" s="161">
        <f t="shared" ref="X84" si="346">IF(E84="","",ROUND((((B84+C84)-U84)/(3*V84)),4))</f>
        <v>1.8</v>
      </c>
      <c r="Y84" s="161" t="str">
        <f t="shared" ref="Y84" si="347">IF(E84="","",IF(OR(((MAXA(E84:I85))&gt;(B84+C84)),((MINA(E84:I85))&lt;(B84-C85))),"NG","OK"))</f>
        <v>OK</v>
      </c>
      <c r="Z84" s="161" t="str">
        <f t="shared" ref="Z84" si="348">IF(X84="","",IF(OR(((MINA(X84))&lt;(1.67))),"NG","OK"))</f>
        <v>OK</v>
      </c>
      <c r="AA84">
        <v>0.01</v>
      </c>
      <c r="AB84">
        <v>1.4200000000000001E-2</v>
      </c>
      <c r="AC84">
        <v>2.6200000000000001E-2</v>
      </c>
      <c r="AD84">
        <v>1.12E-2</v>
      </c>
      <c r="AE84">
        <v>1.2699999999999999E-2</v>
      </c>
    </row>
    <row r="85" spans="1:31" ht="12" customHeight="1" x14ac:dyDescent="0.15">
      <c r="A85" s="166"/>
      <c r="B85" s="154"/>
      <c r="C85" s="61">
        <v>0</v>
      </c>
      <c r="D85" s="154"/>
      <c r="E85" s="154"/>
      <c r="F85" s="154"/>
      <c r="G85" s="154"/>
      <c r="H85" s="154"/>
      <c r="I85" s="154"/>
      <c r="J85" s="156"/>
      <c r="K85" s="156"/>
      <c r="L85" s="163" t="e">
        <f t="shared" ref="L85" si="349">IF(L66="","",IF(OR(((MAXA(L66:L73))&gt;(L62+L63)),((MINA(L66:L73))&lt;(L62-L64))),"NG","OK"))</f>
        <v>#VALUE!</v>
      </c>
      <c r="M85" s="163" t="str">
        <f t="shared" ref="M85" si="350">IF(M65="","",IF(OR(((MAXA(M65:M72))&gt;(M61+M62)),((MINA(M65:M72))&lt;(M61-M63))),2,1))</f>
        <v/>
      </c>
      <c r="N85" s="162"/>
      <c r="O85" s="164"/>
      <c r="P85" s="164"/>
      <c r="Q85" s="162"/>
      <c r="R85" s="162"/>
      <c r="S85" s="162"/>
      <c r="T85" s="162"/>
      <c r="U85" s="162"/>
      <c r="V85" s="162"/>
      <c r="W85" s="162"/>
      <c r="X85" s="162"/>
      <c r="Y85" s="162"/>
      <c r="Z85" s="162"/>
    </row>
    <row r="86" spans="1:31" ht="12" customHeight="1" x14ac:dyDescent="0.15">
      <c r="A86" s="170" t="s">
        <v>91</v>
      </c>
      <c r="B86" s="153">
        <v>0</v>
      </c>
      <c r="C86" s="60">
        <v>0.05</v>
      </c>
      <c r="D86" s="153" t="s">
        <v>79</v>
      </c>
      <c r="E86" s="153">
        <v>1.4999999999999999E-2</v>
      </c>
      <c r="F86" s="153">
        <v>1.7299999999999999E-2</v>
      </c>
      <c r="G86" s="153">
        <v>2.8500000000000001E-2</v>
      </c>
      <c r="H86" s="153">
        <v>1.09E-2</v>
      </c>
      <c r="I86" s="153">
        <v>1.5299999999999999E-2</v>
      </c>
      <c r="J86" s="155"/>
      <c r="K86" s="155"/>
      <c r="L86" s="163" t="str">
        <f t="shared" ref="L86" si="351">IF(E86="","",IF(OR(((MAXA(E86:I87))&gt;(B86+C86)),((MINA(E86:I87))&lt;(B86-C87))),"NG","OK"))</f>
        <v>OK</v>
      </c>
      <c r="M86" s="163">
        <f t="shared" ref="M86" si="352">IF(E86="","",IF(OR(((MAXA(E86:I87))&gt;(B86+C86)),((MINA(E86:I87))&lt;(B86-C87))),2,1))</f>
        <v>1</v>
      </c>
      <c r="N86" s="162">
        <f t="shared" ref="N86" si="353">IF(B86="","",(((B86+C86)+(B86-C87))/2))</f>
        <v>2.5000000000000001E-2</v>
      </c>
      <c r="O86" s="164">
        <f t="shared" ref="O86" si="354">IF(E86="","",((MAXA(E86,F86,G86,H86,I86))-N86)/((C86+C87)/2))</f>
        <v>0.13999999999999999</v>
      </c>
      <c r="P86" s="164">
        <f t="shared" ref="P86" si="355">IF(E86="","",((MINA(E86,F86,G86,H86,I86))-N86)/((C86+C87)/2))</f>
        <v>-0.56400000000000006</v>
      </c>
      <c r="Q86" s="162" t="str">
        <f t="shared" ref="Q86" si="356">IF(E86="","",IF(OR((O86&gt;50%),(P86&lt;-50%)),"Measure More","OK"))</f>
        <v>Measure More</v>
      </c>
      <c r="R86" s="162">
        <f t="shared" ref="R86" si="357">IF(E86="","",MAXA(E86:I87))</f>
        <v>2.8500000000000001E-2</v>
      </c>
      <c r="S86" s="162">
        <f t="shared" ref="S86" si="358">IF(E86="","",MINA(E86:I87))</f>
        <v>1.09E-2</v>
      </c>
      <c r="T86" s="162">
        <f t="shared" ref="T86" si="359">IF(E86="","",(R86-S86))</f>
        <v>1.7600000000000001E-2</v>
      </c>
      <c r="U86" s="162">
        <f t="shared" ref="U86" si="360">IF(E86="","",ROUND(AVERAGEA(E86:I87),4))</f>
        <v>1.7399999999999999E-2</v>
      </c>
      <c r="V86" s="162">
        <f t="shared" ref="V86" si="361">IF(E86="","",ROUND(SQRT(COUNTA(E86:I87)/(COUNTA(E86:I87)-1))*STDEVPA(E86:I87),4))</f>
        <v>6.6E-3</v>
      </c>
      <c r="W86" s="161">
        <f t="shared" ref="W86" si="362">IF(E86="","",ROUND((((B86+C86)-U86)/(3*V86)),4))</f>
        <v>1.6465000000000001</v>
      </c>
      <c r="X86" s="161">
        <f t="shared" ref="X86" si="363">IF(E86="","",ROUND((((B86+C86)-U86)/(3*V86)),4))</f>
        <v>1.6465000000000001</v>
      </c>
      <c r="Y86" s="161" t="str">
        <f t="shared" ref="Y86" si="364">IF(E86="","",IF(OR(((MAXA(E86:I87))&gt;(B86+C86)),((MINA(E86:I87))&lt;(B86-C87))),"NG","OK"))</f>
        <v>OK</v>
      </c>
      <c r="Z86" s="161" t="str">
        <f t="shared" ref="Z86" si="365">IF(X86="","",IF(OR(((MINA(X86))&lt;(1.67))),"NG","OK"))</f>
        <v>NG</v>
      </c>
      <c r="AA86">
        <v>1.4999999999999999E-2</v>
      </c>
      <c r="AB86">
        <v>1.7299999999999999E-2</v>
      </c>
      <c r="AC86">
        <v>2.8500000000000001E-2</v>
      </c>
      <c r="AD86">
        <v>1.09E-2</v>
      </c>
      <c r="AE86">
        <v>1.5299999999999999E-2</v>
      </c>
    </row>
    <row r="87" spans="1:31" ht="12" customHeight="1" x14ac:dyDescent="0.15">
      <c r="A87" s="166"/>
      <c r="B87" s="154"/>
      <c r="C87" s="61">
        <v>0</v>
      </c>
      <c r="D87" s="154"/>
      <c r="E87" s="154"/>
      <c r="F87" s="154"/>
      <c r="G87" s="154"/>
      <c r="H87" s="154"/>
      <c r="I87" s="154"/>
      <c r="J87" s="156"/>
      <c r="K87" s="156"/>
      <c r="L87" s="163" t="e">
        <f t="shared" ref="L87" si="366">IF(L68="","",IF(OR(((MAXA(L68:L75))&gt;(L64+L65)),((MINA(L68:L75))&lt;(L64-L66))),"NG","OK"))</f>
        <v>#VALUE!</v>
      </c>
      <c r="M87" s="163" t="str">
        <f t="shared" ref="M87" si="367">IF(M67="","",IF(OR(((MAXA(M67:M74))&gt;(M63+M64)),((MINA(M67:M74))&lt;(M63-M65))),2,1))</f>
        <v/>
      </c>
      <c r="N87" s="162"/>
      <c r="O87" s="164"/>
      <c r="P87" s="164"/>
      <c r="Q87" s="162"/>
      <c r="R87" s="162"/>
      <c r="S87" s="162"/>
      <c r="T87" s="162"/>
      <c r="U87" s="162"/>
      <c r="V87" s="162"/>
      <c r="W87" s="162"/>
      <c r="X87" s="162"/>
      <c r="Y87" s="162"/>
      <c r="Z87" s="162"/>
    </row>
    <row r="88" spans="1:31" ht="12" customHeight="1" x14ac:dyDescent="0.15">
      <c r="A88" s="165" t="s">
        <v>114</v>
      </c>
      <c r="B88" s="153" t="s">
        <v>115</v>
      </c>
      <c r="C88" s="153" t="s">
        <v>116</v>
      </c>
      <c r="D88" s="173" t="s">
        <v>118</v>
      </c>
      <c r="E88" s="171" t="s">
        <v>117</v>
      </c>
      <c r="F88" s="171"/>
      <c r="G88" s="171"/>
      <c r="H88" s="171"/>
      <c r="I88" s="171"/>
      <c r="J88" s="155"/>
      <c r="K88" s="155"/>
    </row>
    <row r="89" spans="1:31" ht="12" customHeight="1" x14ac:dyDescent="0.15">
      <c r="A89" s="166"/>
      <c r="B89" s="154"/>
      <c r="C89" s="154"/>
      <c r="D89" s="174"/>
      <c r="E89" s="172"/>
      <c r="F89" s="172"/>
      <c r="G89" s="172"/>
      <c r="H89" s="172"/>
      <c r="I89" s="172"/>
      <c r="J89" s="156"/>
      <c r="K89" s="156"/>
    </row>
    <row r="90" spans="1:31" x14ac:dyDescent="0.15">
      <c r="A90" s="62" t="s">
        <v>81</v>
      </c>
      <c r="B90" s="63"/>
      <c r="C90" s="63"/>
      <c r="D90" s="63"/>
      <c r="E90" s="63"/>
      <c r="F90" s="63"/>
      <c r="G90" s="63"/>
      <c r="H90" s="63"/>
      <c r="I90" s="63"/>
      <c r="J90" s="63"/>
      <c r="K90" s="26"/>
    </row>
    <row r="91" spans="1:31" x14ac:dyDescent="0.15">
      <c r="A91" s="74"/>
      <c r="B91" s="74"/>
      <c r="C91" s="75">
        <v>1</v>
      </c>
      <c r="D91" s="75">
        <v>2</v>
      </c>
      <c r="E91" s="64" t="s">
        <v>97</v>
      </c>
      <c r="F91" s="64"/>
      <c r="G91" s="81" t="s">
        <v>12</v>
      </c>
      <c r="H91" s="64"/>
      <c r="I91" s="82"/>
      <c r="J91" s="65"/>
      <c r="K91" s="66"/>
    </row>
    <row r="92" spans="1:31" x14ac:dyDescent="0.15">
      <c r="A92" s="75" t="s">
        <v>93</v>
      </c>
      <c r="B92" s="75" t="s">
        <v>94</v>
      </c>
      <c r="C92" s="77">
        <v>0.54</v>
      </c>
      <c r="D92" s="77">
        <v>0.57999999999999996</v>
      </c>
      <c r="E92" s="83" t="s">
        <v>10</v>
      </c>
      <c r="F92" s="33"/>
      <c r="G92" s="84" t="s">
        <v>124</v>
      </c>
      <c r="H92" s="85"/>
      <c r="I92" s="86">
        <f>F8</f>
        <v>241204</v>
      </c>
      <c r="J92" s="67"/>
      <c r="K92" s="68"/>
    </row>
    <row r="93" spans="1:31" x14ac:dyDescent="0.15">
      <c r="A93" s="75" t="s">
        <v>95</v>
      </c>
      <c r="B93" s="75" t="s">
        <v>96</v>
      </c>
      <c r="C93" s="77">
        <v>1.42</v>
      </c>
      <c r="D93" s="77">
        <v>1.87</v>
      </c>
      <c r="E93" s="20" t="s">
        <v>16</v>
      </c>
      <c r="F93" s="33"/>
      <c r="G93" s="84" t="s">
        <v>13</v>
      </c>
      <c r="H93" s="87"/>
      <c r="I93" s="88"/>
      <c r="J93" s="67"/>
      <c r="K93" s="68"/>
    </row>
    <row r="94" spans="1:31" x14ac:dyDescent="0.15">
      <c r="A94" s="75" t="s">
        <v>98</v>
      </c>
      <c r="B94" s="75" t="s">
        <v>99</v>
      </c>
      <c r="C94" s="78">
        <f>C92+C93</f>
        <v>1.96</v>
      </c>
      <c r="D94" s="78">
        <f>D92+D93</f>
        <v>2.4500000000000002</v>
      </c>
      <c r="E94" s="69" t="s">
        <v>125</v>
      </c>
      <c r="F94" s="69"/>
      <c r="G94" s="89" t="s">
        <v>19</v>
      </c>
      <c r="H94" s="90"/>
      <c r="I94" s="91" t="str">
        <f>H8</f>
        <v>K1213</v>
      </c>
      <c r="J94" s="70"/>
      <c r="K94" s="71"/>
    </row>
    <row r="95" spans="1:31" x14ac:dyDescent="0.15">
      <c r="A95" s="3" t="s">
        <v>82</v>
      </c>
      <c r="B95" s="6"/>
      <c r="C95" s="6"/>
      <c r="D95" s="6"/>
      <c r="E95" s="6"/>
      <c r="F95" s="6"/>
      <c r="G95" s="6"/>
      <c r="H95" s="6"/>
      <c r="I95" s="72"/>
      <c r="J95" s="72"/>
      <c r="K95" s="73" t="s">
        <v>83</v>
      </c>
    </row>
    <row r="96" spans="1:31" x14ac:dyDescent="0.15">
      <c r="O96" s="76"/>
      <c r="P96" s="76"/>
    </row>
    <row r="97" spans="15:16" x14ac:dyDescent="0.15">
      <c r="O97" s="76"/>
      <c r="P97" s="76"/>
    </row>
    <row r="183" spans="15:16" x14ac:dyDescent="0.15">
      <c r="O183" s="76"/>
      <c r="P183" s="76"/>
    </row>
    <row r="184" spans="15:16" x14ac:dyDescent="0.15">
      <c r="O184" s="76"/>
      <c r="P184" s="76"/>
    </row>
    <row r="185" spans="15:16" x14ac:dyDescent="0.15">
      <c r="O185" s="76"/>
      <c r="P185" s="76"/>
    </row>
    <row r="186" spans="15:16" x14ac:dyDescent="0.15">
      <c r="O186" s="76"/>
      <c r="P186" s="76"/>
    </row>
    <row r="187" spans="15:16" x14ac:dyDescent="0.15">
      <c r="O187" s="76"/>
      <c r="P187" s="76"/>
    </row>
    <row r="188" spans="15:16" x14ac:dyDescent="0.15">
      <c r="O188" s="76"/>
      <c r="P188" s="76"/>
    </row>
    <row r="189" spans="15:16" x14ac:dyDescent="0.15">
      <c r="O189" s="76"/>
      <c r="P189" s="76"/>
    </row>
    <row r="190" spans="15:16" x14ac:dyDescent="0.15">
      <c r="O190" s="76"/>
      <c r="P190" s="76"/>
    </row>
  </sheetData>
  <mergeCells count="620">
    <mergeCell ref="A88:A89"/>
    <mergeCell ref="B88:B89"/>
    <mergeCell ref="C88:C89"/>
    <mergeCell ref="D88:D89"/>
    <mergeCell ref="E88:E89"/>
    <mergeCell ref="F88:F89"/>
    <mergeCell ref="G88:G89"/>
    <mergeCell ref="H88:H89"/>
    <mergeCell ref="S86:S87"/>
    <mergeCell ref="M86:M87"/>
    <mergeCell ref="N86:N87"/>
    <mergeCell ref="O86:O87"/>
    <mergeCell ref="P86:P87"/>
    <mergeCell ref="Q86:Q87"/>
    <mergeCell ref="J86:J87"/>
    <mergeCell ref="K86:K87"/>
    <mergeCell ref="L86:L87"/>
    <mergeCell ref="A86:A87"/>
    <mergeCell ref="B86:B87"/>
    <mergeCell ref="D86:D87"/>
    <mergeCell ref="E86:E87"/>
    <mergeCell ref="F86:F87"/>
    <mergeCell ref="V84:V85"/>
    <mergeCell ref="W84:W85"/>
    <mergeCell ref="I88:I89"/>
    <mergeCell ref="J88:J89"/>
    <mergeCell ref="K88:K89"/>
    <mergeCell ref="Y86:Y87"/>
    <mergeCell ref="X84:X85"/>
    <mergeCell ref="Y84:Y85"/>
    <mergeCell ref="Z84:Z85"/>
    <mergeCell ref="U84:U85"/>
    <mergeCell ref="Z86:Z87"/>
    <mergeCell ref="T86:T87"/>
    <mergeCell ref="U86:U87"/>
    <mergeCell ref="V86:V87"/>
    <mergeCell ref="W86:W87"/>
    <mergeCell ref="X86:X87"/>
    <mergeCell ref="P84:P85"/>
    <mergeCell ref="Q84:Q85"/>
    <mergeCell ref="R84:R85"/>
    <mergeCell ref="S84:S85"/>
    <mergeCell ref="T84:T85"/>
    <mergeCell ref="J84:J85"/>
    <mergeCell ref="K84:K85"/>
    <mergeCell ref="L84:L85"/>
    <mergeCell ref="M84:M85"/>
    <mergeCell ref="N84:N85"/>
    <mergeCell ref="O84:O85"/>
    <mergeCell ref="R86:R87"/>
    <mergeCell ref="G86:G87"/>
    <mergeCell ref="H86:H87"/>
    <mergeCell ref="I86:I87"/>
    <mergeCell ref="A84:A85"/>
    <mergeCell ref="B84:B85"/>
    <mergeCell ref="D84:D85"/>
    <mergeCell ref="E84:E85"/>
    <mergeCell ref="F84:F85"/>
    <mergeCell ref="G84:G85"/>
    <mergeCell ref="H84:H85"/>
    <mergeCell ref="I84:I85"/>
    <mergeCell ref="S82:S83"/>
    <mergeCell ref="M82:M83"/>
    <mergeCell ref="N82:N83"/>
    <mergeCell ref="O82:O83"/>
    <mergeCell ref="P82:P83"/>
    <mergeCell ref="Q82:Q83"/>
    <mergeCell ref="R82:R83"/>
    <mergeCell ref="G82:G83"/>
    <mergeCell ref="H82:H83"/>
    <mergeCell ref="A82:A83"/>
    <mergeCell ref="B82:B83"/>
    <mergeCell ref="D82:D83"/>
    <mergeCell ref="E82:E83"/>
    <mergeCell ref="F82:F83"/>
    <mergeCell ref="I82:I83"/>
    <mergeCell ref="J82:J83"/>
    <mergeCell ref="V80:V81"/>
    <mergeCell ref="W80:W81"/>
    <mergeCell ref="P80:P81"/>
    <mergeCell ref="Q80:Q81"/>
    <mergeCell ref="R80:R81"/>
    <mergeCell ref="S80:S81"/>
    <mergeCell ref="J80:J81"/>
    <mergeCell ref="K80:K81"/>
    <mergeCell ref="L80:L81"/>
    <mergeCell ref="M80:M81"/>
    <mergeCell ref="N80:N81"/>
    <mergeCell ref="O80:O81"/>
    <mergeCell ref="K82:K83"/>
    <mergeCell ref="L82:L83"/>
    <mergeCell ref="A80:A81"/>
    <mergeCell ref="B80:B81"/>
    <mergeCell ref="D80:D81"/>
    <mergeCell ref="X80:X81"/>
    <mergeCell ref="Y80:Y81"/>
    <mergeCell ref="Z80:Z81"/>
    <mergeCell ref="T80:T81"/>
    <mergeCell ref="U80:U81"/>
    <mergeCell ref="Y82:Y83"/>
    <mergeCell ref="Z82:Z83"/>
    <mergeCell ref="T82:T83"/>
    <mergeCell ref="U82:U83"/>
    <mergeCell ref="V82:V83"/>
    <mergeCell ref="W82:W83"/>
    <mergeCell ref="X82:X83"/>
    <mergeCell ref="E80:E81"/>
    <mergeCell ref="F80:F81"/>
    <mergeCell ref="G80:G81"/>
    <mergeCell ref="H80:H81"/>
    <mergeCell ref="I80:I81"/>
    <mergeCell ref="S78:S79"/>
    <mergeCell ref="M78:M79"/>
    <mergeCell ref="N78:N79"/>
    <mergeCell ref="O78:O79"/>
    <mergeCell ref="P78:P79"/>
    <mergeCell ref="Q78:Q79"/>
    <mergeCell ref="R78:R79"/>
    <mergeCell ref="G78:G79"/>
    <mergeCell ref="H78:H79"/>
    <mergeCell ref="V76:V77"/>
    <mergeCell ref="W76:W77"/>
    <mergeCell ref="X76:X77"/>
    <mergeCell ref="Y76:Y77"/>
    <mergeCell ref="Z76:Z77"/>
    <mergeCell ref="T76:T77"/>
    <mergeCell ref="U76:U77"/>
    <mergeCell ref="Y78:Y79"/>
    <mergeCell ref="Z78:Z79"/>
    <mergeCell ref="T78:T79"/>
    <mergeCell ref="U78:U79"/>
    <mergeCell ref="V78:V79"/>
    <mergeCell ref="W78:W79"/>
    <mergeCell ref="X78:X79"/>
    <mergeCell ref="A78:A79"/>
    <mergeCell ref="B78:B79"/>
    <mergeCell ref="D78:D79"/>
    <mergeCell ref="E78:E79"/>
    <mergeCell ref="F78:F79"/>
    <mergeCell ref="P76:P77"/>
    <mergeCell ref="Q76:Q77"/>
    <mergeCell ref="R76:R77"/>
    <mergeCell ref="S76:S77"/>
    <mergeCell ref="J76:J77"/>
    <mergeCell ref="K76:K77"/>
    <mergeCell ref="L76:L77"/>
    <mergeCell ref="M76:M77"/>
    <mergeCell ref="N76:N77"/>
    <mergeCell ref="O76:O77"/>
    <mergeCell ref="I78:I79"/>
    <mergeCell ref="J78:J79"/>
    <mergeCell ref="K78:K79"/>
    <mergeCell ref="L78:L79"/>
    <mergeCell ref="A76:A77"/>
    <mergeCell ref="B76:B77"/>
    <mergeCell ref="D76:D77"/>
    <mergeCell ref="E76:E77"/>
    <mergeCell ref="F76:F77"/>
    <mergeCell ref="G76:G77"/>
    <mergeCell ref="H76:H77"/>
    <mergeCell ref="I76:I77"/>
    <mergeCell ref="S74:S75"/>
    <mergeCell ref="M74:M75"/>
    <mergeCell ref="N74:N75"/>
    <mergeCell ref="O74:O75"/>
    <mergeCell ref="P74:P75"/>
    <mergeCell ref="Q74:Q75"/>
    <mergeCell ref="R74:R75"/>
    <mergeCell ref="G74:G75"/>
    <mergeCell ref="H74:H75"/>
    <mergeCell ref="V72:V73"/>
    <mergeCell ref="W72:W73"/>
    <mergeCell ref="X72:X73"/>
    <mergeCell ref="Y72:Y73"/>
    <mergeCell ref="Z72:Z73"/>
    <mergeCell ref="T72:T73"/>
    <mergeCell ref="U72:U73"/>
    <mergeCell ref="Y74:Y75"/>
    <mergeCell ref="Z74:Z75"/>
    <mergeCell ref="T74:T75"/>
    <mergeCell ref="U74:U75"/>
    <mergeCell ref="V74:V75"/>
    <mergeCell ref="W74:W75"/>
    <mergeCell ref="X74:X75"/>
    <mergeCell ref="A74:A75"/>
    <mergeCell ref="B74:B75"/>
    <mergeCell ref="D74:D75"/>
    <mergeCell ref="E74:E75"/>
    <mergeCell ref="F74:F75"/>
    <mergeCell ref="P72:P73"/>
    <mergeCell ref="Q72:Q73"/>
    <mergeCell ref="R72:R73"/>
    <mergeCell ref="S72:S73"/>
    <mergeCell ref="J72:J73"/>
    <mergeCell ref="K72:K73"/>
    <mergeCell ref="L72:L73"/>
    <mergeCell ref="M72:M73"/>
    <mergeCell ref="N72:N73"/>
    <mergeCell ref="O72:O73"/>
    <mergeCell ref="I74:I75"/>
    <mergeCell ref="J74:J75"/>
    <mergeCell ref="K74:K75"/>
    <mergeCell ref="L74:L75"/>
    <mergeCell ref="A72:A73"/>
    <mergeCell ref="B72:B73"/>
    <mergeCell ref="D72:D73"/>
    <mergeCell ref="E72:E73"/>
    <mergeCell ref="F72:F73"/>
    <mergeCell ref="G72:G73"/>
    <mergeCell ref="H72:H73"/>
    <mergeCell ref="I72:I73"/>
    <mergeCell ref="S70:S71"/>
    <mergeCell ref="M70:M71"/>
    <mergeCell ref="N70:N71"/>
    <mergeCell ref="O70:O71"/>
    <mergeCell ref="P70:P71"/>
    <mergeCell ref="Q70:Q71"/>
    <mergeCell ref="R70:R71"/>
    <mergeCell ref="G70:G71"/>
    <mergeCell ref="H70:H71"/>
    <mergeCell ref="V68:V69"/>
    <mergeCell ref="W68:W69"/>
    <mergeCell ref="X68:X69"/>
    <mergeCell ref="Y68:Y69"/>
    <mergeCell ref="Z68:Z69"/>
    <mergeCell ref="T68:T69"/>
    <mergeCell ref="U68:U69"/>
    <mergeCell ref="Y70:Y71"/>
    <mergeCell ref="Z70:Z71"/>
    <mergeCell ref="T70:T71"/>
    <mergeCell ref="U70:U71"/>
    <mergeCell ref="V70:V71"/>
    <mergeCell ref="W70:W71"/>
    <mergeCell ref="X70:X71"/>
    <mergeCell ref="A70:A71"/>
    <mergeCell ref="B70:B71"/>
    <mergeCell ref="D70:D71"/>
    <mergeCell ref="E70:E71"/>
    <mergeCell ref="F70:F71"/>
    <mergeCell ref="P68:P69"/>
    <mergeCell ref="Q68:Q69"/>
    <mergeCell ref="R68:R69"/>
    <mergeCell ref="S68:S69"/>
    <mergeCell ref="J68:J69"/>
    <mergeCell ref="K68:K69"/>
    <mergeCell ref="L68:L69"/>
    <mergeCell ref="M68:M69"/>
    <mergeCell ref="N68:N69"/>
    <mergeCell ref="O68:O69"/>
    <mergeCell ref="I70:I71"/>
    <mergeCell ref="J70:J71"/>
    <mergeCell ref="K70:K71"/>
    <mergeCell ref="L70:L71"/>
    <mergeCell ref="A68:A69"/>
    <mergeCell ref="B68:B69"/>
    <mergeCell ref="D68:D69"/>
    <mergeCell ref="E68:E69"/>
    <mergeCell ref="F68:F69"/>
    <mergeCell ref="G68:G69"/>
    <mergeCell ref="H68:H69"/>
    <mergeCell ref="I68:I69"/>
    <mergeCell ref="S66:S67"/>
    <mergeCell ref="M66:M67"/>
    <mergeCell ref="N66:N67"/>
    <mergeCell ref="O66:O67"/>
    <mergeCell ref="P66:P67"/>
    <mergeCell ref="Q66:Q67"/>
    <mergeCell ref="R66:R67"/>
    <mergeCell ref="G66:G67"/>
    <mergeCell ref="H66:H67"/>
    <mergeCell ref="V64:V65"/>
    <mergeCell ref="W64:W65"/>
    <mergeCell ref="X64:X65"/>
    <mergeCell ref="Y64:Y65"/>
    <mergeCell ref="Z64:Z65"/>
    <mergeCell ref="T64:T65"/>
    <mergeCell ref="U64:U65"/>
    <mergeCell ref="Y66:Y67"/>
    <mergeCell ref="Z66:Z67"/>
    <mergeCell ref="T66:T67"/>
    <mergeCell ref="U66:U67"/>
    <mergeCell ref="V66:V67"/>
    <mergeCell ref="W66:W67"/>
    <mergeCell ref="X66:X67"/>
    <mergeCell ref="A66:A67"/>
    <mergeCell ref="B66:B67"/>
    <mergeCell ref="D66:D67"/>
    <mergeCell ref="E66:E67"/>
    <mergeCell ref="F66:F67"/>
    <mergeCell ref="P64:P65"/>
    <mergeCell ref="Q64:Q65"/>
    <mergeCell ref="R64:R65"/>
    <mergeCell ref="S64:S65"/>
    <mergeCell ref="J64:J65"/>
    <mergeCell ref="K64:K65"/>
    <mergeCell ref="L64:L65"/>
    <mergeCell ref="M64:M65"/>
    <mergeCell ref="N64:N65"/>
    <mergeCell ref="O64:O65"/>
    <mergeCell ref="I66:I67"/>
    <mergeCell ref="J66:J67"/>
    <mergeCell ref="K66:K67"/>
    <mergeCell ref="L66:L67"/>
    <mergeCell ref="A64:A65"/>
    <mergeCell ref="B64:B65"/>
    <mergeCell ref="D64:D65"/>
    <mergeCell ref="E64:E65"/>
    <mergeCell ref="F64:F65"/>
    <mergeCell ref="G64:G65"/>
    <mergeCell ref="H64:H65"/>
    <mergeCell ref="I64:I65"/>
    <mergeCell ref="S62:S63"/>
    <mergeCell ref="M62:M63"/>
    <mergeCell ref="N62:N63"/>
    <mergeCell ref="O62:O63"/>
    <mergeCell ref="P62:P63"/>
    <mergeCell ref="Q62:Q63"/>
    <mergeCell ref="R62:R63"/>
    <mergeCell ref="G62:G63"/>
    <mergeCell ref="H62:H63"/>
    <mergeCell ref="V60:V61"/>
    <mergeCell ref="W60:W61"/>
    <mergeCell ref="X60:X61"/>
    <mergeCell ref="Y60:Y61"/>
    <mergeCell ref="Z60:Z61"/>
    <mergeCell ref="T60:T61"/>
    <mergeCell ref="U60:U61"/>
    <mergeCell ref="Y62:Y63"/>
    <mergeCell ref="Z62:Z63"/>
    <mergeCell ref="T62:T63"/>
    <mergeCell ref="U62:U63"/>
    <mergeCell ref="V62:V63"/>
    <mergeCell ref="W62:W63"/>
    <mergeCell ref="X62:X63"/>
    <mergeCell ref="A62:A63"/>
    <mergeCell ref="B62:B63"/>
    <mergeCell ref="D62:D63"/>
    <mergeCell ref="E62:E63"/>
    <mergeCell ref="F62:F63"/>
    <mergeCell ref="P60:P61"/>
    <mergeCell ref="Q60:Q61"/>
    <mergeCell ref="R60:R61"/>
    <mergeCell ref="S60:S61"/>
    <mergeCell ref="J60:J61"/>
    <mergeCell ref="K60:K61"/>
    <mergeCell ref="L60:L61"/>
    <mergeCell ref="M60:M61"/>
    <mergeCell ref="N60:N61"/>
    <mergeCell ref="O60:O61"/>
    <mergeCell ref="I62:I63"/>
    <mergeCell ref="J62:J63"/>
    <mergeCell ref="K62:K63"/>
    <mergeCell ref="L62:L63"/>
    <mergeCell ref="A60:A61"/>
    <mergeCell ref="B60:B61"/>
    <mergeCell ref="D60:D61"/>
    <mergeCell ref="E60:E61"/>
    <mergeCell ref="F60:F61"/>
    <mergeCell ref="G60:G61"/>
    <mergeCell ref="H60:H61"/>
    <mergeCell ref="I60:I61"/>
    <mergeCell ref="S58:S59"/>
    <mergeCell ref="M58:M59"/>
    <mergeCell ref="N58:N59"/>
    <mergeCell ref="O58:O59"/>
    <mergeCell ref="P58:P59"/>
    <mergeCell ref="Q58:Q59"/>
    <mergeCell ref="R58:R59"/>
    <mergeCell ref="G58:G59"/>
    <mergeCell ref="H58:H59"/>
    <mergeCell ref="V56:V57"/>
    <mergeCell ref="W56:W57"/>
    <mergeCell ref="X56:X57"/>
    <mergeCell ref="Y56:Y57"/>
    <mergeCell ref="Z56:Z57"/>
    <mergeCell ref="T56:T57"/>
    <mergeCell ref="U56:U57"/>
    <mergeCell ref="Y58:Y59"/>
    <mergeCell ref="Z58:Z59"/>
    <mergeCell ref="T58:T59"/>
    <mergeCell ref="U58:U59"/>
    <mergeCell ref="V58:V59"/>
    <mergeCell ref="W58:W59"/>
    <mergeCell ref="X58:X59"/>
    <mergeCell ref="A58:A59"/>
    <mergeCell ref="B58:B59"/>
    <mergeCell ref="D58:D59"/>
    <mergeCell ref="E58:E59"/>
    <mergeCell ref="F58:F59"/>
    <mergeCell ref="P56:P57"/>
    <mergeCell ref="Q56:Q57"/>
    <mergeCell ref="R56:R57"/>
    <mergeCell ref="S56:S57"/>
    <mergeCell ref="J56:J57"/>
    <mergeCell ref="K56:K57"/>
    <mergeCell ref="L56:L57"/>
    <mergeCell ref="M56:M57"/>
    <mergeCell ref="N56:N57"/>
    <mergeCell ref="O56:O57"/>
    <mergeCell ref="I58:I59"/>
    <mergeCell ref="J58:J59"/>
    <mergeCell ref="K58:K59"/>
    <mergeCell ref="L58:L59"/>
    <mergeCell ref="A56:A57"/>
    <mergeCell ref="B56:B57"/>
    <mergeCell ref="D56:D57"/>
    <mergeCell ref="E56:E57"/>
    <mergeCell ref="F56:F57"/>
    <mergeCell ref="G56:G57"/>
    <mergeCell ref="H56:H57"/>
    <mergeCell ref="I56:I57"/>
    <mergeCell ref="S54:S55"/>
    <mergeCell ref="M54:M55"/>
    <mergeCell ref="N54:N55"/>
    <mergeCell ref="O54:O55"/>
    <mergeCell ref="P54:P55"/>
    <mergeCell ref="Q54:Q55"/>
    <mergeCell ref="R54:R55"/>
    <mergeCell ref="G54:G55"/>
    <mergeCell ref="H54:H55"/>
    <mergeCell ref="V52:V53"/>
    <mergeCell ref="W52:W53"/>
    <mergeCell ref="X52:X53"/>
    <mergeCell ref="Y52:Y53"/>
    <mergeCell ref="Z52:Z53"/>
    <mergeCell ref="T52:T53"/>
    <mergeCell ref="U52:U53"/>
    <mergeCell ref="Y54:Y55"/>
    <mergeCell ref="Z54:Z55"/>
    <mergeCell ref="T54:T55"/>
    <mergeCell ref="U54:U55"/>
    <mergeCell ref="V54:V55"/>
    <mergeCell ref="W54:W55"/>
    <mergeCell ref="X54:X55"/>
    <mergeCell ref="A54:A55"/>
    <mergeCell ref="B54:B55"/>
    <mergeCell ref="D54:D55"/>
    <mergeCell ref="E54:E55"/>
    <mergeCell ref="F54:F55"/>
    <mergeCell ref="P52:P53"/>
    <mergeCell ref="Q52:Q53"/>
    <mergeCell ref="R52:R53"/>
    <mergeCell ref="S52:S53"/>
    <mergeCell ref="J52:J53"/>
    <mergeCell ref="K52:K53"/>
    <mergeCell ref="L52:L53"/>
    <mergeCell ref="M52:M53"/>
    <mergeCell ref="N52:N53"/>
    <mergeCell ref="O52:O53"/>
    <mergeCell ref="I54:I55"/>
    <mergeCell ref="J54:J55"/>
    <mergeCell ref="K54:K55"/>
    <mergeCell ref="L54:L55"/>
    <mergeCell ref="A52:A53"/>
    <mergeCell ref="B52:B53"/>
    <mergeCell ref="D52:D53"/>
    <mergeCell ref="E52:E53"/>
    <mergeCell ref="F52:F53"/>
    <mergeCell ref="G52:G53"/>
    <mergeCell ref="H52:H53"/>
    <mergeCell ref="I52:I53"/>
    <mergeCell ref="S50:S51"/>
    <mergeCell ref="M50:M51"/>
    <mergeCell ref="N50:N51"/>
    <mergeCell ref="O50:O51"/>
    <mergeCell ref="P50:P51"/>
    <mergeCell ref="Q50:Q51"/>
    <mergeCell ref="R50:R51"/>
    <mergeCell ref="G50:G51"/>
    <mergeCell ref="H50:H51"/>
    <mergeCell ref="V48:V49"/>
    <mergeCell ref="W48:W49"/>
    <mergeCell ref="X48:X49"/>
    <mergeCell ref="Y48:Y49"/>
    <mergeCell ref="Z48:Z49"/>
    <mergeCell ref="T48:T49"/>
    <mergeCell ref="U48:U49"/>
    <mergeCell ref="Y50:Y51"/>
    <mergeCell ref="Z50:Z51"/>
    <mergeCell ref="T50:T51"/>
    <mergeCell ref="U50:U51"/>
    <mergeCell ref="V50:V51"/>
    <mergeCell ref="W50:W51"/>
    <mergeCell ref="X50:X51"/>
    <mergeCell ref="A50:A51"/>
    <mergeCell ref="B50:B51"/>
    <mergeCell ref="D50:D51"/>
    <mergeCell ref="E50:E51"/>
    <mergeCell ref="F50:F51"/>
    <mergeCell ref="P48:P49"/>
    <mergeCell ref="Q48:Q49"/>
    <mergeCell ref="R48:R49"/>
    <mergeCell ref="S48:S49"/>
    <mergeCell ref="J48:J49"/>
    <mergeCell ref="K48:K49"/>
    <mergeCell ref="L48:L49"/>
    <mergeCell ref="M48:M49"/>
    <mergeCell ref="N48:N49"/>
    <mergeCell ref="O48:O49"/>
    <mergeCell ref="I50:I51"/>
    <mergeCell ref="J50:J51"/>
    <mergeCell ref="K50:K51"/>
    <mergeCell ref="L50:L51"/>
    <mergeCell ref="A48:A49"/>
    <mergeCell ref="B48:B49"/>
    <mergeCell ref="D48:D49"/>
    <mergeCell ref="E48:E49"/>
    <mergeCell ref="F48:F49"/>
    <mergeCell ref="G48:G49"/>
    <mergeCell ref="H48:H49"/>
    <mergeCell ref="I48:I49"/>
    <mergeCell ref="S46:S47"/>
    <mergeCell ref="M46:M47"/>
    <mergeCell ref="N46:N47"/>
    <mergeCell ref="O46:O47"/>
    <mergeCell ref="P46:P47"/>
    <mergeCell ref="Q46:Q47"/>
    <mergeCell ref="R46:R47"/>
    <mergeCell ref="G46:G47"/>
    <mergeCell ref="H46:H47"/>
    <mergeCell ref="V44:V45"/>
    <mergeCell ref="W44:W45"/>
    <mergeCell ref="X44:X45"/>
    <mergeCell ref="Y44:Y45"/>
    <mergeCell ref="Z44:Z45"/>
    <mergeCell ref="T44:T45"/>
    <mergeCell ref="U44:U45"/>
    <mergeCell ref="Y46:Y47"/>
    <mergeCell ref="Z46:Z47"/>
    <mergeCell ref="T46:T47"/>
    <mergeCell ref="U46:U47"/>
    <mergeCell ref="V46:V47"/>
    <mergeCell ref="W46:W47"/>
    <mergeCell ref="X46:X47"/>
    <mergeCell ref="A46:A47"/>
    <mergeCell ref="B46:B47"/>
    <mergeCell ref="D46:D47"/>
    <mergeCell ref="E46:E47"/>
    <mergeCell ref="F46:F47"/>
    <mergeCell ref="P44:P45"/>
    <mergeCell ref="Q44:Q45"/>
    <mergeCell ref="R44:R45"/>
    <mergeCell ref="S44:S45"/>
    <mergeCell ref="J44:J45"/>
    <mergeCell ref="K44:K45"/>
    <mergeCell ref="L44:L45"/>
    <mergeCell ref="M44:M45"/>
    <mergeCell ref="N44:N45"/>
    <mergeCell ref="O44:O45"/>
    <mergeCell ref="I46:I47"/>
    <mergeCell ref="J46:J47"/>
    <mergeCell ref="K46:K47"/>
    <mergeCell ref="L46:L47"/>
    <mergeCell ref="A44:A45"/>
    <mergeCell ref="B44:B45"/>
    <mergeCell ref="D44:D45"/>
    <mergeCell ref="E44:E45"/>
    <mergeCell ref="F44:F45"/>
    <mergeCell ref="G44:G45"/>
    <mergeCell ref="H44:H45"/>
    <mergeCell ref="I44:I45"/>
    <mergeCell ref="S42:S43"/>
    <mergeCell ref="M42:M43"/>
    <mergeCell ref="N42:N43"/>
    <mergeCell ref="O42:O43"/>
    <mergeCell ref="P42:P43"/>
    <mergeCell ref="Q42:Q43"/>
    <mergeCell ref="R42:R43"/>
    <mergeCell ref="G42:G43"/>
    <mergeCell ref="H42:H43"/>
    <mergeCell ref="K42:K43"/>
    <mergeCell ref="L42:L43"/>
    <mergeCell ref="V40:V41"/>
    <mergeCell ref="W40:W41"/>
    <mergeCell ref="X40:X41"/>
    <mergeCell ref="Y40:Y41"/>
    <mergeCell ref="Z40:Z41"/>
    <mergeCell ref="T40:T41"/>
    <mergeCell ref="U40:U41"/>
    <mergeCell ref="Y42:Y43"/>
    <mergeCell ref="Z42:Z43"/>
    <mergeCell ref="T42:T43"/>
    <mergeCell ref="U42:U43"/>
    <mergeCell ref="V42:V43"/>
    <mergeCell ref="W42:W43"/>
    <mergeCell ref="X42:X43"/>
    <mergeCell ref="O40:P40"/>
    <mergeCell ref="Q40:Q41"/>
    <mergeCell ref="R40:R41"/>
    <mergeCell ref="S40:S41"/>
    <mergeCell ref="H40:H41"/>
    <mergeCell ref="I40:I41"/>
    <mergeCell ref="J40:J41"/>
    <mergeCell ref="K40:K41"/>
    <mergeCell ref="L40:M41"/>
    <mergeCell ref="N40:N41"/>
    <mergeCell ref="H16:J16"/>
    <mergeCell ref="E38:G38"/>
    <mergeCell ref="B40:B41"/>
    <mergeCell ref="D40:D41"/>
    <mergeCell ref="E40:E41"/>
    <mergeCell ref="F40:F41"/>
    <mergeCell ref="G40:G41"/>
    <mergeCell ref="A42:A43"/>
    <mergeCell ref="B42:B43"/>
    <mergeCell ref="D42:D43"/>
    <mergeCell ref="E42:E43"/>
    <mergeCell ref="F42:F43"/>
    <mergeCell ref="I42:I43"/>
    <mergeCell ref="J42:J43"/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</mergeCells>
  <phoneticPr fontId="14"/>
  <conditionalFormatting sqref="Y42:Z87">
    <cfRule type="containsText" dxfId="27" priority="4" stopIfTrue="1" operator="containsText" text="NG">
      <formula>NOT(ISERROR(SEARCH("NG",Y42)))</formula>
    </cfRule>
  </conditionalFormatting>
  <conditionalFormatting sqref="Q42:Q87">
    <cfRule type="containsText" dxfId="26" priority="3" operator="containsText" text="Measure More">
      <formula>NOT(ISERROR(SEARCH("Measure More",Q42)))</formula>
    </cfRule>
  </conditionalFormatting>
  <conditionalFormatting sqref="E11">
    <cfRule type="cellIs" dxfId="25" priority="2" stopIfTrue="1" operator="equal">
      <formula>"NG"</formula>
    </cfRule>
  </conditionalFormatting>
  <conditionalFormatting sqref="D11">
    <cfRule type="cellIs" dxfId="24" priority="1" stopIfTrue="1" operator="equal">
      <formula>"NG"</formula>
    </cfRule>
  </conditionalFormatting>
  <pageMargins left="0.55118110236220474" right="0" top="0.78740157480314965" bottom="0.19685039370078741" header="0.51181102362204722" footer="0.51181102362204722"/>
  <pageSetup paperSize="9" scale="95" orientation="portrait" r:id="rId1"/>
  <headerFooter scaleWithDoc="0">
    <oddFooter xml:space="preserve">&amp;R&amp;P / &amp;N </oddFooter>
  </headerFooter>
  <rowBreaks count="1" manualBreakCount="1">
    <brk id="57" max="10" man="1"/>
  </rowBreaks>
  <colBreaks count="1" manualBreakCount="1">
    <brk id="11" max="11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view="pageBreakPreview" zoomScale="70" zoomScaleNormal="70" zoomScaleSheetLayoutView="70" workbookViewId="0">
      <selection activeCell="H12" sqref="H12"/>
    </sheetView>
  </sheetViews>
  <sheetFormatPr defaultRowHeight="13.5" x14ac:dyDescent="0.15"/>
  <cols>
    <col min="4" max="4" width="9.25" customWidth="1"/>
    <col min="15" max="15" width="7" customWidth="1"/>
    <col min="16" max="16" width="7.875" customWidth="1"/>
  </cols>
  <sheetData>
    <row r="1" spans="1:11" x14ac:dyDescent="0.15">
      <c r="A1" s="1" t="s">
        <v>126</v>
      </c>
      <c r="B1" s="2"/>
      <c r="C1" s="2"/>
      <c r="E1" s="3" t="s">
        <v>0</v>
      </c>
      <c r="I1" s="4" t="s">
        <v>1</v>
      </c>
      <c r="J1" s="128" t="s">
        <v>135</v>
      </c>
      <c r="K1" s="129"/>
    </row>
    <row r="2" spans="1:11" x14ac:dyDescent="0.15">
      <c r="A2" s="5" t="s">
        <v>2</v>
      </c>
      <c r="B2" s="3"/>
      <c r="C2" s="3"/>
      <c r="D2" s="6"/>
      <c r="E2" s="3" t="s">
        <v>3</v>
      </c>
      <c r="F2" s="6"/>
      <c r="G2" s="6"/>
      <c r="H2" s="6"/>
      <c r="I2" s="7" t="s">
        <v>4</v>
      </c>
      <c r="J2" s="130"/>
      <c r="K2" s="130"/>
    </row>
    <row r="3" spans="1:11" x14ac:dyDescent="0.15">
      <c r="A3" s="6"/>
      <c r="B3" s="6"/>
      <c r="C3" s="6"/>
      <c r="D3" s="6"/>
      <c r="E3" s="6"/>
      <c r="F3" s="6"/>
      <c r="G3" s="6"/>
      <c r="H3" s="6"/>
      <c r="I3" s="3"/>
      <c r="J3" s="3"/>
      <c r="K3" s="3"/>
    </row>
    <row r="4" spans="1:11" ht="21" x14ac:dyDescent="0.2">
      <c r="A4" s="6"/>
      <c r="B4" s="6"/>
      <c r="C4" s="8"/>
      <c r="D4" s="9" t="s">
        <v>5</v>
      </c>
      <c r="E4" s="6"/>
      <c r="F4" s="6"/>
      <c r="G4" s="6"/>
      <c r="H4" s="6"/>
      <c r="I4" s="1" t="s">
        <v>6</v>
      </c>
      <c r="J4" s="131">
        <f ca="1">NOW()</f>
        <v>45643.732750115742</v>
      </c>
      <c r="K4" s="131"/>
    </row>
    <row r="5" spans="1:11" ht="18.75" x14ac:dyDescent="0.2">
      <c r="A5" s="6"/>
      <c r="B5" s="6"/>
      <c r="C5" s="10"/>
      <c r="D5" s="11" t="s">
        <v>7</v>
      </c>
      <c r="E5" s="12"/>
      <c r="F5" s="12"/>
      <c r="G5" s="12"/>
      <c r="H5" s="6"/>
      <c r="I5" s="1" t="s">
        <v>8</v>
      </c>
      <c r="J5" s="132" t="s">
        <v>9</v>
      </c>
      <c r="K5" s="133"/>
    </row>
    <row r="6" spans="1:11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1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1" ht="17.25" customHeight="1" x14ac:dyDescent="0.2">
      <c r="A8" s="134" t="s">
        <v>120</v>
      </c>
      <c r="B8" s="135"/>
      <c r="C8" s="136"/>
      <c r="D8" s="137" t="s">
        <v>84</v>
      </c>
      <c r="E8" s="138"/>
      <c r="F8" s="139">
        <v>241204</v>
      </c>
      <c r="G8" s="140"/>
      <c r="H8" s="139" t="s">
        <v>135</v>
      </c>
      <c r="I8" s="140"/>
      <c r="J8" s="26"/>
      <c r="K8" s="27"/>
    </row>
    <row r="9" spans="1:11" ht="12" customHeight="1" x14ac:dyDescent="0.15">
      <c r="A9" s="28" t="s">
        <v>22</v>
      </c>
      <c r="B9" s="14"/>
      <c r="C9" s="28" t="s">
        <v>121</v>
      </c>
      <c r="D9" s="17"/>
      <c r="E9" s="28" t="s">
        <v>23</v>
      </c>
      <c r="F9" s="28" t="s">
        <v>24</v>
      </c>
      <c r="G9" s="17"/>
      <c r="H9" s="29" t="s">
        <v>25</v>
      </c>
      <c r="I9" s="23"/>
      <c r="J9" s="26"/>
      <c r="K9" s="27"/>
    </row>
    <row r="10" spans="1:11" ht="12" customHeight="1" x14ac:dyDescent="0.15">
      <c r="A10" s="20" t="s">
        <v>26</v>
      </c>
      <c r="B10" s="21"/>
      <c r="C10" s="29" t="s">
        <v>122</v>
      </c>
      <c r="D10" s="29"/>
      <c r="E10" s="29" t="s">
        <v>27</v>
      </c>
      <c r="F10" s="20" t="s">
        <v>28</v>
      </c>
      <c r="G10" s="23"/>
      <c r="H10" s="20" t="s">
        <v>29</v>
      </c>
      <c r="I10" s="23"/>
      <c r="J10" s="26"/>
      <c r="K10" s="27"/>
    </row>
    <row r="11" spans="1:11" ht="17.25" customHeight="1" x14ac:dyDescent="0.15">
      <c r="A11" s="134" t="s">
        <v>92</v>
      </c>
      <c r="B11" s="141"/>
      <c r="C11" s="79" t="s">
        <v>123</v>
      </c>
      <c r="D11" s="80"/>
      <c r="E11" s="112" t="str">
        <f>IF(SUM(M42:M87)&lt;&gt;23,"NG","OK")</f>
        <v>OK</v>
      </c>
      <c r="F11" s="142">
        <v>12838</v>
      </c>
      <c r="G11" s="136"/>
      <c r="H11" s="143">
        <v>3520</v>
      </c>
      <c r="I11" s="144"/>
      <c r="J11" s="30"/>
      <c r="K11" s="31"/>
    </row>
    <row r="12" spans="1:11" ht="13.5" customHeight="1" x14ac:dyDescent="0.15">
      <c r="A12" s="32" t="s">
        <v>30</v>
      </c>
      <c r="B12" s="33"/>
      <c r="C12" s="33"/>
      <c r="D12" s="33"/>
      <c r="E12" s="33"/>
      <c r="F12" s="33"/>
      <c r="G12" s="33"/>
      <c r="H12" s="34" t="s">
        <v>31</v>
      </c>
      <c r="I12" s="35"/>
      <c r="J12" s="35"/>
      <c r="K12" s="36"/>
    </row>
    <row r="13" spans="1:11" ht="13.5" customHeight="1" x14ac:dyDescent="0.15">
      <c r="A13" s="32" t="s">
        <v>32</v>
      </c>
      <c r="B13" s="33"/>
      <c r="C13" s="33"/>
      <c r="D13" s="33"/>
      <c r="E13" s="33"/>
      <c r="F13" s="33"/>
      <c r="G13" s="33"/>
      <c r="H13" s="37" t="s">
        <v>33</v>
      </c>
      <c r="I13" s="38"/>
      <c r="J13" s="38"/>
      <c r="K13" s="39"/>
    </row>
    <row r="14" spans="1:11" ht="13.5" customHeight="1" x14ac:dyDescent="0.15">
      <c r="A14" s="40"/>
      <c r="B14" s="33"/>
      <c r="C14" s="33"/>
      <c r="D14" s="33"/>
      <c r="E14" s="33"/>
      <c r="F14" s="33"/>
      <c r="G14" s="33"/>
      <c r="H14" s="41" t="s">
        <v>34</v>
      </c>
      <c r="I14" s="42"/>
      <c r="J14" s="43"/>
      <c r="K14" s="44" t="s">
        <v>35</v>
      </c>
    </row>
    <row r="15" spans="1:11" ht="13.5" customHeight="1" x14ac:dyDescent="0.15">
      <c r="A15" s="40"/>
      <c r="B15" s="33"/>
      <c r="C15" s="33"/>
      <c r="D15" s="33"/>
      <c r="E15" s="33"/>
      <c r="F15" s="33"/>
      <c r="G15" s="33"/>
      <c r="H15" s="37" t="s">
        <v>36</v>
      </c>
      <c r="I15" s="38"/>
      <c r="J15" s="38"/>
      <c r="K15" s="45" t="s">
        <v>37</v>
      </c>
    </row>
    <row r="16" spans="1:11" ht="13.5" customHeight="1" x14ac:dyDescent="0.15">
      <c r="A16" s="40"/>
      <c r="B16" s="33"/>
      <c r="C16" s="33"/>
      <c r="D16" s="33"/>
      <c r="E16" s="33"/>
      <c r="F16" s="33"/>
      <c r="G16" s="33"/>
      <c r="H16" s="145" t="s">
        <v>38</v>
      </c>
      <c r="I16" s="146"/>
      <c r="J16" s="147"/>
      <c r="K16" s="109" t="s">
        <v>39</v>
      </c>
    </row>
    <row r="17" spans="1:11" ht="13.5" customHeight="1" x14ac:dyDescent="0.15">
      <c r="A17" s="40"/>
      <c r="B17" s="33"/>
      <c r="C17" s="33"/>
      <c r="D17" s="33"/>
      <c r="E17" s="33"/>
      <c r="F17" s="33"/>
      <c r="G17" s="33"/>
      <c r="H17" s="37" t="s">
        <v>40</v>
      </c>
      <c r="I17" s="46"/>
      <c r="J17" s="39"/>
      <c r="K17" s="110" t="s">
        <v>41</v>
      </c>
    </row>
    <row r="18" spans="1:11" ht="13.5" customHeight="1" x14ac:dyDescent="0.15">
      <c r="A18" s="40"/>
      <c r="B18" s="33"/>
      <c r="C18" s="33"/>
      <c r="D18" s="33"/>
      <c r="E18" s="33"/>
      <c r="F18" s="33"/>
      <c r="G18" s="33"/>
      <c r="H18" s="47" t="s">
        <v>42</v>
      </c>
      <c r="I18" s="48"/>
      <c r="J18" s="49"/>
      <c r="K18" s="50"/>
    </row>
    <row r="19" spans="1:11" ht="13.5" customHeight="1" x14ac:dyDescent="0.15">
      <c r="A19" s="40"/>
      <c r="B19" s="33"/>
      <c r="C19" s="33"/>
      <c r="D19" s="33"/>
      <c r="E19" s="33"/>
      <c r="F19" s="33"/>
      <c r="G19" s="33"/>
      <c r="H19" s="47" t="s">
        <v>43</v>
      </c>
      <c r="I19" s="48"/>
      <c r="J19" s="49"/>
      <c r="K19" s="50"/>
    </row>
    <row r="20" spans="1:11" ht="13.5" customHeight="1" x14ac:dyDescent="0.15">
      <c r="A20" s="40"/>
      <c r="B20" s="33"/>
      <c r="C20" s="33"/>
      <c r="D20" s="33"/>
      <c r="E20" s="33"/>
      <c r="F20" s="33"/>
      <c r="G20" s="33"/>
      <c r="H20" s="51" t="s">
        <v>44</v>
      </c>
      <c r="I20" s="48"/>
      <c r="J20" s="49"/>
      <c r="K20" s="50"/>
    </row>
    <row r="21" spans="1:11" ht="13.5" customHeight="1" x14ac:dyDescent="0.15">
      <c r="A21" s="40"/>
      <c r="B21" s="33"/>
      <c r="C21" s="33"/>
      <c r="D21" s="33"/>
      <c r="E21" s="33"/>
      <c r="F21" s="33"/>
      <c r="G21" s="33"/>
      <c r="H21" s="47" t="s">
        <v>45</v>
      </c>
      <c r="I21" s="48"/>
      <c r="J21" s="49"/>
      <c r="K21" s="52" t="s">
        <v>46</v>
      </c>
    </row>
    <row r="22" spans="1:11" ht="13.5" customHeight="1" x14ac:dyDescent="0.15">
      <c r="A22" s="40"/>
      <c r="B22" s="33"/>
      <c r="C22" s="33"/>
      <c r="D22" s="33"/>
      <c r="E22" s="33"/>
      <c r="F22" s="33"/>
      <c r="G22" s="33"/>
      <c r="H22" s="47" t="s">
        <v>47</v>
      </c>
      <c r="I22" s="48"/>
      <c r="J22" s="49"/>
      <c r="K22" s="52" t="s">
        <v>46</v>
      </c>
    </row>
    <row r="23" spans="1:11" ht="13.5" customHeight="1" x14ac:dyDescent="0.15">
      <c r="A23" s="40"/>
      <c r="B23" s="33"/>
      <c r="C23" s="33"/>
      <c r="D23" s="33"/>
      <c r="E23" s="33"/>
      <c r="F23" s="33"/>
      <c r="G23" s="33"/>
      <c r="H23" s="47" t="s">
        <v>48</v>
      </c>
      <c r="I23" s="48"/>
      <c r="J23" s="49"/>
      <c r="K23" s="52" t="s">
        <v>46</v>
      </c>
    </row>
    <row r="24" spans="1:11" ht="13.5" customHeight="1" x14ac:dyDescent="0.15">
      <c r="A24" s="40"/>
      <c r="B24" s="33"/>
      <c r="C24" s="33"/>
      <c r="D24" s="33"/>
      <c r="E24" s="33"/>
      <c r="F24" s="33"/>
      <c r="G24" s="33"/>
      <c r="H24" s="51" t="s">
        <v>49</v>
      </c>
      <c r="I24" s="48"/>
      <c r="J24" s="49"/>
      <c r="K24" s="52" t="s">
        <v>46</v>
      </c>
    </row>
    <row r="25" spans="1:11" ht="13.5" customHeight="1" x14ac:dyDescent="0.15">
      <c r="A25" s="40"/>
      <c r="B25" s="33"/>
      <c r="C25" s="33"/>
      <c r="D25" s="33"/>
      <c r="E25" s="33"/>
      <c r="F25" s="33"/>
      <c r="G25" s="33"/>
      <c r="H25" s="47" t="s">
        <v>50</v>
      </c>
      <c r="I25" s="48"/>
      <c r="J25" s="49"/>
      <c r="K25" s="52" t="s">
        <v>46</v>
      </c>
    </row>
    <row r="26" spans="1:11" ht="13.5" customHeight="1" x14ac:dyDescent="0.15">
      <c r="A26" s="40"/>
      <c r="B26" s="33"/>
      <c r="C26" s="33"/>
      <c r="D26" s="33"/>
      <c r="E26" s="33"/>
      <c r="F26" s="33"/>
      <c r="G26" s="33"/>
      <c r="H26" s="51" t="s">
        <v>51</v>
      </c>
      <c r="I26" s="48"/>
      <c r="J26" s="49"/>
      <c r="K26" s="52" t="s">
        <v>46</v>
      </c>
    </row>
    <row r="27" spans="1:11" ht="13.5" customHeight="1" x14ac:dyDescent="0.15">
      <c r="A27" s="40"/>
      <c r="B27" s="33"/>
      <c r="C27" s="33"/>
      <c r="D27" s="33"/>
      <c r="E27" s="33"/>
      <c r="F27" s="33"/>
      <c r="G27" s="33"/>
      <c r="H27" s="47" t="s">
        <v>52</v>
      </c>
      <c r="I27" s="48"/>
      <c r="J27" s="49"/>
      <c r="K27" s="52" t="s">
        <v>46</v>
      </c>
    </row>
    <row r="28" spans="1:11" ht="13.5" customHeight="1" x14ac:dyDescent="0.15">
      <c r="A28" s="40"/>
      <c r="B28" s="33"/>
      <c r="C28" s="33"/>
      <c r="D28" s="33"/>
      <c r="E28" s="33"/>
      <c r="F28" s="33"/>
      <c r="G28" s="33"/>
      <c r="H28" s="53" t="s">
        <v>53</v>
      </c>
      <c r="I28" s="48"/>
      <c r="J28" s="49"/>
      <c r="K28" s="50"/>
    </row>
    <row r="29" spans="1:11" ht="13.5" customHeight="1" x14ac:dyDescent="0.15">
      <c r="A29" s="40"/>
      <c r="B29" s="33"/>
      <c r="C29" s="33"/>
      <c r="D29" s="33"/>
      <c r="E29" s="33"/>
      <c r="F29" s="33"/>
      <c r="G29" s="33"/>
      <c r="H29" s="53" t="s">
        <v>54</v>
      </c>
      <c r="I29" s="48"/>
      <c r="J29" s="49"/>
      <c r="K29" s="50"/>
    </row>
    <row r="30" spans="1:11" ht="13.5" customHeight="1" x14ac:dyDescent="0.15">
      <c r="A30" s="40"/>
      <c r="B30" s="33"/>
      <c r="C30" s="33"/>
      <c r="D30" s="33"/>
      <c r="E30" s="33"/>
      <c r="F30" s="33"/>
      <c r="G30" s="33"/>
      <c r="H30" s="53" t="s">
        <v>55</v>
      </c>
      <c r="I30" s="48"/>
      <c r="J30" s="49"/>
      <c r="K30" s="50"/>
    </row>
    <row r="31" spans="1:11" ht="13.5" customHeight="1" x14ac:dyDescent="0.15">
      <c r="A31" s="40"/>
      <c r="B31" s="33"/>
      <c r="C31" s="33"/>
      <c r="D31" s="33"/>
      <c r="E31" s="33"/>
      <c r="F31" s="33"/>
      <c r="G31" s="33"/>
      <c r="H31" s="47" t="s">
        <v>56</v>
      </c>
      <c r="I31" s="48"/>
      <c r="J31" s="49"/>
      <c r="K31" s="52" t="s">
        <v>46</v>
      </c>
    </row>
    <row r="32" spans="1:11" ht="13.5" customHeight="1" x14ac:dyDescent="0.15">
      <c r="A32" s="40"/>
      <c r="B32" s="33"/>
      <c r="C32" s="33"/>
      <c r="D32" s="33"/>
      <c r="E32" s="33"/>
      <c r="F32" s="33"/>
      <c r="G32" s="33"/>
      <c r="H32" s="47" t="s">
        <v>57</v>
      </c>
      <c r="I32" s="48"/>
      <c r="J32" s="49"/>
      <c r="K32" s="52" t="s">
        <v>46</v>
      </c>
    </row>
    <row r="33" spans="1:31" ht="13.5" customHeight="1" x14ac:dyDescent="0.15">
      <c r="A33" s="40"/>
      <c r="B33" s="33"/>
      <c r="C33" s="33"/>
      <c r="D33" s="33"/>
      <c r="E33" s="33"/>
      <c r="F33" s="33"/>
      <c r="G33" s="33"/>
      <c r="H33" s="47" t="s">
        <v>58</v>
      </c>
      <c r="I33" s="48"/>
      <c r="J33" s="49"/>
      <c r="K33" s="52" t="s">
        <v>46</v>
      </c>
    </row>
    <row r="34" spans="1:31" ht="13.5" customHeight="1" x14ac:dyDescent="0.15">
      <c r="A34" s="40"/>
      <c r="B34" s="33"/>
      <c r="C34" s="33"/>
      <c r="D34" s="33"/>
      <c r="E34" s="33"/>
      <c r="F34" s="33"/>
      <c r="G34" s="33"/>
      <c r="H34" s="47" t="s">
        <v>59</v>
      </c>
      <c r="I34" s="48"/>
      <c r="J34" s="49"/>
      <c r="K34" s="52" t="s">
        <v>46</v>
      </c>
    </row>
    <row r="35" spans="1:31" ht="13.5" customHeight="1" x14ac:dyDescent="0.15">
      <c r="A35" s="40"/>
      <c r="B35" s="33"/>
      <c r="C35" s="33"/>
      <c r="D35" s="33"/>
      <c r="E35" s="33"/>
      <c r="F35" s="33"/>
      <c r="G35" s="33"/>
      <c r="H35" s="47" t="s">
        <v>60</v>
      </c>
      <c r="I35" s="48"/>
      <c r="J35" s="49"/>
      <c r="K35" s="52" t="s">
        <v>46</v>
      </c>
    </row>
    <row r="36" spans="1:31" ht="13.5" customHeight="1" x14ac:dyDescent="0.15">
      <c r="A36" s="40"/>
      <c r="B36" s="33"/>
      <c r="C36" s="33"/>
      <c r="D36" s="33"/>
      <c r="E36" s="33"/>
      <c r="F36" s="33"/>
      <c r="G36" s="33"/>
      <c r="H36" s="47" t="s">
        <v>61</v>
      </c>
      <c r="I36" s="48"/>
      <c r="J36" s="49"/>
      <c r="K36" s="52" t="s">
        <v>46</v>
      </c>
    </row>
    <row r="37" spans="1:31" ht="13.5" customHeight="1" x14ac:dyDescent="0.15">
      <c r="A37" s="40"/>
      <c r="B37" s="33"/>
      <c r="C37" s="33"/>
      <c r="D37" s="33"/>
      <c r="E37" s="33"/>
      <c r="F37" s="33"/>
      <c r="G37" s="33"/>
      <c r="H37" s="47" t="s">
        <v>62</v>
      </c>
      <c r="I37" s="48"/>
      <c r="J37" s="49"/>
      <c r="K37" s="52" t="s">
        <v>46</v>
      </c>
    </row>
    <row r="38" spans="1:31" ht="13.5" customHeight="1" x14ac:dyDescent="0.15">
      <c r="A38" s="111" t="s">
        <v>63</v>
      </c>
      <c r="B38" s="54"/>
      <c r="C38" s="54" t="s">
        <v>64</v>
      </c>
      <c r="D38" s="54"/>
      <c r="E38" s="148" t="s">
        <v>65</v>
      </c>
      <c r="F38" s="148"/>
      <c r="G38" s="148"/>
      <c r="H38" s="107" t="s">
        <v>127</v>
      </c>
      <c r="I38" s="54"/>
      <c r="J38" s="54"/>
      <c r="K38" s="56"/>
    </row>
    <row r="39" spans="1:31" ht="13.5" customHeight="1" x14ac:dyDescent="0.15">
      <c r="A39" s="57" t="s">
        <v>66</v>
      </c>
      <c r="B39" s="7"/>
      <c r="C39" s="7"/>
      <c r="D39" s="7"/>
      <c r="E39" s="7"/>
      <c r="F39" s="7"/>
      <c r="G39" s="7"/>
      <c r="H39" s="7"/>
      <c r="I39" s="7"/>
      <c r="J39" s="7"/>
      <c r="K39" s="30"/>
    </row>
    <row r="40" spans="1:31" ht="15" customHeight="1" x14ac:dyDescent="0.15">
      <c r="A40" s="109" t="s">
        <v>67</v>
      </c>
      <c r="B40" s="149" t="s">
        <v>68</v>
      </c>
      <c r="C40" s="58" t="s">
        <v>69</v>
      </c>
      <c r="D40" s="149" t="s">
        <v>70</v>
      </c>
      <c r="E40" s="151" t="s">
        <v>71</v>
      </c>
      <c r="F40" s="151" t="s">
        <v>72</v>
      </c>
      <c r="G40" s="151" t="s">
        <v>73</v>
      </c>
      <c r="H40" s="151" t="s">
        <v>74</v>
      </c>
      <c r="I40" s="151" t="s">
        <v>75</v>
      </c>
      <c r="J40" s="160"/>
      <c r="K40" s="160"/>
      <c r="L40" s="157" t="s">
        <v>76</v>
      </c>
      <c r="M40" s="157"/>
      <c r="N40" s="157" t="s">
        <v>100</v>
      </c>
      <c r="O40" s="157" t="s">
        <v>101</v>
      </c>
      <c r="P40" s="157"/>
      <c r="Q40" s="158" t="s">
        <v>102</v>
      </c>
      <c r="R40" s="157" t="s">
        <v>103</v>
      </c>
      <c r="S40" s="157" t="s">
        <v>104</v>
      </c>
      <c r="T40" s="157" t="s">
        <v>105</v>
      </c>
      <c r="U40" s="157" t="s">
        <v>106</v>
      </c>
      <c r="V40" s="157" t="s">
        <v>107</v>
      </c>
      <c r="W40" s="157" t="s">
        <v>108</v>
      </c>
      <c r="X40" s="157" t="s">
        <v>109</v>
      </c>
      <c r="Y40" s="157" t="s">
        <v>110</v>
      </c>
      <c r="Z40" s="157" t="s">
        <v>111</v>
      </c>
    </row>
    <row r="41" spans="1:31" ht="15" customHeight="1" x14ac:dyDescent="0.15">
      <c r="A41" s="45" t="s">
        <v>77</v>
      </c>
      <c r="B41" s="150"/>
      <c r="C41" s="59" t="s">
        <v>78</v>
      </c>
      <c r="D41" s="150"/>
      <c r="E41" s="152"/>
      <c r="F41" s="152"/>
      <c r="G41" s="152"/>
      <c r="H41" s="152"/>
      <c r="I41" s="152"/>
      <c r="J41" s="150"/>
      <c r="K41" s="150"/>
      <c r="L41" s="157"/>
      <c r="M41" s="157"/>
      <c r="N41" s="157"/>
      <c r="O41" s="108" t="s">
        <v>112</v>
      </c>
      <c r="P41" s="108" t="s">
        <v>113</v>
      </c>
      <c r="Q41" s="159"/>
      <c r="R41" s="157"/>
      <c r="S41" s="157"/>
      <c r="T41" s="157"/>
      <c r="U41" s="157"/>
      <c r="V41" s="157"/>
      <c r="W41" s="157"/>
      <c r="X41" s="157"/>
      <c r="Y41" s="157"/>
      <c r="Z41" s="157"/>
    </row>
    <row r="42" spans="1:31" ht="12" customHeight="1" x14ac:dyDescent="0.15">
      <c r="A42" s="151">
        <v>1</v>
      </c>
      <c r="B42" s="153">
        <v>3.4</v>
      </c>
      <c r="C42" s="60">
        <v>0.1</v>
      </c>
      <c r="D42" s="153" t="s">
        <v>79</v>
      </c>
      <c r="E42" s="153">
        <v>3.3944999999999999</v>
      </c>
      <c r="F42" s="153">
        <v>3.3953000000000002</v>
      </c>
      <c r="G42" s="153">
        <v>3.3944999999999999</v>
      </c>
      <c r="H42" s="153">
        <v>3.3946000000000001</v>
      </c>
      <c r="I42" s="153">
        <v>3.3946000000000001</v>
      </c>
      <c r="J42" s="155"/>
      <c r="K42" s="155"/>
      <c r="L42" s="163" t="str">
        <f>IF(E42="","",IF(OR(((MAXA(E42:I43))&gt;(B42+C42)),((MINA(E42:I43))&lt;(B42-C43))),"NG","OK"))</f>
        <v>OK</v>
      </c>
      <c r="M42" s="163">
        <f>IF(E42="","",IF(OR(((MAXA(E42:I43))&gt;(B42+C42)),((MINA(E42:I43))&lt;(B42-C43))),2,1))</f>
        <v>1</v>
      </c>
      <c r="N42" s="162">
        <f>IF(B42="","",(((B42+C42)+(B42-C43))/2))</f>
        <v>3.4</v>
      </c>
      <c r="O42" s="164">
        <f>IF(E42="","",((MAXA(E42,F42,G42,H42,I42))-N42)/((C42+C43)/2))</f>
        <v>-4.6999999999997044E-2</v>
      </c>
      <c r="P42" s="164">
        <f>IF(E42="","",((MINA(E42,F42,G42,H42,I42))-N42)/((C42+C43)/2))</f>
        <v>-5.5000000000000604E-2</v>
      </c>
      <c r="Q42" s="162" t="str">
        <f>IF(E42="","",IF(OR((O42&gt;50%),(P42&lt;-50%)),"Measure More","OK"))</f>
        <v>OK</v>
      </c>
      <c r="R42" s="162">
        <f>IF(E42="","",MAXA(E42:I43))</f>
        <v>3.3953000000000002</v>
      </c>
      <c r="S42" s="162">
        <f>IF(E42="","",MINA(E42:I43))</f>
        <v>3.3944999999999999</v>
      </c>
      <c r="T42" s="162">
        <f>IF(E42="","",(R42-S42))</f>
        <v>8.0000000000035598E-4</v>
      </c>
      <c r="U42" s="162">
        <f>IF(E42="","",ROUND(AVERAGEA(E42:I43),4))</f>
        <v>3.3946999999999998</v>
      </c>
      <c r="V42" s="162">
        <f>IF(E42="","",ROUND(SQRT(COUNTA(E42:I43)/(COUNTA(E42:I43)-1))*STDEVPA(E42:I43),4))</f>
        <v>2.9999999999999997E-4</v>
      </c>
      <c r="W42" s="161">
        <f>IF(E42="","",ROUND((((B42+C42)-(B42-C43))/(6*V42)),4))</f>
        <v>111.11109999999999</v>
      </c>
      <c r="X42" s="161">
        <f>IF(E42="","",ROUND((1-(ABS((((B42+C42)+(B42-C43))/2)-U42)/((C42+C43)/2)))*W42,4))</f>
        <v>105.2222</v>
      </c>
      <c r="Y42" s="161" t="str">
        <f>IF(E42="","",IF(OR(((MAXA(E42:I43))&gt;(B42+C42)),((MINA(E42:I43))&lt;(B42-C43))),"NG","OK"))</f>
        <v>OK</v>
      </c>
      <c r="Z42" s="161" t="str">
        <f>IF(X42="","",IF(OR(((MINA(X42))&lt;(1.67))),"NG","OK"))</f>
        <v>OK</v>
      </c>
      <c r="AA42">
        <v>3.3944999999999999</v>
      </c>
      <c r="AB42">
        <v>3.3953000000000002</v>
      </c>
      <c r="AC42">
        <v>3.3944999999999999</v>
      </c>
      <c r="AD42">
        <v>3.3946000000000001</v>
      </c>
      <c r="AE42">
        <v>3.3946000000000001</v>
      </c>
    </row>
    <row r="43" spans="1:31" ht="12" customHeight="1" x14ac:dyDescent="0.15">
      <c r="A43" s="152"/>
      <c r="B43" s="154"/>
      <c r="C43" s="61">
        <v>0.1</v>
      </c>
      <c r="D43" s="154"/>
      <c r="E43" s="154"/>
      <c r="F43" s="154"/>
      <c r="G43" s="154"/>
      <c r="H43" s="154"/>
      <c r="I43" s="154"/>
      <c r="J43" s="156"/>
      <c r="K43" s="156"/>
      <c r="L43" s="163" t="str">
        <f>IF(L24="","",IF(OR(((MAXA(L24:L31))&gt;(L20+L21)),((MINA(L24:L31))&lt;(L20-L22))),"NG","OK"))</f>
        <v/>
      </c>
      <c r="M43" s="163" t="str">
        <f>IF(M23="","",IF(OR(((MAXA(M23:M30))&gt;(M19+M20)),((MINA(M23:M30))&lt;(M19-M21))),2,1))</f>
        <v/>
      </c>
      <c r="N43" s="162"/>
      <c r="O43" s="164"/>
      <c r="P43" s="164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31" ht="12" customHeight="1" x14ac:dyDescent="0.15">
      <c r="A44" s="167" t="s">
        <v>85</v>
      </c>
      <c r="B44" s="153">
        <v>1.6</v>
      </c>
      <c r="C44" s="60">
        <v>0.1</v>
      </c>
      <c r="D44" s="153" t="s">
        <v>79</v>
      </c>
      <c r="E44" s="153">
        <v>1.6032999999999999</v>
      </c>
      <c r="F44" s="153">
        <v>1.6036999999999999</v>
      </c>
      <c r="G44" s="153">
        <v>1.6023000000000001</v>
      </c>
      <c r="H44" s="153">
        <v>1.5999000000000001</v>
      </c>
      <c r="I44" s="153">
        <v>1.6013999999999999</v>
      </c>
      <c r="J44" s="155"/>
      <c r="K44" s="155"/>
      <c r="L44" s="163" t="str">
        <f t="shared" ref="L44" si="0">IF(E44="","",IF(OR(((MAXA(E44:I45))&gt;(B44+C44)),((MINA(E44:I45))&lt;(B44-C45))),"NG","OK"))</f>
        <v>OK</v>
      </c>
      <c r="M44" s="163">
        <f t="shared" ref="M44" si="1">IF(E44="","",IF(OR(((MAXA(E44:I45))&gt;(B44+C44)),((MINA(E44:I45))&lt;(B44-C45))),2,1))</f>
        <v>1</v>
      </c>
      <c r="N44" s="162">
        <f t="shared" ref="N44" si="2">IF(B44="","",(((B44+C44)+(B44-C45))/2))</f>
        <v>1.6</v>
      </c>
      <c r="O44" s="164">
        <f t="shared" ref="O44" si="3">IF(E44="","",((MAXA(E44,F44,G44,H44,I44))-N44)/((C44+C45)/2))</f>
        <v>3.6999999999998145E-2</v>
      </c>
      <c r="P44" s="164">
        <f t="shared" ref="P44" si="4">IF(E44="","",((MINA(E44,F44,G44,H44,I44))-N44)/((C44+C45)/2))</f>
        <v>-9.9999999999988987E-4</v>
      </c>
      <c r="Q44" s="162" t="str">
        <f t="shared" ref="Q44" si="5">IF(E44="","",IF(OR((O44&gt;50%),(P44&lt;-50%)),"Measure More","OK"))</f>
        <v>OK</v>
      </c>
      <c r="R44" s="162">
        <f t="shared" ref="R44" si="6">IF(E44="","",MAXA(E44:I45))</f>
        <v>1.6036999999999999</v>
      </c>
      <c r="S44" s="162">
        <f t="shared" ref="S44" si="7">IF(E44="","",MINA(E44:I45))</f>
        <v>1.5999000000000001</v>
      </c>
      <c r="T44" s="162">
        <f t="shared" ref="T44" si="8">IF(E44="","",(R44-S44))</f>
        <v>3.7999999999998035E-3</v>
      </c>
      <c r="U44" s="162">
        <f t="shared" ref="U44" si="9">IF(E44="","",ROUND(AVERAGEA(E44:I45),4))</f>
        <v>1.6021000000000001</v>
      </c>
      <c r="V44" s="162">
        <f t="shared" ref="V44" si="10">IF(E44="","",ROUND(SQRT(COUNTA(E44:I45)/(COUNTA(E44:I45)-1))*STDEVPA(E44:I45),4))</f>
        <v>1.5E-3</v>
      </c>
      <c r="W44" s="161">
        <f t="shared" ref="W44" si="11">IF(E44="","",ROUND((((B44+C44)-(B44-C45))/(6*V44)),4))</f>
        <v>22.222200000000001</v>
      </c>
      <c r="X44" s="161">
        <f t="shared" ref="X44" si="12">IF(E44="","",ROUND((1-(ABS((((B44+C44)+(B44-C45))/2)-U44)/((C44+C45)/2)))*W44,4))</f>
        <v>21.755500000000001</v>
      </c>
      <c r="Y44" s="161" t="str">
        <f t="shared" ref="Y44" si="13">IF(E44="","",IF(OR(((MAXA(E44:I45))&gt;(B44+C44)),((MINA(E44:I45))&lt;(B44-C45))),"NG","OK"))</f>
        <v>OK</v>
      </c>
      <c r="Z44" s="161" t="str">
        <f t="shared" ref="Z44" si="14">IF(X44="","",IF(OR(((MINA(X44))&lt;(1.67))),"NG","OK"))</f>
        <v>OK</v>
      </c>
      <c r="AA44">
        <v>1.6032999999999999</v>
      </c>
      <c r="AB44">
        <v>1.6036999999999999</v>
      </c>
      <c r="AC44">
        <v>1.6023000000000001</v>
      </c>
      <c r="AD44">
        <v>1.5999000000000001</v>
      </c>
      <c r="AE44">
        <v>1.6013999999999999</v>
      </c>
    </row>
    <row r="45" spans="1:31" ht="12" customHeight="1" x14ac:dyDescent="0.15">
      <c r="A45" s="168"/>
      <c r="B45" s="154"/>
      <c r="C45" s="61">
        <v>0.1</v>
      </c>
      <c r="D45" s="154"/>
      <c r="E45" s="154"/>
      <c r="F45" s="154"/>
      <c r="G45" s="154"/>
      <c r="H45" s="154"/>
      <c r="I45" s="154"/>
      <c r="J45" s="156"/>
      <c r="K45" s="156"/>
      <c r="L45" s="163" t="str">
        <f t="shared" ref="L45" si="15">IF(L26="","",IF(OR(((MAXA(L26:L33))&gt;(L22+L23)),((MINA(L26:L33))&lt;(L22-L24))),"NG","OK"))</f>
        <v/>
      </c>
      <c r="M45" s="163" t="str">
        <f t="shared" ref="M45" si="16">IF(M25="","",IF(OR(((MAXA(M25:M32))&gt;(M21+M22)),((MINA(M25:M32))&lt;(M21-M23))),2,1))</f>
        <v/>
      </c>
      <c r="N45" s="162"/>
      <c r="O45" s="164"/>
      <c r="P45" s="164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31" ht="12" customHeight="1" x14ac:dyDescent="0.15">
      <c r="A46" s="165" t="s">
        <v>86</v>
      </c>
      <c r="B46" s="153">
        <v>1.6</v>
      </c>
      <c r="C46" s="60">
        <v>0.1</v>
      </c>
      <c r="D46" s="153" t="s">
        <v>79</v>
      </c>
      <c r="E46" s="153">
        <v>1.6049</v>
      </c>
      <c r="F46" s="153">
        <v>1.6041000000000001</v>
      </c>
      <c r="G46" s="153">
        <v>1.6007</v>
      </c>
      <c r="H46" s="153">
        <v>1.6034999999999999</v>
      </c>
      <c r="I46" s="153">
        <v>1.6012</v>
      </c>
      <c r="J46" s="155"/>
      <c r="K46" s="155"/>
      <c r="L46" s="163" t="str">
        <f t="shared" ref="L46" si="17">IF(E46="","",IF(OR(((MAXA(E46:I47))&gt;(B46+C46)),((MINA(E46:I47))&lt;(B46-C47))),"NG","OK"))</f>
        <v>OK</v>
      </c>
      <c r="M46" s="163">
        <f t="shared" ref="M46" si="18">IF(E46="","",IF(OR(((MAXA(E46:I47))&gt;(B46+C46)),((MINA(E46:I47))&lt;(B46-C47))),2,1))</f>
        <v>1</v>
      </c>
      <c r="N46" s="162">
        <f t="shared" ref="N46" si="19">IF(B46="","",(((B46+C46)+(B46-C47))/2))</f>
        <v>1.6</v>
      </c>
      <c r="O46" s="164">
        <f t="shared" ref="O46" si="20">IF(E46="","",((MAXA(E46,F46,G46,H46,I46))-N46)/((C46+C47)/2))</f>
        <v>4.8999999999999044E-2</v>
      </c>
      <c r="P46" s="164">
        <f t="shared" ref="P46" si="21">IF(E46="","",((MINA(E46,F46,G46,H46,I46))-N46)/((C46+C47)/2))</f>
        <v>6.9999999999992291E-3</v>
      </c>
      <c r="Q46" s="162" t="str">
        <f t="shared" ref="Q46" si="22">IF(E46="","",IF(OR((O46&gt;50%),(P46&lt;-50%)),"Measure More","OK"))</f>
        <v>OK</v>
      </c>
      <c r="R46" s="162">
        <f t="shared" ref="R46" si="23">IF(E46="","",MAXA(E46:I47))</f>
        <v>1.6049</v>
      </c>
      <c r="S46" s="162">
        <f t="shared" ref="S46" si="24">IF(E46="","",MINA(E46:I47))</f>
        <v>1.6007</v>
      </c>
      <c r="T46" s="162">
        <f t="shared" ref="T46" si="25">IF(E46="","",(R46-S46))</f>
        <v>4.1999999999999815E-3</v>
      </c>
      <c r="U46" s="162">
        <f t="shared" ref="U46" si="26">IF(E46="","",ROUND(AVERAGEA(E46:I47),4))</f>
        <v>1.6029</v>
      </c>
      <c r="V46" s="162">
        <f t="shared" ref="V46" si="27">IF(E46="","",ROUND(SQRT(COUNTA(E46:I47)/(COUNTA(E46:I47)-1))*STDEVPA(E46:I47),4))</f>
        <v>1.8E-3</v>
      </c>
      <c r="W46" s="161">
        <f t="shared" ref="W46" si="28">IF(E46="","",ROUND((((B46+C46)-(B46-C47))/(6*V46)),4))</f>
        <v>18.5185</v>
      </c>
      <c r="X46" s="161">
        <f t="shared" ref="X46" si="29">IF(E46="","",ROUND((1-(ABS((((B46+C46)+(B46-C47))/2)-U46)/((C46+C47)/2)))*W46,4))</f>
        <v>17.9815</v>
      </c>
      <c r="Y46" s="161" t="str">
        <f t="shared" ref="Y46" si="30">IF(E46="","",IF(OR(((MAXA(E46:I47))&gt;(B46+C46)),((MINA(E46:I47))&lt;(B46-C47))),"NG","OK"))</f>
        <v>OK</v>
      </c>
      <c r="Z46" s="161" t="str">
        <f t="shared" ref="Z46" si="31">IF(X46="","",IF(OR(((MINA(X46))&lt;(1.67))),"NG","OK"))</f>
        <v>OK</v>
      </c>
      <c r="AA46">
        <v>1.6049</v>
      </c>
      <c r="AB46">
        <v>1.6041000000000001</v>
      </c>
      <c r="AC46">
        <v>1.6007</v>
      </c>
      <c r="AD46">
        <v>1.6034999999999999</v>
      </c>
      <c r="AE46">
        <v>1.6012</v>
      </c>
    </row>
    <row r="47" spans="1:31" ht="12" customHeight="1" x14ac:dyDescent="0.15">
      <c r="A47" s="166"/>
      <c r="B47" s="154"/>
      <c r="C47" s="61">
        <v>0.1</v>
      </c>
      <c r="D47" s="154"/>
      <c r="E47" s="154"/>
      <c r="F47" s="154"/>
      <c r="G47" s="154"/>
      <c r="H47" s="154"/>
      <c r="I47" s="154"/>
      <c r="J47" s="156"/>
      <c r="K47" s="156"/>
      <c r="L47" s="163" t="str">
        <f t="shared" ref="L47" si="32">IF(L28="","",IF(OR(((MAXA(L28:L35))&gt;(L24+L25)),((MINA(L28:L35))&lt;(L24-L26))),"NG","OK"))</f>
        <v/>
      </c>
      <c r="M47" s="163" t="str">
        <f t="shared" ref="M47" si="33">IF(M27="","",IF(OR(((MAXA(M27:M34))&gt;(M23+M24)),((MINA(M27:M34))&lt;(M23-M25))),2,1))</f>
        <v/>
      </c>
      <c r="N47" s="162"/>
      <c r="O47" s="164"/>
      <c r="P47" s="164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31" ht="12" customHeight="1" x14ac:dyDescent="0.15">
      <c r="A48" s="165">
        <v>3</v>
      </c>
      <c r="B48" s="153">
        <v>6.3</v>
      </c>
      <c r="C48" s="60">
        <v>0.1</v>
      </c>
      <c r="D48" s="153" t="s">
        <v>79</v>
      </c>
      <c r="E48" s="153">
        <v>6.2972999999999999</v>
      </c>
      <c r="F48" s="153">
        <v>6.2988</v>
      </c>
      <c r="G48" s="153">
        <v>6.2988999999999997</v>
      </c>
      <c r="H48" s="153">
        <v>6.2994000000000003</v>
      </c>
      <c r="I48" s="153">
        <v>6.2995999999999999</v>
      </c>
      <c r="J48" s="155"/>
      <c r="K48" s="155"/>
      <c r="L48" s="163" t="str">
        <f t="shared" ref="L48" si="34">IF(E48="","",IF(OR(((MAXA(E48:I49))&gt;(B48+C48)),((MINA(E48:I49))&lt;(B48-C49))),"NG","OK"))</f>
        <v>OK</v>
      </c>
      <c r="M48" s="163">
        <f t="shared" ref="M48" si="35">IF(E48="","",IF(OR(((MAXA(E48:I49))&gt;(B48+C48)),((MINA(E48:I49))&lt;(B48-C49))),2,1))</f>
        <v>1</v>
      </c>
      <c r="N48" s="162">
        <f t="shared" ref="N48" si="36">IF(B48="","",(((B48+C48)+(B48-C49))/2))</f>
        <v>6.3</v>
      </c>
      <c r="O48" s="164">
        <f t="shared" ref="O48" si="37">IF(E48="","",((MAXA(E48,F48,G48,H48,I48))-N48)/((C48+C49)/2))</f>
        <v>-3.9999999999995595E-3</v>
      </c>
      <c r="P48" s="164">
        <f t="shared" ref="P48" si="38">IF(E48="","",((MINA(E48,F48,G48,H48,I48))-N48)/((C48+C49)/2))</f>
        <v>-2.6999999999999247E-2</v>
      </c>
      <c r="Q48" s="162" t="str">
        <f t="shared" ref="Q48" si="39">IF(E48="","",IF(OR((O48&gt;50%),(P48&lt;-50%)),"Measure More","OK"))</f>
        <v>OK</v>
      </c>
      <c r="R48" s="162">
        <f t="shared" ref="R48" si="40">IF(E48="","",MAXA(E48:I49))</f>
        <v>6.2995999999999999</v>
      </c>
      <c r="S48" s="162">
        <f t="shared" ref="S48" si="41">IF(E48="","",MINA(E48:I49))</f>
        <v>6.2972999999999999</v>
      </c>
      <c r="T48" s="162">
        <f t="shared" ref="T48" si="42">IF(E48="","",(R48-S48))</f>
        <v>2.2999999999999687E-3</v>
      </c>
      <c r="U48" s="162">
        <f t="shared" ref="U48" si="43">IF(E48="","",ROUND(AVERAGEA(E48:I49),4))</f>
        <v>6.2988</v>
      </c>
      <c r="V48" s="162">
        <f t="shared" ref="V48" si="44">IF(E48="","",ROUND(SQRT(COUNTA(E48:I49)/(COUNTA(E48:I49)-1))*STDEVPA(E48:I49),4))</f>
        <v>8.9999999999999998E-4</v>
      </c>
      <c r="W48" s="161">
        <f t="shared" ref="W48" si="45">IF(E48="","",ROUND((((B48+C48)-(B48-C49))/(6*V48)),4))</f>
        <v>37.036999999999999</v>
      </c>
      <c r="X48" s="161">
        <f t="shared" ref="X48" si="46">IF(E48="","",ROUND((1-(ABS((((B48+C48)+(B48-C49))/2)-U48)/((C48+C49)/2)))*W48,4))</f>
        <v>36.592599999999997</v>
      </c>
      <c r="Y48" s="161" t="str">
        <f t="shared" ref="Y48" si="47">IF(E48="","",IF(OR(((MAXA(E48:I49))&gt;(B48+C48)),((MINA(E48:I49))&lt;(B48-C49))),"NG","OK"))</f>
        <v>OK</v>
      </c>
      <c r="Z48" s="161" t="str">
        <f t="shared" ref="Z48" si="48">IF(X48="","",IF(OR(((MINA(X48))&lt;(1.67))),"NG","OK"))</f>
        <v>OK</v>
      </c>
      <c r="AA48">
        <v>6.2972999999999999</v>
      </c>
      <c r="AB48">
        <v>6.2988</v>
      </c>
      <c r="AC48">
        <v>6.2988999999999997</v>
      </c>
      <c r="AD48">
        <v>6.2994000000000003</v>
      </c>
      <c r="AE48">
        <v>6.2995999999999999</v>
      </c>
    </row>
    <row r="49" spans="1:31" ht="12" customHeight="1" x14ac:dyDescent="0.15">
      <c r="A49" s="166"/>
      <c r="B49" s="154"/>
      <c r="C49" s="61">
        <v>0.1</v>
      </c>
      <c r="D49" s="154"/>
      <c r="E49" s="154"/>
      <c r="F49" s="154"/>
      <c r="G49" s="154"/>
      <c r="H49" s="154"/>
      <c r="I49" s="154"/>
      <c r="J49" s="156"/>
      <c r="K49" s="156"/>
      <c r="L49" s="163" t="str">
        <f t="shared" ref="L49" si="49">IF(L30="","",IF(OR(((MAXA(L30:L37))&gt;(L26+L27)),((MINA(L30:L37))&lt;(L26-L28))),"NG","OK"))</f>
        <v/>
      </c>
      <c r="M49" s="163" t="str">
        <f t="shared" ref="M49" si="50">IF(M29="","",IF(OR(((MAXA(M29:M36))&gt;(M25+M26)),((MINA(M29:M36))&lt;(M25-M27))),2,1))</f>
        <v/>
      </c>
      <c r="N49" s="162"/>
      <c r="O49" s="164"/>
      <c r="P49" s="164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31" ht="12" customHeight="1" x14ac:dyDescent="0.15">
      <c r="A50" s="165">
        <v>5</v>
      </c>
      <c r="B50" s="153">
        <v>9.6</v>
      </c>
      <c r="C50" s="60">
        <v>0.1</v>
      </c>
      <c r="D50" s="153" t="s">
        <v>79</v>
      </c>
      <c r="E50" s="153">
        <v>9.5793999999999997</v>
      </c>
      <c r="F50" s="153">
        <v>9.5747</v>
      </c>
      <c r="G50" s="153">
        <v>9.5846</v>
      </c>
      <c r="H50" s="153">
        <v>9.5898000000000003</v>
      </c>
      <c r="I50" s="153">
        <v>9.5823</v>
      </c>
      <c r="J50" s="155"/>
      <c r="K50" s="155"/>
      <c r="L50" s="163" t="str">
        <f t="shared" ref="L50" si="51">IF(E50="","",IF(OR(((MAXA(E50:I51))&gt;(B50+C50)),((MINA(E50:I51))&lt;(B50-C51))),"NG","OK"))</f>
        <v>OK</v>
      </c>
      <c r="M50" s="163">
        <f t="shared" ref="M50" si="52">IF(E50="","",IF(OR(((MAXA(E50:I51))&gt;(B50+C50)),((MINA(E50:I51))&lt;(B50-C51))),2,1))</f>
        <v>1</v>
      </c>
      <c r="N50" s="162">
        <f t="shared" ref="N50" si="53">IF(B50="","",(((B50+C50)+(B50-C51))/2))</f>
        <v>9.6</v>
      </c>
      <c r="O50" s="164">
        <f t="shared" ref="O50" si="54">IF(E50="","",((MAXA(E50,F50,G50,H50,I50))-N50)/((C50+C51)/2))</f>
        <v>-0.10199999999999321</v>
      </c>
      <c r="P50" s="164">
        <f t="shared" ref="P50" si="55">IF(E50="","",((MINA(E50,F50,G50,H50,I50))-N50)/((C50+C51)/2))</f>
        <v>-0.25299999999999656</v>
      </c>
      <c r="Q50" s="162" t="str">
        <f t="shared" ref="Q50" si="56">IF(E50="","",IF(OR((O50&gt;50%),(P50&lt;-50%)),"Measure More","OK"))</f>
        <v>OK</v>
      </c>
      <c r="R50" s="162">
        <f t="shared" ref="R50" si="57">IF(E50="","",MAXA(E50:I51))</f>
        <v>9.5898000000000003</v>
      </c>
      <c r="S50" s="162">
        <f t="shared" ref="S50" si="58">IF(E50="","",MINA(E50:I51))</f>
        <v>9.5747</v>
      </c>
      <c r="T50" s="162">
        <f t="shared" ref="T50" si="59">IF(E50="","",(R50-S50))</f>
        <v>1.5100000000000335E-2</v>
      </c>
      <c r="U50" s="162">
        <f t="shared" ref="U50" si="60">IF(E50="","",ROUND(AVERAGEA(E50:I51),4))</f>
        <v>9.5822000000000003</v>
      </c>
      <c r="V50" s="162">
        <f t="shared" ref="V50" si="61">IF(E50="","",ROUND(SQRT(COUNTA(E50:I51)/(COUNTA(E50:I51)-1))*STDEVPA(E50:I51),4))</f>
        <v>5.5999999999999999E-3</v>
      </c>
      <c r="W50" s="161">
        <f t="shared" ref="W50" si="62">IF(E50="","",ROUND((((B50+C50)-(B50-C51))/(6*V50)),4))</f>
        <v>5.9523999999999999</v>
      </c>
      <c r="X50" s="161">
        <f t="shared" ref="X50" si="63">IF(E50="","",ROUND((1-(ABS((((B50+C50)+(B50-C51))/2)-U50)/((C50+C51)/2)))*W50,4))</f>
        <v>4.8929</v>
      </c>
      <c r="Y50" s="161" t="str">
        <f t="shared" ref="Y50" si="64">IF(E50="","",IF(OR(((MAXA(E50:I51))&gt;(B50+C50)),((MINA(E50:I51))&lt;(B50-C51))),"NG","OK"))</f>
        <v>OK</v>
      </c>
      <c r="Z50" s="161" t="str">
        <f t="shared" ref="Z50" si="65">IF(X50="","",IF(OR(((MINA(X50))&lt;(1.67))),"NG","OK"))</f>
        <v>OK</v>
      </c>
      <c r="AA50">
        <v>9.5793999999999997</v>
      </c>
      <c r="AB50">
        <v>9.5747</v>
      </c>
      <c r="AC50">
        <v>9.5846</v>
      </c>
      <c r="AD50">
        <v>9.5898000000000003</v>
      </c>
      <c r="AE50">
        <v>9.5823</v>
      </c>
    </row>
    <row r="51" spans="1:31" ht="12" customHeight="1" x14ac:dyDescent="0.15">
      <c r="A51" s="166"/>
      <c r="B51" s="154"/>
      <c r="C51" s="61">
        <v>0.1</v>
      </c>
      <c r="D51" s="154"/>
      <c r="E51" s="154"/>
      <c r="F51" s="154"/>
      <c r="G51" s="154"/>
      <c r="H51" s="154"/>
      <c r="I51" s="154"/>
      <c r="J51" s="156"/>
      <c r="K51" s="156"/>
      <c r="L51" s="163" t="str">
        <f t="shared" ref="L51" si="66">IF(L32="","",IF(OR(((MAXA(L32:L39))&gt;(L28+L29)),((MINA(L32:L39))&lt;(L28-L30))),"NG","OK"))</f>
        <v/>
      </c>
      <c r="M51" s="163" t="str">
        <f t="shared" ref="M51" si="67">IF(M31="","",IF(OR(((MAXA(M31:M38))&gt;(M27+M28)),((MINA(M31:M38))&lt;(M27-M29))),2,1))</f>
        <v/>
      </c>
      <c r="N51" s="162"/>
      <c r="O51" s="164"/>
      <c r="P51" s="164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31" ht="12" customHeight="1" x14ac:dyDescent="0.15">
      <c r="A52" s="165" t="s">
        <v>87</v>
      </c>
      <c r="B52" s="153">
        <v>6.5</v>
      </c>
      <c r="C52" s="60">
        <v>0.1</v>
      </c>
      <c r="D52" s="153" t="s">
        <v>79</v>
      </c>
      <c r="E52" s="153">
        <v>6.4941000000000004</v>
      </c>
      <c r="F52" s="153">
        <v>6.4964000000000004</v>
      </c>
      <c r="G52" s="153">
        <v>6.4962</v>
      </c>
      <c r="H52" s="153">
        <v>6.4973000000000001</v>
      </c>
      <c r="I52" s="153">
        <v>6.4966999999999997</v>
      </c>
      <c r="J52" s="155"/>
      <c r="K52" s="155"/>
      <c r="L52" s="163" t="str">
        <f t="shared" ref="L52" si="68">IF(E52="","",IF(OR(((MAXA(E52:I53))&gt;(B52+C52)),((MINA(E52:I53))&lt;(B52-C53))),"NG","OK"))</f>
        <v>OK</v>
      </c>
      <c r="M52" s="163">
        <f t="shared" ref="M52" si="69">IF(E52="","",IF(OR(((MAXA(E52:I53))&gt;(B52+C52)),((MINA(E52:I53))&lt;(B52-C53))),2,1))</f>
        <v>1</v>
      </c>
      <c r="N52" s="162">
        <f t="shared" ref="N52" si="70">IF(B52="","",(((B52+C52)+(B52-C53))/2))</f>
        <v>6.5</v>
      </c>
      <c r="O52" s="164">
        <f t="shared" ref="O52" si="71">IF(E52="","",((MAXA(E52,F52,G52,H52,I52))-N52)/((C52+C53)/2))</f>
        <v>-2.6999999999999247E-2</v>
      </c>
      <c r="P52" s="164">
        <f t="shared" ref="P52" si="72">IF(E52="","",((MINA(E52,F52,G52,H52,I52))-N52)/((C52+C53)/2))</f>
        <v>-5.8999999999995723E-2</v>
      </c>
      <c r="Q52" s="162" t="str">
        <f t="shared" ref="Q52" si="73">IF(E52="","",IF(OR((O52&gt;50%),(P52&lt;-50%)),"Measure More","OK"))</f>
        <v>OK</v>
      </c>
      <c r="R52" s="162">
        <f t="shared" ref="R52" si="74">IF(E52="","",MAXA(E52:I53))</f>
        <v>6.4973000000000001</v>
      </c>
      <c r="S52" s="162">
        <f t="shared" ref="S52" si="75">IF(E52="","",MINA(E52:I53))</f>
        <v>6.4941000000000004</v>
      </c>
      <c r="T52" s="162">
        <f t="shared" ref="T52" si="76">IF(E52="","",(R52-S52))</f>
        <v>3.1999999999996476E-3</v>
      </c>
      <c r="U52" s="162">
        <f t="shared" ref="U52" si="77">IF(E52="","",ROUND(AVERAGEA(E52:I53),4))</f>
        <v>6.4961000000000002</v>
      </c>
      <c r="V52" s="162">
        <f t="shared" ref="V52" si="78">IF(E52="","",ROUND(SQRT(COUNTA(E52:I53)/(COUNTA(E52:I53)-1))*STDEVPA(E52:I53),4))</f>
        <v>1.1999999999999999E-3</v>
      </c>
      <c r="W52" s="161">
        <f t="shared" ref="W52" si="79">IF(E52="","",ROUND((((B52+C52)-(B52-C53))/(6*V52)),4))</f>
        <v>27.777799999999999</v>
      </c>
      <c r="X52" s="161">
        <f t="shared" ref="X52" si="80">IF(E52="","",ROUND((1-(ABS((((B52+C52)+(B52-C53))/2)-U52)/((C52+C53)/2)))*W52,4))</f>
        <v>26.694500000000001</v>
      </c>
      <c r="Y52" s="161" t="str">
        <f t="shared" ref="Y52" si="81">IF(E52="","",IF(OR(((MAXA(E52:I53))&gt;(B52+C52)),((MINA(E52:I53))&lt;(B52-C53))),"NG","OK"))</f>
        <v>OK</v>
      </c>
      <c r="Z52" s="161" t="str">
        <f t="shared" ref="Z52" si="82">IF(X52="","",IF(OR(((MINA(X52))&lt;(1.67))),"NG","OK"))</f>
        <v>OK</v>
      </c>
      <c r="AA52">
        <v>6.4941000000000004</v>
      </c>
      <c r="AB52">
        <v>6.4964000000000004</v>
      </c>
      <c r="AC52">
        <v>6.4962</v>
      </c>
      <c r="AD52">
        <v>6.4973000000000001</v>
      </c>
      <c r="AE52">
        <v>6.4966999999999997</v>
      </c>
    </row>
    <row r="53" spans="1:31" ht="12" customHeight="1" x14ac:dyDescent="0.15">
      <c r="A53" s="166"/>
      <c r="B53" s="154"/>
      <c r="C53" s="61">
        <v>0.1</v>
      </c>
      <c r="D53" s="154"/>
      <c r="E53" s="154"/>
      <c r="F53" s="154"/>
      <c r="G53" s="154"/>
      <c r="H53" s="154"/>
      <c r="I53" s="154"/>
      <c r="J53" s="156"/>
      <c r="K53" s="156"/>
      <c r="L53" s="163" t="str">
        <f t="shared" ref="L53" si="83">IF(L34="","",IF(OR(((MAXA(L34:L41))&gt;(L30+L31)),((MINA(L34:L41))&lt;(L30-L32))),"NG","OK"))</f>
        <v/>
      </c>
      <c r="M53" s="163" t="str">
        <f t="shared" ref="M53" si="84">IF(M33="","",IF(OR(((MAXA(M33:M40))&gt;(M29+M30)),((MINA(M33:M40))&lt;(M29-M31))),2,1))</f>
        <v/>
      </c>
      <c r="N53" s="162"/>
      <c r="O53" s="164"/>
      <c r="P53" s="164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31" ht="12" customHeight="1" x14ac:dyDescent="0.15">
      <c r="A54" s="165" t="s">
        <v>88</v>
      </c>
      <c r="B54" s="153">
        <v>6.5</v>
      </c>
      <c r="C54" s="60">
        <v>0.1</v>
      </c>
      <c r="D54" s="153" t="s">
        <v>79</v>
      </c>
      <c r="E54" s="153">
        <v>6.5072999999999999</v>
      </c>
      <c r="F54" s="153">
        <v>6.5068000000000001</v>
      </c>
      <c r="G54" s="153">
        <v>6.5067000000000004</v>
      </c>
      <c r="H54" s="153">
        <v>6.5098000000000003</v>
      </c>
      <c r="I54" s="153">
        <v>6.5072000000000001</v>
      </c>
      <c r="J54" s="155"/>
      <c r="K54" s="155"/>
      <c r="L54" s="163" t="str">
        <f t="shared" ref="L54" si="85">IF(E54="","",IF(OR(((MAXA(E54:I55))&gt;(B54+C54)),((MINA(E54:I55))&lt;(B54-C55))),"NG","OK"))</f>
        <v>OK</v>
      </c>
      <c r="M54" s="163">
        <f t="shared" ref="M54" si="86">IF(E54="","",IF(OR(((MAXA(E54:I55))&gt;(B54+C54)),((MINA(E54:I55))&lt;(B54-C55))),2,1))</f>
        <v>1</v>
      </c>
      <c r="N54" s="162">
        <f t="shared" ref="N54" si="87">IF(B54="","",(((B54+C54)+(B54-C55))/2))</f>
        <v>6.5</v>
      </c>
      <c r="O54" s="164">
        <f t="shared" ref="O54" si="88">IF(E54="","",((MAXA(E54,F54,G54,H54,I54))-N54)/((C54+C55)/2))</f>
        <v>9.800000000000253E-2</v>
      </c>
      <c r="P54" s="164">
        <f t="shared" ref="P54" si="89">IF(E54="","",((MINA(E54,F54,G54,H54,I54))-N54)/((C54+C55)/2))</f>
        <v>6.7000000000003723E-2</v>
      </c>
      <c r="Q54" s="162" t="str">
        <f t="shared" ref="Q54" si="90">IF(E54="","",IF(OR((O54&gt;50%),(P54&lt;-50%)),"Measure More","OK"))</f>
        <v>OK</v>
      </c>
      <c r="R54" s="162">
        <f t="shared" ref="R54" si="91">IF(E54="","",MAXA(E54:I55))</f>
        <v>6.5098000000000003</v>
      </c>
      <c r="S54" s="162">
        <f t="shared" ref="S54" si="92">IF(E54="","",MINA(E54:I55))</f>
        <v>6.5067000000000004</v>
      </c>
      <c r="T54" s="162">
        <f t="shared" ref="T54" si="93">IF(E54="","",(R54-S54))</f>
        <v>3.0999999999998806E-3</v>
      </c>
      <c r="U54" s="162">
        <f t="shared" ref="U54" si="94">IF(E54="","",ROUND(AVERAGEA(E54:I55),4))</f>
        <v>6.5076000000000001</v>
      </c>
      <c r="V54" s="162">
        <f t="shared" ref="V54" si="95">IF(E54="","",ROUND(SQRT(COUNTA(E54:I55)/(COUNTA(E54:I55)-1))*STDEVPA(E54:I55),4))</f>
        <v>1.2999999999999999E-3</v>
      </c>
      <c r="W54" s="161">
        <f t="shared" ref="W54" si="96">IF(E54="","",ROUND((((B54+C54)-(B54-C55))/(6*V54)),4))</f>
        <v>25.640999999999998</v>
      </c>
      <c r="X54" s="161">
        <f t="shared" ref="X54" si="97">IF(E54="","",ROUND((1-(ABS((((B54+C54)+(B54-C55))/2)-U54)/((C54+C55)/2)))*W54,4))</f>
        <v>23.692299999999999</v>
      </c>
      <c r="Y54" s="161" t="str">
        <f t="shared" ref="Y54" si="98">IF(E54="","",IF(OR(((MAXA(E54:I55))&gt;(B54+C54)),((MINA(E54:I55))&lt;(B54-C55))),"NG","OK"))</f>
        <v>OK</v>
      </c>
      <c r="Z54" s="161" t="str">
        <f t="shared" ref="Z54" si="99">IF(X54="","",IF(OR(((MINA(X54))&lt;(1.67))),"NG","OK"))</f>
        <v>OK</v>
      </c>
      <c r="AA54">
        <v>6.5072999999999999</v>
      </c>
      <c r="AB54">
        <v>6.5068000000000001</v>
      </c>
      <c r="AC54">
        <v>6.5067000000000004</v>
      </c>
      <c r="AD54">
        <v>6.5098000000000003</v>
      </c>
      <c r="AE54">
        <v>6.5072000000000001</v>
      </c>
    </row>
    <row r="55" spans="1:31" ht="12" customHeight="1" x14ac:dyDescent="0.15">
      <c r="A55" s="166"/>
      <c r="B55" s="154"/>
      <c r="C55" s="61">
        <v>0.1</v>
      </c>
      <c r="D55" s="154"/>
      <c r="E55" s="154"/>
      <c r="F55" s="154"/>
      <c r="G55" s="154"/>
      <c r="H55" s="154"/>
      <c r="I55" s="154"/>
      <c r="J55" s="156"/>
      <c r="K55" s="156"/>
      <c r="L55" s="163" t="str">
        <f t="shared" ref="L55" si="100">IF(L36="","",IF(OR(((MAXA(L36:L43))&gt;(L32+L33)),((MINA(L36:L43))&lt;(L32-L34))),"NG","OK"))</f>
        <v/>
      </c>
      <c r="M55" s="163" t="str">
        <f t="shared" ref="M55" si="101">IF(M35="","",IF(OR(((MAXA(M35:M42))&gt;(M31+M32)),((MINA(M35:M42))&lt;(M31-M33))),2,1))</f>
        <v/>
      </c>
      <c r="N55" s="162"/>
      <c r="O55" s="164"/>
      <c r="P55" s="164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1:31" ht="12" customHeight="1" x14ac:dyDescent="0.15">
      <c r="A56" s="165">
        <v>8</v>
      </c>
      <c r="B56" s="153">
        <v>21.5</v>
      </c>
      <c r="C56" s="60">
        <v>0.1</v>
      </c>
      <c r="D56" s="153" t="s">
        <v>79</v>
      </c>
      <c r="E56" s="153">
        <v>21.5259</v>
      </c>
      <c r="F56" s="153">
        <v>21.509599999999999</v>
      </c>
      <c r="G56" s="153">
        <v>21.517399999999999</v>
      </c>
      <c r="H56" s="153">
        <v>21.486000000000001</v>
      </c>
      <c r="I56" s="153">
        <v>21.522600000000001</v>
      </c>
      <c r="J56" s="155"/>
      <c r="K56" s="155"/>
      <c r="L56" s="163" t="str">
        <f t="shared" ref="L56" si="102">IF(E56="","",IF(OR(((MAXA(E56:I57))&gt;(B56+C56)),((MINA(E56:I57))&lt;(B56-C57))),"NG","OK"))</f>
        <v>OK</v>
      </c>
      <c r="M56" s="163">
        <f t="shared" ref="M56" si="103">IF(E56="","",IF(OR(((MAXA(E56:I57))&gt;(B56+C56)),((MINA(E56:I57))&lt;(B56-C57))),2,1))</f>
        <v>1</v>
      </c>
      <c r="N56" s="162">
        <f t="shared" ref="N56" si="104">IF(B56="","",(((B56+C56)+(B56-C57))/2))</f>
        <v>21.5</v>
      </c>
      <c r="O56" s="164">
        <f t="shared" ref="O56" si="105">IF(E56="","",((MAXA(E56,F56,G56,H56,I56))-N56)/((C56+C57)/2))</f>
        <v>0.25900000000000034</v>
      </c>
      <c r="P56" s="164">
        <f t="shared" ref="P56" si="106">IF(E56="","",((MINA(E56,F56,G56,H56,I56))-N56)/((C56+C57)/2))</f>
        <v>-0.13999999999999346</v>
      </c>
      <c r="Q56" s="162" t="str">
        <f t="shared" ref="Q56" si="107">IF(E56="","",IF(OR((O56&gt;50%),(P56&lt;-50%)),"Measure More","OK"))</f>
        <v>OK</v>
      </c>
      <c r="R56" s="162">
        <f t="shared" ref="R56" si="108">IF(E56="","",MAXA(E56:I57))</f>
        <v>21.5259</v>
      </c>
      <c r="S56" s="162">
        <f t="shared" ref="S56" si="109">IF(E56="","",MINA(E56:I57))</f>
        <v>21.486000000000001</v>
      </c>
      <c r="T56" s="162">
        <f t="shared" ref="T56" si="110">IF(E56="","",(R56-S56))</f>
        <v>3.989999999999938E-2</v>
      </c>
      <c r="U56" s="162">
        <f t="shared" ref="U56" si="111">IF(E56="","",ROUND(AVERAGEA(E56:I57),4))</f>
        <v>21.5123</v>
      </c>
      <c r="V56" s="162">
        <f t="shared" ref="V56" si="112">IF(E56="","",ROUND(SQRT(COUNTA(E56:I57)/(COUNTA(E56:I57)-1))*STDEVPA(E56:I57),4))</f>
        <v>1.5900000000000001E-2</v>
      </c>
      <c r="W56" s="161">
        <f t="shared" ref="W56" si="113">IF(E56="","",ROUND((((B56+C56)-(B56-C57))/(6*V56)),4))</f>
        <v>2.0964</v>
      </c>
      <c r="X56" s="161">
        <f t="shared" ref="X56" si="114">IF(E56="","",ROUND((1-(ABS((((B56+C56)+(B56-C57))/2)-U56)/((C56+C57)/2)))*W56,4))</f>
        <v>1.8385</v>
      </c>
      <c r="Y56" s="161" t="str">
        <f t="shared" ref="Y56" si="115">IF(E56="","",IF(OR(((MAXA(E56:I57))&gt;(B56+C56)),((MINA(E56:I57))&lt;(B56-C57))),"NG","OK"))</f>
        <v>OK</v>
      </c>
      <c r="Z56" s="161" t="str">
        <f t="shared" ref="Z56" si="116">IF(X56="","",IF(OR(((MINA(X56))&lt;(1.67))),"NG","OK"))</f>
        <v>OK</v>
      </c>
      <c r="AA56">
        <v>21.5259</v>
      </c>
      <c r="AB56">
        <v>21.509599999999999</v>
      </c>
      <c r="AC56">
        <v>21.517399999999999</v>
      </c>
      <c r="AD56">
        <v>21.486000000000001</v>
      </c>
      <c r="AE56">
        <v>21.522600000000001</v>
      </c>
    </row>
    <row r="57" spans="1:31" ht="12" customHeight="1" x14ac:dyDescent="0.15">
      <c r="A57" s="166"/>
      <c r="B57" s="154"/>
      <c r="C57" s="61">
        <v>0.1</v>
      </c>
      <c r="D57" s="154"/>
      <c r="E57" s="154"/>
      <c r="F57" s="154"/>
      <c r="G57" s="154"/>
      <c r="H57" s="154"/>
      <c r="I57" s="154"/>
      <c r="J57" s="156"/>
      <c r="K57" s="156"/>
      <c r="L57" s="163" t="str">
        <f t="shared" ref="L57" si="117">IF(L38="","",IF(OR(((MAXA(L38:L45))&gt;(L34+L35)),((MINA(L38:L45))&lt;(L34-L36))),"NG","OK"))</f>
        <v/>
      </c>
      <c r="M57" s="163" t="str">
        <f t="shared" ref="M57" si="118">IF(M37="","",IF(OR(((MAXA(M37:M44))&gt;(M33+M34)),((MINA(M37:M44))&lt;(M33-M35))),2,1))</f>
        <v/>
      </c>
      <c r="N57" s="162"/>
      <c r="O57" s="164"/>
      <c r="P57" s="164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spans="1:31" ht="12" customHeight="1" x14ac:dyDescent="0.15">
      <c r="A58" s="165">
        <v>9</v>
      </c>
      <c r="B58" s="153">
        <v>24.6</v>
      </c>
      <c r="C58" s="60">
        <v>0.2</v>
      </c>
      <c r="D58" s="153" t="s">
        <v>79</v>
      </c>
      <c r="E58" s="153">
        <v>24.624099999999999</v>
      </c>
      <c r="F58" s="153">
        <v>24.625599999999999</v>
      </c>
      <c r="G58" s="153">
        <v>24.626200000000001</v>
      </c>
      <c r="H58" s="153">
        <v>24.6281</v>
      </c>
      <c r="I58" s="153">
        <v>24.626999999999999</v>
      </c>
      <c r="J58" s="155"/>
      <c r="K58" s="155"/>
      <c r="L58" s="163" t="str">
        <f t="shared" ref="L58" si="119">IF(E58="","",IF(OR(((MAXA(E58:I59))&gt;(B58+C58)),((MINA(E58:I59))&lt;(B58-C59))),"NG","OK"))</f>
        <v>OK</v>
      </c>
      <c r="M58" s="163">
        <f t="shared" ref="M58" si="120">IF(E58="","",IF(OR(((MAXA(E58:I59))&gt;(B58+C58)),((MINA(E58:I59))&lt;(B58-C59))),2,1))</f>
        <v>1</v>
      </c>
      <c r="N58" s="162">
        <f t="shared" ref="N58" si="121">IF(B58="","",(((B58+C58)+(B58-C59))/2))</f>
        <v>24.6</v>
      </c>
      <c r="O58" s="164">
        <f t="shared" ref="O58" si="122">IF(E58="","",((MAXA(E58,F58,G58,H58,I58))-N58)/((C58+C59)/2))</f>
        <v>0.1404999999999923</v>
      </c>
      <c r="P58" s="164">
        <f t="shared" ref="P58" si="123">IF(E58="","",((MINA(E58,F58,G58,H58,I58))-N58)/((C58+C59)/2))</f>
        <v>0.12049999999998562</v>
      </c>
      <c r="Q58" s="162" t="str">
        <f t="shared" ref="Q58" si="124">IF(E58="","",IF(OR((O58&gt;50%),(P58&lt;-50%)),"Measure More","OK"))</f>
        <v>OK</v>
      </c>
      <c r="R58" s="162">
        <f t="shared" ref="R58" si="125">IF(E58="","",MAXA(E58:I59))</f>
        <v>24.6281</v>
      </c>
      <c r="S58" s="162">
        <f t="shared" ref="S58" si="126">IF(E58="","",MINA(E58:I59))</f>
        <v>24.624099999999999</v>
      </c>
      <c r="T58" s="162">
        <f t="shared" ref="T58" si="127">IF(E58="","",(R58-S58))</f>
        <v>4.0000000000013358E-3</v>
      </c>
      <c r="U58" s="162">
        <f t="shared" ref="U58" si="128">IF(E58="","",ROUND(AVERAGEA(E58:I59),4))</f>
        <v>24.626200000000001</v>
      </c>
      <c r="V58" s="162">
        <f t="shared" ref="V58" si="129">IF(E58="","",ROUND(SQRT(COUNTA(E58:I59)/(COUNTA(E58:I59)-1))*STDEVPA(E58:I59),4))</f>
        <v>1.5E-3</v>
      </c>
      <c r="W58" s="161">
        <f t="shared" ref="W58" si="130">IF(E58="","",ROUND((((B58+C58)-(B58-C59))/(6*V58)),4))</f>
        <v>44.444400000000002</v>
      </c>
      <c r="X58" s="161">
        <f t="shared" ref="X58" si="131">IF(E58="","",ROUND((1-(ABS((((B58+C58)+(B58-C59))/2)-U58)/((C58+C59)/2)))*W58,4))</f>
        <v>38.622199999999999</v>
      </c>
      <c r="Y58" s="161" t="str">
        <f t="shared" ref="Y58" si="132">IF(E58="","",IF(OR(((MAXA(E58:I59))&gt;(B58+C58)),((MINA(E58:I59))&lt;(B58-C59))),"NG","OK"))</f>
        <v>OK</v>
      </c>
      <c r="Z58" s="161" t="str">
        <f t="shared" ref="Z58" si="133">IF(X58="","",IF(OR(((MINA(X58))&lt;(1.67))),"NG","OK"))</f>
        <v>OK</v>
      </c>
      <c r="AA58">
        <v>24.624099999999999</v>
      </c>
      <c r="AB58">
        <v>24.625599999999999</v>
      </c>
      <c r="AC58">
        <v>24.626200000000001</v>
      </c>
      <c r="AD58">
        <v>24.6281</v>
      </c>
      <c r="AE58">
        <v>24.626999999999999</v>
      </c>
    </row>
    <row r="59" spans="1:31" ht="12" customHeight="1" x14ac:dyDescent="0.15">
      <c r="A59" s="166"/>
      <c r="B59" s="154"/>
      <c r="C59" s="61">
        <v>0.2</v>
      </c>
      <c r="D59" s="154"/>
      <c r="E59" s="154"/>
      <c r="F59" s="154"/>
      <c r="G59" s="154"/>
      <c r="H59" s="154"/>
      <c r="I59" s="154"/>
      <c r="J59" s="156"/>
      <c r="K59" s="156"/>
      <c r="L59" s="163" t="str">
        <f t="shared" ref="L59" si="134">IF(L40="","",IF(OR(((MAXA(L40:L47))&gt;(L36+L37)),((MINA(L40:L47))&lt;(L36-L38))),"NG","OK"))</f>
        <v>OK</v>
      </c>
      <c r="M59" s="163" t="str">
        <f t="shared" ref="M59" si="135">IF(M39="","",IF(OR(((MAXA(M39:M46))&gt;(M35+M36)),((MINA(M39:M46))&lt;(M35-M37))),2,1))</f>
        <v/>
      </c>
      <c r="N59" s="162"/>
      <c r="O59" s="164"/>
      <c r="P59" s="164"/>
      <c r="Q59" s="162"/>
      <c r="R59" s="162"/>
      <c r="S59" s="162"/>
      <c r="T59" s="162"/>
      <c r="U59" s="162"/>
      <c r="V59" s="162"/>
      <c r="W59" s="162"/>
      <c r="X59" s="162"/>
      <c r="Y59" s="162"/>
      <c r="Z59" s="162"/>
    </row>
    <row r="60" spans="1:31" ht="12" customHeight="1" x14ac:dyDescent="0.15">
      <c r="A60" s="165">
        <v>10</v>
      </c>
      <c r="B60" s="153">
        <v>3.6</v>
      </c>
      <c r="C60" s="60">
        <v>0.1</v>
      </c>
      <c r="D60" s="153" t="s">
        <v>79</v>
      </c>
      <c r="E60" s="153">
        <v>3.6410999999999998</v>
      </c>
      <c r="F60" s="153">
        <v>3.6575000000000002</v>
      </c>
      <c r="G60" s="153">
        <v>3.6549999999999998</v>
      </c>
      <c r="H60" s="153">
        <v>3.6579999999999999</v>
      </c>
      <c r="I60" s="153">
        <v>3.6425999999999998</v>
      </c>
      <c r="J60" s="155"/>
      <c r="K60" s="155"/>
      <c r="L60" s="163" t="str">
        <f t="shared" ref="L60" si="136">IF(E60="","",IF(OR(((MAXA(E60:I61))&gt;(B60+C60)),((MINA(E60:I61))&lt;(B60-C61))),"NG","OK"))</f>
        <v>OK</v>
      </c>
      <c r="M60" s="163">
        <f t="shared" ref="M60" si="137">IF(E60="","",IF(OR(((MAXA(E60:I61))&gt;(B60+C60)),((MINA(E60:I61))&lt;(B60-C61))),2,1))</f>
        <v>1</v>
      </c>
      <c r="N60" s="162">
        <f t="shared" ref="N60" si="138">IF(B60="","",(((B60+C60)+(B60-C61))/2))</f>
        <v>3.6</v>
      </c>
      <c r="O60" s="164">
        <f t="shared" ref="O60" si="139">IF(E60="","",((MAXA(E60,F60,G60,H60,I60))-N60)/((C60+C61)/2))</f>
        <v>0.57999999999999829</v>
      </c>
      <c r="P60" s="164">
        <f t="shared" ref="P60" si="140">IF(E60="","",((MINA(E60,F60,G60,H60,I60))-N60)/((C60+C61)/2))</f>
        <v>0.41099999999999692</v>
      </c>
      <c r="Q60" s="162" t="str">
        <f t="shared" ref="Q60" si="141">IF(E60="","",IF(OR((O60&gt;50%),(P60&lt;-50%)),"Measure More","OK"))</f>
        <v>Measure More</v>
      </c>
      <c r="R60" s="162">
        <f t="shared" ref="R60" si="142">IF(E60="","",MAXA(E60:I61))</f>
        <v>3.6579999999999999</v>
      </c>
      <c r="S60" s="162">
        <f t="shared" ref="S60" si="143">IF(E60="","",MINA(E60:I61))</f>
        <v>3.6410999999999998</v>
      </c>
      <c r="T60" s="162">
        <f t="shared" ref="T60" si="144">IF(E60="","",(R60-S60))</f>
        <v>1.6900000000000137E-2</v>
      </c>
      <c r="U60" s="162">
        <f t="shared" ref="U60" si="145">IF(E60="","",ROUND(AVERAGEA(E60:I61),4))</f>
        <v>3.6507999999999998</v>
      </c>
      <c r="V60" s="162">
        <f t="shared" ref="V60" si="146">IF(E60="","",ROUND(SQRT(COUNTA(E60:I61)/(COUNTA(E60:I61)-1))*STDEVPA(E60:I61),4))</f>
        <v>8.3000000000000001E-3</v>
      </c>
      <c r="W60" s="161">
        <f t="shared" ref="W60" si="147">IF(E60="","",ROUND((((B60+C60)-(B60-C61))/(6*V60)),4))</f>
        <v>4.0160999999999998</v>
      </c>
      <c r="X60" s="161">
        <f t="shared" ref="X60" si="148">IF(E60="","",ROUND((1-(ABS((((B60+C60)+(B60-C61))/2)-U60)/((C60+C61)/2)))*W60,4))</f>
        <v>1.9759</v>
      </c>
      <c r="Y60" s="161" t="str">
        <f t="shared" ref="Y60" si="149">IF(E60="","",IF(OR(((MAXA(E60:I61))&gt;(B60+C60)),((MINA(E60:I61))&lt;(B60-C61))),"NG","OK"))</f>
        <v>OK</v>
      </c>
      <c r="Z60" s="161" t="str">
        <f t="shared" ref="Z60" si="150">IF(X60="","",IF(OR(((MINA(X60))&lt;(1.67))),"NG","OK"))</f>
        <v>OK</v>
      </c>
      <c r="AA60">
        <v>3.6410999999999998</v>
      </c>
      <c r="AB60">
        <v>3.6575000000000002</v>
      </c>
      <c r="AC60">
        <v>3.6549999999999998</v>
      </c>
      <c r="AD60">
        <v>3.6579999999999999</v>
      </c>
      <c r="AE60">
        <v>3.6425999999999998</v>
      </c>
    </row>
    <row r="61" spans="1:31" ht="12" customHeight="1" x14ac:dyDescent="0.15">
      <c r="A61" s="166"/>
      <c r="B61" s="154"/>
      <c r="C61" s="61">
        <v>0.1</v>
      </c>
      <c r="D61" s="154"/>
      <c r="E61" s="154"/>
      <c r="F61" s="154"/>
      <c r="G61" s="154"/>
      <c r="H61" s="154"/>
      <c r="I61" s="154"/>
      <c r="J61" s="156"/>
      <c r="K61" s="156"/>
      <c r="L61" s="163" t="e">
        <f t="shared" ref="L61" si="151">IF(L42="","",IF(OR(((MAXA(L42:L49))&gt;(L38+L39)),((MINA(L42:L49))&lt;(L38-L40))),"NG","OK"))</f>
        <v>#VALUE!</v>
      </c>
      <c r="M61" s="163" t="str">
        <f t="shared" ref="M61" si="152">IF(M41="","",IF(OR(((MAXA(M41:M48))&gt;(M37+M38)),((MINA(M41:M48))&lt;(M37-M39))),2,1))</f>
        <v/>
      </c>
      <c r="N61" s="162"/>
      <c r="O61" s="164"/>
      <c r="P61" s="164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r="62" spans="1:31" ht="12" customHeight="1" x14ac:dyDescent="0.15">
      <c r="A62" s="165">
        <v>11</v>
      </c>
      <c r="B62" s="153">
        <v>0.8</v>
      </c>
      <c r="C62" s="60">
        <v>0.06</v>
      </c>
      <c r="D62" s="153" t="s">
        <v>80</v>
      </c>
      <c r="E62" s="153">
        <v>0.80900000000000005</v>
      </c>
      <c r="F62" s="153">
        <v>0.80800000000000005</v>
      </c>
      <c r="G62" s="153">
        <v>0.80900000000000005</v>
      </c>
      <c r="H62" s="153">
        <v>0.80800000000000005</v>
      </c>
      <c r="I62" s="153">
        <v>0.80900000000000005</v>
      </c>
      <c r="J62" s="155" t="s">
        <v>119</v>
      </c>
      <c r="K62" s="155"/>
      <c r="L62" s="163" t="str">
        <f>IF(E62="","",IF(OR(((MAXA(E62:I63))&gt;(B62+C62)),((MINA(E62:I63))&lt;(B62-C63))),"NG","OK"))</f>
        <v>OK</v>
      </c>
      <c r="M62" s="163">
        <f>IF(E62="","",IF(OR(((MAXA(E62:I63))&gt;(B62+C62)),((MINA(E62:I63))&lt;(B62-C63))),2,1))</f>
        <v>1</v>
      </c>
      <c r="N62" s="162">
        <f t="shared" ref="N62" si="153">IF(B62="","",(((B62+C62)+(B62-C63))/2))</f>
        <v>0.8</v>
      </c>
      <c r="O62" s="164">
        <f t="shared" ref="O62" si="154">IF(E62="","",((MAXA(E62,F62,G62,H62,I62))-N62)/((C62+C63)/2))</f>
        <v>0.15000000000000013</v>
      </c>
      <c r="P62" s="164">
        <f t="shared" ref="P62" si="155">IF(E62="","",((MINA(E62,F62,G62,H62,I62))-N62)/((C62+C63)/2))</f>
        <v>0.13333333333333347</v>
      </c>
      <c r="Q62" s="162" t="str">
        <f t="shared" ref="Q62" si="156">IF(E62="","",IF(OR((O62&gt;50%),(P62&lt;-50%)),"Measure More","OK"))</f>
        <v>OK</v>
      </c>
      <c r="R62" s="162">
        <f t="shared" ref="R62" si="157">IF(E62="","",MAXA(E62:I63))</f>
        <v>0.80900000000000005</v>
      </c>
      <c r="S62" s="162">
        <f t="shared" ref="S62" si="158">IF(E62="","",MINA(E62:I63))</f>
        <v>0.80800000000000005</v>
      </c>
      <c r="T62" s="162">
        <f t="shared" ref="T62" si="159">IF(E62="","",(R62-S62))</f>
        <v>1.0000000000000009E-3</v>
      </c>
      <c r="U62" s="162">
        <f t="shared" ref="U62" si="160">IF(E62="","",ROUND(AVERAGEA(E62:I63),4))</f>
        <v>0.80859999999999999</v>
      </c>
      <c r="V62" s="162">
        <f t="shared" ref="V62" si="161">IF(E62="","",ROUND(SQRT(COUNTA(E62:I63)/(COUNTA(E62:I63)-1))*STDEVPA(E62:I63),4))</f>
        <v>5.0000000000000001E-4</v>
      </c>
      <c r="W62" s="161">
        <f t="shared" ref="W62" si="162">IF(E62="","",ROUND((((B62+C62)-(B62-C63))/(6*V62)),4))</f>
        <v>40</v>
      </c>
      <c r="X62" s="161">
        <f t="shared" ref="X62" si="163">IF(E62="","",ROUND((1-(ABS((((B62+C62)+(B62-C63))/2)-U62)/((C62+C63)/2)))*W62,4))</f>
        <v>34.2667</v>
      </c>
      <c r="Y62" s="161" t="str">
        <f t="shared" ref="Y62" si="164">IF(E62="","",IF(OR(((MAXA(E62:I63))&gt;(B62+C62)),((MINA(E62:I63))&lt;(B62-C63))),"NG","OK"))</f>
        <v>OK</v>
      </c>
      <c r="Z62" s="161" t="str">
        <f t="shared" ref="Z62" si="165">IF(X62="","",IF(OR(((MINA(X62))&lt;(1.67))),"NG","OK"))</f>
        <v>OK</v>
      </c>
      <c r="AA62">
        <v>0.80900000000000005</v>
      </c>
      <c r="AB62">
        <v>0.80800000000000005</v>
      </c>
      <c r="AC62">
        <v>0.80900000000000005</v>
      </c>
      <c r="AD62">
        <v>0.80800000000000005</v>
      </c>
      <c r="AE62">
        <v>0.80900000000000005</v>
      </c>
    </row>
    <row r="63" spans="1:31" ht="12" customHeight="1" x14ac:dyDescent="0.15">
      <c r="A63" s="166"/>
      <c r="B63" s="154"/>
      <c r="C63" s="61">
        <v>0.06</v>
      </c>
      <c r="D63" s="154"/>
      <c r="E63" s="154"/>
      <c r="F63" s="154"/>
      <c r="G63" s="154"/>
      <c r="H63" s="154"/>
      <c r="I63" s="154"/>
      <c r="J63" s="156"/>
      <c r="K63" s="156"/>
      <c r="L63" s="163" t="e">
        <f t="shared" ref="L63" si="166">IF(L44="","",IF(OR(((MAXA(L44:L51))&gt;(L40+L41)),((MINA(L44:L51))&lt;(L40-L42))),"NG","OK"))</f>
        <v>#VALUE!</v>
      </c>
      <c r="M63" s="163" t="str">
        <f t="shared" ref="M63" si="167">IF(M43="","",IF(OR(((MAXA(M43:M50))&gt;(M39+M40)),((MINA(M43:M50))&lt;(M39-M41))),2,1))</f>
        <v/>
      </c>
      <c r="N63" s="162"/>
      <c r="O63" s="164"/>
      <c r="P63" s="164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r="64" spans="1:31" ht="12" customHeight="1" x14ac:dyDescent="0.15">
      <c r="A64" s="165">
        <v>12</v>
      </c>
      <c r="B64" s="153">
        <v>0.6</v>
      </c>
      <c r="C64" s="60">
        <v>0</v>
      </c>
      <c r="D64" s="153" t="s">
        <v>80</v>
      </c>
      <c r="E64" s="153">
        <v>0.59</v>
      </c>
      <c r="F64" s="153">
        <v>0.59</v>
      </c>
      <c r="G64" s="153">
        <v>0.59</v>
      </c>
      <c r="H64" s="153">
        <v>0.59</v>
      </c>
      <c r="I64" s="153">
        <v>0.59099999999999997</v>
      </c>
      <c r="J64" s="155"/>
      <c r="K64" s="155"/>
      <c r="L64" s="163" t="str">
        <f t="shared" ref="L64" si="168">IF(E64="","",IF(OR(((MAXA(E64:I65))&gt;(B64+C64)),((MINA(E64:I65))&lt;(B64-C65))),"NG","OK"))</f>
        <v>OK</v>
      </c>
      <c r="M64" s="163">
        <f t="shared" ref="M64" si="169">IF(E64="","",IF(OR(((MAXA(E64:I65))&gt;(B64+C64)),((MINA(E64:I65))&lt;(B64-C65))),2,1))</f>
        <v>1</v>
      </c>
      <c r="N64" s="162">
        <f t="shared" ref="N64" si="170">IF(B64="","",(((B64+C64)+(B64-C65))/2))</f>
        <v>0.58499999999999996</v>
      </c>
      <c r="O64" s="164">
        <f t="shared" ref="O64" si="171">IF(E64="","",((MAXA(E64,F64,G64,H64,I64))-N64)/((C64+C65)/2))</f>
        <v>0.40000000000000036</v>
      </c>
      <c r="P64" s="164">
        <f t="shared" ref="P64" si="172">IF(E64="","",((MINA(E64,F64,G64,H64,I64))-N64)/((C64+C65)/2))</f>
        <v>0.33333333333333365</v>
      </c>
      <c r="Q64" s="162" t="str">
        <f t="shared" ref="Q64" si="173">IF(E64="","",IF(OR((O64&gt;50%),(P64&lt;-50%)),"Measure More","OK"))</f>
        <v>OK</v>
      </c>
      <c r="R64" s="162">
        <f t="shared" ref="R64" si="174">IF(E64="","",MAXA(E64:I65))</f>
        <v>0.59099999999999997</v>
      </c>
      <c r="S64" s="162">
        <f t="shared" ref="S64" si="175">IF(E64="","",MINA(E64:I65))</f>
        <v>0.59</v>
      </c>
      <c r="T64" s="162">
        <f t="shared" ref="T64" si="176">IF(E64="","",(R64-S64))</f>
        <v>1.0000000000000009E-3</v>
      </c>
      <c r="U64" s="162">
        <f t="shared" ref="U64" si="177">IF(E64="","",ROUND(AVERAGEA(E64:I65),4))</f>
        <v>0.59019999999999995</v>
      </c>
      <c r="V64" s="162">
        <f t="shared" ref="V64" si="178">IF(E64="","",ROUND(SQRT(COUNTA(E64:I65)/(COUNTA(E64:I65)-1))*STDEVPA(E64:I65),4))</f>
        <v>4.0000000000000002E-4</v>
      </c>
      <c r="W64" s="161">
        <f>IF(E64="","",ROUND((((B64+C64)-(U64))/(3*V64)),4))</f>
        <v>8.1667000000000005</v>
      </c>
      <c r="X64" s="169">
        <f>IF(E64="","",ROUND((((B64+C64)-(U64))/(3*V64)),4))</f>
        <v>8.1667000000000005</v>
      </c>
      <c r="Y64" s="169" t="str">
        <f t="shared" ref="Y64" si="179">IF(E64="","",IF(OR(((MAXA(E64:I65))&gt;(B64+C64)),((MINA(E64:I65))&lt;(B64-C65))),"NG","OK"))</f>
        <v>OK</v>
      </c>
      <c r="Z64" s="161" t="str">
        <f t="shared" ref="Z64" si="180">IF(X64="","",IF(OR(((MINA(X64))&lt;(1.67))),"NG","OK"))</f>
        <v>OK</v>
      </c>
      <c r="AA64">
        <v>0.59</v>
      </c>
      <c r="AB64">
        <v>0.59</v>
      </c>
      <c r="AC64">
        <v>0.59</v>
      </c>
      <c r="AD64">
        <v>0.59</v>
      </c>
      <c r="AE64">
        <v>0.59099999999999997</v>
      </c>
    </row>
    <row r="65" spans="1:31" ht="12" customHeight="1" x14ac:dyDescent="0.15">
      <c r="A65" s="166"/>
      <c r="B65" s="154"/>
      <c r="C65" s="61">
        <v>0.03</v>
      </c>
      <c r="D65" s="154"/>
      <c r="E65" s="154"/>
      <c r="F65" s="154"/>
      <c r="G65" s="154"/>
      <c r="H65" s="154"/>
      <c r="I65" s="154"/>
      <c r="J65" s="156"/>
      <c r="K65" s="156"/>
      <c r="L65" s="163" t="e">
        <f t="shared" ref="L65" si="181">IF(L46="","",IF(OR(((MAXA(L46:L53))&gt;(L42+L43)),((MINA(L46:L53))&lt;(L42-L44))),"NG","OK"))</f>
        <v>#VALUE!</v>
      </c>
      <c r="M65" s="163" t="str">
        <f t="shared" ref="M65" si="182">IF(M45="","",IF(OR(((MAXA(M45:M52))&gt;(M41+M42)),((MINA(M45:M52))&lt;(M41-M43))),2,1))</f>
        <v/>
      </c>
      <c r="N65" s="162"/>
      <c r="O65" s="164"/>
      <c r="P65" s="164"/>
      <c r="Q65" s="162"/>
      <c r="R65" s="162"/>
      <c r="S65" s="162"/>
      <c r="T65" s="162"/>
      <c r="U65" s="162"/>
      <c r="V65" s="162"/>
      <c r="W65" s="162"/>
      <c r="X65" s="161"/>
      <c r="Y65" s="161"/>
      <c r="Z65" s="162"/>
    </row>
    <row r="66" spans="1:31" ht="12" customHeight="1" x14ac:dyDescent="0.15">
      <c r="A66" s="165">
        <v>13</v>
      </c>
      <c r="B66" s="153">
        <v>7.5</v>
      </c>
      <c r="C66" s="60">
        <v>0.2</v>
      </c>
      <c r="D66" s="153" t="s">
        <v>79</v>
      </c>
      <c r="E66" s="153">
        <v>7.516</v>
      </c>
      <c r="F66" s="153">
        <v>7.5449999999999999</v>
      </c>
      <c r="G66" s="153">
        <v>7.5392999999999999</v>
      </c>
      <c r="H66" s="153">
        <v>7.5431999999999997</v>
      </c>
      <c r="I66" s="153">
        <v>7.5450999999999997</v>
      </c>
      <c r="J66" s="155"/>
      <c r="K66" s="155"/>
      <c r="L66" s="163" t="str">
        <f t="shared" ref="L66" si="183">IF(E66="","",IF(OR(((MAXA(E66:I67))&gt;(B66+C66)),((MINA(E66:I67))&lt;(B66-C67))),"NG","OK"))</f>
        <v>OK</v>
      </c>
      <c r="M66" s="163">
        <f t="shared" ref="M66" si="184">IF(E66="","",IF(OR(((MAXA(E66:I67))&gt;(B66+C66)),((MINA(E66:I67))&lt;(B66-C67))),2,1))</f>
        <v>1</v>
      </c>
      <c r="N66" s="162">
        <f t="shared" ref="N66" si="185">IF(B66="","",(((B66+C66)+(B66-C67))/2))</f>
        <v>7.5</v>
      </c>
      <c r="O66" s="164">
        <f t="shared" ref="O66" si="186">IF(E66="","",((MAXA(E66,F66,G66,H66,I66))-N66)/((C66+C67)/2))</f>
        <v>0.22549999999999848</v>
      </c>
      <c r="P66" s="164">
        <f t="shared" ref="P66" si="187">IF(E66="","",((MINA(E66,F66,G66,H66,I66))-N66)/((C66+C67)/2))</f>
        <v>8.0000000000000071E-2</v>
      </c>
      <c r="Q66" s="162" t="str">
        <f t="shared" ref="Q66" si="188">IF(E66="","",IF(OR((O66&gt;50%),(P66&lt;-50%)),"Measure More","OK"))</f>
        <v>OK</v>
      </c>
      <c r="R66" s="162">
        <f t="shared" ref="R66" si="189">IF(E66="","",MAXA(E66:I67))</f>
        <v>7.5450999999999997</v>
      </c>
      <c r="S66" s="162">
        <f t="shared" ref="S66" si="190">IF(E66="","",MINA(E66:I67))</f>
        <v>7.516</v>
      </c>
      <c r="T66" s="162">
        <f t="shared" ref="T66" si="191">IF(E66="","",(R66-S66))</f>
        <v>2.9099999999999682E-2</v>
      </c>
      <c r="U66" s="162">
        <f t="shared" ref="U66" si="192">IF(E66="","",ROUND(AVERAGEA(E66:I67),4))</f>
        <v>7.5377000000000001</v>
      </c>
      <c r="V66" s="162">
        <f t="shared" ref="V66" si="193">IF(E66="","",ROUND(SQRT(COUNTA(E66:I67)/(COUNTA(E66:I67)-1))*STDEVPA(E66:I67),4))</f>
        <v>1.24E-2</v>
      </c>
      <c r="W66" s="161">
        <f t="shared" ref="W66" si="194">IF(E66="","",ROUND((((B66+C66)-(B66-C67))/(6*V66)),4))</f>
        <v>5.3762999999999996</v>
      </c>
      <c r="X66" s="161">
        <f t="shared" ref="X66" si="195">IF(E66="","",ROUND((1-(ABS((((B66+C66)+(B66-C67))/2)-U66)/((C66+C67)/2)))*W66,4))</f>
        <v>4.3628999999999998</v>
      </c>
      <c r="Y66" s="161" t="str">
        <f t="shared" ref="Y66" si="196">IF(E66="","",IF(OR(((MAXA(E66:I67))&gt;(B66+C66)),((MINA(E66:I67))&lt;(B66-C67))),"NG","OK"))</f>
        <v>OK</v>
      </c>
      <c r="Z66" s="161" t="str">
        <f t="shared" ref="Z66" si="197">IF(X66="","",IF(OR(((MINA(X66))&lt;(1.67))),"NG","OK"))</f>
        <v>OK</v>
      </c>
      <c r="AA66">
        <v>7.516</v>
      </c>
      <c r="AB66">
        <v>7.5449999999999999</v>
      </c>
      <c r="AC66">
        <v>7.5392999999999999</v>
      </c>
      <c r="AD66">
        <v>7.5431999999999997</v>
      </c>
      <c r="AE66">
        <v>7.5450999999999997</v>
      </c>
    </row>
    <row r="67" spans="1:31" ht="12" customHeight="1" x14ac:dyDescent="0.15">
      <c r="A67" s="166"/>
      <c r="B67" s="154"/>
      <c r="C67" s="61">
        <v>0.2</v>
      </c>
      <c r="D67" s="154"/>
      <c r="E67" s="154"/>
      <c r="F67" s="154"/>
      <c r="G67" s="154"/>
      <c r="H67" s="154"/>
      <c r="I67" s="154"/>
      <c r="J67" s="156"/>
      <c r="K67" s="156"/>
      <c r="L67" s="163" t="e">
        <f t="shared" ref="L67" si="198">IF(L48="","",IF(OR(((MAXA(L48:L55))&gt;(L44+L45)),((MINA(L48:L55))&lt;(L44-L46))),"NG","OK"))</f>
        <v>#VALUE!</v>
      </c>
      <c r="M67" s="163" t="str">
        <f t="shared" ref="M67" si="199">IF(M47="","",IF(OR(((MAXA(M47:M54))&gt;(M43+M44)),((MINA(M47:M54))&lt;(M43-M45))),2,1))</f>
        <v/>
      </c>
      <c r="N67" s="162"/>
      <c r="O67" s="164"/>
      <c r="P67" s="164"/>
      <c r="Q67" s="162"/>
      <c r="R67" s="162"/>
      <c r="S67" s="162"/>
      <c r="T67" s="162"/>
      <c r="U67" s="162"/>
      <c r="V67" s="162"/>
      <c r="W67" s="162"/>
      <c r="X67" s="162"/>
      <c r="Y67" s="162"/>
      <c r="Z67" s="162"/>
    </row>
    <row r="68" spans="1:31" ht="12" customHeight="1" x14ac:dyDescent="0.15">
      <c r="A68" s="165">
        <v>14</v>
      </c>
      <c r="B68" s="153">
        <v>6.2</v>
      </c>
      <c r="C68" s="60">
        <v>0.05</v>
      </c>
      <c r="D68" s="153" t="s">
        <v>79</v>
      </c>
      <c r="E68" s="153">
        <v>6.2023999999999999</v>
      </c>
      <c r="F68" s="153">
        <v>6.2016999999999998</v>
      </c>
      <c r="G68" s="153">
        <v>6.2031999999999998</v>
      </c>
      <c r="H68" s="153">
        <v>6.2004000000000001</v>
      </c>
      <c r="I68" s="153">
        <v>6.2028999999999996</v>
      </c>
      <c r="J68" s="155"/>
      <c r="K68" s="155"/>
      <c r="L68" s="163" t="str">
        <f t="shared" ref="L68" si="200">IF(E68="","",IF(OR(((MAXA(E68:I69))&gt;(B68+C68)),((MINA(E68:I69))&lt;(B68-C69))),"NG","OK"))</f>
        <v>OK</v>
      </c>
      <c r="M68" s="163">
        <f t="shared" ref="M68" si="201">IF(E68="","",IF(OR(((MAXA(E68:I69))&gt;(B68+C68)),((MINA(E68:I69))&lt;(B68-C69))),2,1))</f>
        <v>1</v>
      </c>
      <c r="N68" s="162">
        <f t="shared" ref="N68" si="202">IF(B68="","",(((B68+C68)+(B68-C69))/2))</f>
        <v>6.2</v>
      </c>
      <c r="O68" s="164">
        <f t="shared" ref="O68" si="203">IF(E68="","",((MAXA(E68,F68,G68,H68,I68))-N68)/((C68+C69)/2))</f>
        <v>6.3999999999992951E-2</v>
      </c>
      <c r="P68" s="164">
        <f t="shared" ref="P68" si="204">IF(E68="","",((MINA(E68,F68,G68,H68,I68))-N68)/((C68+C69)/2))</f>
        <v>7.9999999999991189E-3</v>
      </c>
      <c r="Q68" s="162" t="str">
        <f t="shared" ref="Q68" si="205">IF(E68="","",IF(OR((O68&gt;50%),(P68&lt;-50%)),"Measure More","OK"))</f>
        <v>OK</v>
      </c>
      <c r="R68" s="162">
        <f t="shared" ref="R68" si="206">IF(E68="","",MAXA(E68:I69))</f>
        <v>6.2031999999999998</v>
      </c>
      <c r="S68" s="162">
        <f t="shared" ref="S68" si="207">IF(E68="","",MINA(E68:I69))</f>
        <v>6.2004000000000001</v>
      </c>
      <c r="T68" s="162">
        <f t="shared" ref="T68" si="208">IF(E68="","",(R68-S68))</f>
        <v>2.7999999999996916E-3</v>
      </c>
      <c r="U68" s="162">
        <f t="shared" ref="U68" si="209">IF(E68="","",ROUND(AVERAGEA(E68:I69),4))</f>
        <v>6.2020999999999997</v>
      </c>
      <c r="V68" s="162">
        <f t="shared" ref="V68" si="210">IF(E68="","",ROUND(SQRT(COUNTA(E68:I69)/(COUNTA(E68:I69)-1))*STDEVPA(E68:I69),4))</f>
        <v>1.1000000000000001E-3</v>
      </c>
      <c r="W68" s="161">
        <f t="shared" ref="W68" si="211">IF(E68="","",ROUND((((B68+C68)-(B68-C69))/(6*V68)),4))</f>
        <v>15.1515</v>
      </c>
      <c r="X68" s="161">
        <f t="shared" ref="X68" si="212">IF(E68="","",ROUND((1-(ABS((((B68+C68)+(B68-C69))/2)-U68)/((C68+C69)/2)))*W68,4))</f>
        <v>14.5151</v>
      </c>
      <c r="Y68" s="161" t="str">
        <f t="shared" ref="Y68" si="213">IF(E68="","",IF(OR(((MAXA(E68:I69))&gt;(B68+C68)),((MINA(E68:I69))&lt;(B68-C69))),"NG","OK"))</f>
        <v>OK</v>
      </c>
      <c r="Z68" s="161" t="str">
        <f t="shared" ref="Z68" si="214">IF(X68="","",IF(OR(((MINA(X68))&lt;(1.67))),"NG","OK"))</f>
        <v>OK</v>
      </c>
      <c r="AA68">
        <v>6.2023999999999999</v>
      </c>
      <c r="AB68">
        <v>6.2016999999999998</v>
      </c>
      <c r="AC68">
        <v>6.2031999999999998</v>
      </c>
      <c r="AD68">
        <v>6.2004000000000001</v>
      </c>
      <c r="AE68">
        <v>6.2028999999999996</v>
      </c>
    </row>
    <row r="69" spans="1:31" ht="12" customHeight="1" x14ac:dyDescent="0.15">
      <c r="A69" s="166"/>
      <c r="B69" s="154"/>
      <c r="C69" s="61">
        <v>0.05</v>
      </c>
      <c r="D69" s="154"/>
      <c r="E69" s="154"/>
      <c r="F69" s="154"/>
      <c r="G69" s="154"/>
      <c r="H69" s="154"/>
      <c r="I69" s="154"/>
      <c r="J69" s="156"/>
      <c r="K69" s="156"/>
      <c r="L69" s="163" t="e">
        <f t="shared" ref="L69" si="215">IF(L50="","",IF(OR(((MAXA(L50:L57))&gt;(L46+L47)),((MINA(L50:L57))&lt;(L46-L48))),"NG","OK"))</f>
        <v>#VALUE!</v>
      </c>
      <c r="M69" s="163" t="str">
        <f t="shared" ref="M69" si="216">IF(M49="","",IF(OR(((MAXA(M49:M56))&gt;(M45+M46)),((MINA(M49:M56))&lt;(M45-M47))),2,1))</f>
        <v/>
      </c>
      <c r="N69" s="162"/>
      <c r="O69" s="164"/>
      <c r="P69" s="164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  <row r="70" spans="1:31" ht="12" customHeight="1" x14ac:dyDescent="0.15">
      <c r="A70" s="165">
        <v>15</v>
      </c>
      <c r="B70" s="153">
        <v>5.7</v>
      </c>
      <c r="C70" s="60">
        <v>0.1</v>
      </c>
      <c r="D70" s="153" t="s">
        <v>79</v>
      </c>
      <c r="E70" s="153">
        <v>5.6788999999999996</v>
      </c>
      <c r="F70" s="153">
        <v>5.6792999999999996</v>
      </c>
      <c r="G70" s="153">
        <v>5.6764000000000001</v>
      </c>
      <c r="H70" s="153">
        <v>5.6783999999999999</v>
      </c>
      <c r="I70" s="153">
        <v>5.6715999999999998</v>
      </c>
      <c r="J70" s="155"/>
      <c r="K70" s="155"/>
      <c r="L70" s="163" t="str">
        <f t="shared" ref="L70" si="217">IF(E70="","",IF(OR(((MAXA(E70:I71))&gt;(B70+C70)),((MINA(E70:I71))&lt;(B70-C71))),"NG","OK"))</f>
        <v>OK</v>
      </c>
      <c r="M70" s="163">
        <f t="shared" ref="M70" si="218">IF(E70="","",IF(OR(((MAXA(E70:I71))&gt;(B70+C70)),((MINA(E70:I71))&lt;(B70-C71))),2,1))</f>
        <v>1</v>
      </c>
      <c r="N70" s="162">
        <f t="shared" ref="N70" si="219">IF(B70="","",(((B70+C70)+(B70-C71))/2))</f>
        <v>5.7</v>
      </c>
      <c r="O70" s="164">
        <f t="shared" ref="O70" si="220">IF(E70="","",((MAXA(E70,F70,G70,H70,I70))-N70)/((C70+C71)/2))</f>
        <v>-0.20700000000000607</v>
      </c>
      <c r="P70" s="164">
        <f t="shared" ref="P70" si="221">IF(E70="","",((MINA(E70,F70,G70,H70,I70))-N70)/((C70+C71)/2))</f>
        <v>-0.28400000000000425</v>
      </c>
      <c r="Q70" s="162" t="str">
        <f t="shared" ref="Q70" si="222">IF(E70="","",IF(OR((O70&gt;50%),(P70&lt;-50%)),"Measure More","OK"))</f>
        <v>OK</v>
      </c>
      <c r="R70" s="162">
        <f t="shared" ref="R70" si="223">IF(E70="","",MAXA(E70:I71))</f>
        <v>5.6792999999999996</v>
      </c>
      <c r="S70" s="162">
        <f t="shared" ref="S70" si="224">IF(E70="","",MINA(E70:I71))</f>
        <v>5.6715999999999998</v>
      </c>
      <c r="T70" s="162">
        <f t="shared" ref="T70" si="225">IF(E70="","",(R70-S70))</f>
        <v>7.6999999999998181E-3</v>
      </c>
      <c r="U70" s="162">
        <f t="shared" ref="U70" si="226">IF(E70="","",ROUND(AVERAGEA(E70:I71),4))</f>
        <v>5.6768999999999998</v>
      </c>
      <c r="V70" s="162">
        <f t="shared" ref="V70" si="227">IF(E70="","",ROUND(SQRT(COUNTA(E70:I71)/(COUNTA(E70:I71)-1))*STDEVPA(E70:I71),4))</f>
        <v>3.2000000000000002E-3</v>
      </c>
      <c r="W70" s="161">
        <f t="shared" ref="W70" si="228">IF(E70="","",ROUND((((B70+C70)-(B70-C71))/(6*V70)),4))</f>
        <v>10.416700000000001</v>
      </c>
      <c r="X70" s="161">
        <f t="shared" ref="X70" si="229">IF(E70="","",ROUND((1-(ABS((((B70+C70)+(B70-C71))/2)-U70)/((C70+C71)/2)))*W70,4))</f>
        <v>8.0104000000000006</v>
      </c>
      <c r="Y70" s="161" t="str">
        <f t="shared" ref="Y70" si="230">IF(E70="","",IF(OR(((MAXA(E70:I71))&gt;(B70+C70)),((MINA(E70:I71))&lt;(B70-C71))),"NG","OK"))</f>
        <v>OK</v>
      </c>
      <c r="Z70" s="161" t="str">
        <f t="shared" ref="Z70" si="231">IF(X70="","",IF(OR(((MINA(X70))&lt;(1.67))),"NG","OK"))</f>
        <v>OK</v>
      </c>
      <c r="AA70">
        <v>5.6788999999999996</v>
      </c>
      <c r="AB70">
        <v>5.6792999999999996</v>
      </c>
      <c r="AC70">
        <v>5.6764000000000001</v>
      </c>
      <c r="AD70">
        <v>5.6783999999999999</v>
      </c>
      <c r="AE70">
        <v>5.6715999999999998</v>
      </c>
    </row>
    <row r="71" spans="1:31" ht="12" customHeight="1" x14ac:dyDescent="0.15">
      <c r="A71" s="166"/>
      <c r="B71" s="154"/>
      <c r="C71" s="61">
        <v>0.1</v>
      </c>
      <c r="D71" s="154"/>
      <c r="E71" s="154"/>
      <c r="F71" s="154"/>
      <c r="G71" s="154"/>
      <c r="H71" s="154"/>
      <c r="I71" s="154"/>
      <c r="J71" s="156"/>
      <c r="K71" s="156"/>
      <c r="L71" s="163" t="e">
        <f t="shared" ref="L71" si="232">IF(L52="","",IF(OR(((MAXA(L52:L59))&gt;(L48+L49)),((MINA(L52:L59))&lt;(L48-L50))),"NG","OK"))</f>
        <v>#VALUE!</v>
      </c>
      <c r="M71" s="163" t="str">
        <f t="shared" ref="M71" si="233">IF(M51="","",IF(OR(((MAXA(M51:M58))&gt;(M47+M48)),((MINA(M51:M58))&lt;(M47-M49))),2,1))</f>
        <v/>
      </c>
      <c r="N71" s="162"/>
      <c r="O71" s="164"/>
      <c r="P71" s="164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r="72" spans="1:31" ht="12" customHeight="1" x14ac:dyDescent="0.15">
      <c r="A72" s="165">
        <v>16</v>
      </c>
      <c r="B72" s="153">
        <v>7.9</v>
      </c>
      <c r="C72" s="60">
        <v>0.1</v>
      </c>
      <c r="D72" s="153" t="s">
        <v>79</v>
      </c>
      <c r="E72" s="153">
        <v>7.9034000000000004</v>
      </c>
      <c r="F72" s="153">
        <v>7.9061000000000003</v>
      </c>
      <c r="G72" s="153">
        <v>7.9059999999999997</v>
      </c>
      <c r="H72" s="153">
        <v>7.9039999999999999</v>
      </c>
      <c r="I72" s="153">
        <v>7.9066000000000001</v>
      </c>
      <c r="J72" s="155"/>
      <c r="K72" s="155"/>
      <c r="L72" s="163" t="str">
        <f t="shared" ref="L72" si="234">IF(E72="","",IF(OR(((MAXA(E72:I73))&gt;(B72+C72)),((MINA(E72:I73))&lt;(B72-C73))),"NG","OK"))</f>
        <v>OK</v>
      </c>
      <c r="M72" s="163">
        <f t="shared" ref="M72" si="235">IF(E72="","",IF(OR(((MAXA(E72:I73))&gt;(B72+C72)),((MINA(E72:I73))&lt;(B72-C73))),2,1))</f>
        <v>1</v>
      </c>
      <c r="N72" s="162">
        <f t="shared" ref="N72" si="236">IF(B72="","",(((B72+C72)+(B72-C73))/2))</f>
        <v>7.9</v>
      </c>
      <c r="O72" s="164">
        <f t="shared" ref="O72" si="237">IF(E72="","",((MAXA(E72,F72,G72,H72,I72))-N72)/((C72+C73)/2))</f>
        <v>6.5999999999997172E-2</v>
      </c>
      <c r="P72" s="164">
        <f t="shared" ref="P72" si="238">IF(E72="","",((MINA(E72,F72,G72,H72,I72))-N72)/((C72+C73)/2))</f>
        <v>3.4000000000000696E-2</v>
      </c>
      <c r="Q72" s="162" t="str">
        <f t="shared" ref="Q72" si="239">IF(E72="","",IF(OR((O72&gt;50%),(P72&lt;-50%)),"Measure More","OK"))</f>
        <v>OK</v>
      </c>
      <c r="R72" s="162">
        <f t="shared" ref="R72" si="240">IF(E72="","",MAXA(E72:I73))</f>
        <v>7.9066000000000001</v>
      </c>
      <c r="S72" s="162">
        <f t="shared" ref="S72" si="241">IF(E72="","",MINA(E72:I73))</f>
        <v>7.9034000000000004</v>
      </c>
      <c r="T72" s="162">
        <f t="shared" ref="T72" si="242">IF(E72="","",(R72-S72))</f>
        <v>3.1999999999996476E-3</v>
      </c>
      <c r="U72" s="162">
        <f t="shared" ref="U72" si="243">IF(E72="","",ROUND(AVERAGEA(E72:I73),4))</f>
        <v>7.9051999999999998</v>
      </c>
      <c r="V72" s="162">
        <f t="shared" ref="V72" si="244">IF(E72="","",ROUND(SQRT(COUNTA(E72:I73)/(COUNTA(E72:I73)-1))*STDEVPA(E72:I73),4))</f>
        <v>1.4E-3</v>
      </c>
      <c r="W72" s="161">
        <f t="shared" ref="W72" si="245">IF(E72="","",ROUND((((B72+C72)-(B72-C73))/(6*V72)),4))</f>
        <v>23.8095</v>
      </c>
      <c r="X72" s="161">
        <f t="shared" ref="X72" si="246">IF(E72="","",ROUND((1-(ABS((((B72+C72)+(B72-C73))/2)-U72)/((C72+C73)/2)))*W72,4))</f>
        <v>22.571400000000001</v>
      </c>
      <c r="Y72" s="161" t="str">
        <f t="shared" ref="Y72" si="247">IF(E72="","",IF(OR(((MAXA(E72:I73))&gt;(B72+C72)),((MINA(E72:I73))&lt;(B72-C73))),"NG","OK"))</f>
        <v>OK</v>
      </c>
      <c r="Z72" s="161" t="str">
        <f t="shared" ref="Z72" si="248">IF(X72="","",IF(OR(((MINA(X72))&lt;(1.67))),"NG","OK"))</f>
        <v>OK</v>
      </c>
      <c r="AA72">
        <v>7.9034000000000004</v>
      </c>
      <c r="AB72">
        <v>7.9061000000000003</v>
      </c>
      <c r="AC72">
        <v>7.9059999999999997</v>
      </c>
      <c r="AD72">
        <v>7.9039999999999999</v>
      </c>
      <c r="AE72">
        <v>7.9066000000000001</v>
      </c>
    </row>
    <row r="73" spans="1:31" ht="12" customHeight="1" x14ac:dyDescent="0.15">
      <c r="A73" s="166"/>
      <c r="B73" s="154"/>
      <c r="C73" s="61">
        <v>0.1</v>
      </c>
      <c r="D73" s="154"/>
      <c r="E73" s="154"/>
      <c r="F73" s="154"/>
      <c r="G73" s="154"/>
      <c r="H73" s="154"/>
      <c r="I73" s="154"/>
      <c r="J73" s="156"/>
      <c r="K73" s="156"/>
      <c r="L73" s="163" t="e">
        <f t="shared" ref="L73" si="249">IF(L54="","",IF(OR(((MAXA(L54:L61))&gt;(L50+L51)),((MINA(L54:L61))&lt;(L50-L52))),"NG","OK"))</f>
        <v>#VALUE!</v>
      </c>
      <c r="M73" s="163" t="str">
        <f t="shared" ref="M73" si="250">IF(M53="","",IF(OR(((MAXA(M53:M60))&gt;(M49+M50)),((MINA(M53:M60))&lt;(M49-M51))),2,1))</f>
        <v/>
      </c>
      <c r="N73" s="162"/>
      <c r="O73" s="164"/>
      <c r="P73" s="164"/>
      <c r="Q73" s="162"/>
      <c r="R73" s="162"/>
      <c r="S73" s="162"/>
      <c r="T73" s="162"/>
      <c r="U73" s="162"/>
      <c r="V73" s="162"/>
      <c r="W73" s="162"/>
      <c r="X73" s="162"/>
      <c r="Y73" s="162"/>
      <c r="Z73" s="162"/>
    </row>
    <row r="74" spans="1:31" ht="12" customHeight="1" x14ac:dyDescent="0.15">
      <c r="A74" s="165">
        <v>17</v>
      </c>
      <c r="B74" s="153">
        <v>3.1</v>
      </c>
      <c r="C74" s="60">
        <v>0.1</v>
      </c>
      <c r="D74" s="153" t="s">
        <v>79</v>
      </c>
      <c r="E74" s="153">
        <v>3.0642999999999998</v>
      </c>
      <c r="F74" s="153">
        <v>3.0695000000000001</v>
      </c>
      <c r="G74" s="153">
        <v>3.0712999999999999</v>
      </c>
      <c r="H74" s="153">
        <v>3.0731999999999999</v>
      </c>
      <c r="I74" s="153">
        <v>3.0714999999999999</v>
      </c>
      <c r="J74" s="155"/>
      <c r="K74" s="155"/>
      <c r="L74" s="163" t="str">
        <f t="shared" ref="L74" si="251">IF(E74="","",IF(OR(((MAXA(E74:I75))&gt;(B74+C74)),((MINA(E74:I75))&lt;(B74-C75))),"NG","OK"))</f>
        <v>OK</v>
      </c>
      <c r="M74" s="163">
        <f t="shared" ref="M74" si="252">IF(E74="","",IF(OR(((MAXA(E74:I75))&gt;(B74+C74)),((MINA(E74:I75))&lt;(B74-C75))),2,1))</f>
        <v>1</v>
      </c>
      <c r="N74" s="162">
        <f t="shared" ref="N74" si="253">IF(B74="","",(((B74+C74)+(B74-C75))/2))</f>
        <v>3.1</v>
      </c>
      <c r="O74" s="164">
        <f t="shared" ref="O74" si="254">IF(E74="","",((MAXA(E74,F74,G74,H74,I74))-N74)/((C74+C75)/2))</f>
        <v>-0.26800000000000157</v>
      </c>
      <c r="P74" s="164">
        <f t="shared" ref="P74" si="255">IF(E74="","",((MINA(E74,F74,G74,H74,I74))-N74)/((C74+C75)/2))</f>
        <v>-0.35700000000000287</v>
      </c>
      <c r="Q74" s="162" t="str">
        <f t="shared" ref="Q74" si="256">IF(E74="","",IF(OR((O74&gt;50%),(P74&lt;-50%)),"Measure More","OK"))</f>
        <v>OK</v>
      </c>
      <c r="R74" s="162">
        <f t="shared" ref="R74" si="257">IF(E74="","",MAXA(E74:I75))</f>
        <v>3.0731999999999999</v>
      </c>
      <c r="S74" s="162">
        <f t="shared" ref="S74" si="258">IF(E74="","",MINA(E74:I75))</f>
        <v>3.0642999999999998</v>
      </c>
      <c r="T74" s="162">
        <f t="shared" ref="T74" si="259">IF(E74="","",(R74-S74))</f>
        <v>8.90000000000013E-3</v>
      </c>
      <c r="U74" s="162">
        <f t="shared" ref="U74" si="260">IF(E74="","",ROUND(AVERAGEA(E74:I75),4))</f>
        <v>3.07</v>
      </c>
      <c r="V74" s="162">
        <f t="shared" ref="V74" si="261">IF(E74="","",ROUND(SQRT(COUNTA(E74:I75)/(COUNTA(E74:I75)-1))*STDEVPA(E74:I75),4))</f>
        <v>3.3999999999999998E-3</v>
      </c>
      <c r="W74" s="161">
        <f t="shared" ref="W74" si="262">IF(E74="","",ROUND((((B74+C74)-(B74-C75))/(6*V74)),4))</f>
        <v>9.8039000000000005</v>
      </c>
      <c r="X74" s="161">
        <f t="shared" ref="X74" si="263">IF(E74="","",ROUND((1-(ABS((((B74+C74)+(B74-C75))/2)-U74)/((C74+C75)/2)))*W74,4))</f>
        <v>6.8627000000000002</v>
      </c>
      <c r="Y74" s="161" t="str">
        <f t="shared" ref="Y74" si="264">IF(E74="","",IF(OR(((MAXA(E74:I75))&gt;(B74+C74)),((MINA(E74:I75))&lt;(B74-C75))),"NG","OK"))</f>
        <v>OK</v>
      </c>
      <c r="Z74" s="161" t="str">
        <f t="shared" ref="Z74" si="265">IF(X74="","",IF(OR(((MINA(X74))&lt;(1.67))),"NG","OK"))</f>
        <v>OK</v>
      </c>
      <c r="AA74">
        <v>3.0642999999999998</v>
      </c>
      <c r="AB74">
        <v>3.0695000000000001</v>
      </c>
      <c r="AC74">
        <v>3.0712999999999999</v>
      </c>
      <c r="AD74">
        <v>3.0731999999999999</v>
      </c>
      <c r="AE74">
        <v>3.0714999999999999</v>
      </c>
    </row>
    <row r="75" spans="1:31" ht="12" customHeight="1" x14ac:dyDescent="0.15">
      <c r="A75" s="166"/>
      <c r="B75" s="154"/>
      <c r="C75" s="61">
        <v>0.1</v>
      </c>
      <c r="D75" s="154"/>
      <c r="E75" s="154"/>
      <c r="F75" s="154"/>
      <c r="G75" s="154"/>
      <c r="H75" s="154"/>
      <c r="I75" s="154"/>
      <c r="J75" s="156"/>
      <c r="K75" s="156"/>
      <c r="L75" s="163" t="e">
        <f t="shared" ref="L75" si="266">IF(L56="","",IF(OR(((MAXA(L56:L63))&gt;(L52+L53)),((MINA(L56:L63))&lt;(L52-L54))),"NG","OK"))</f>
        <v>#VALUE!</v>
      </c>
      <c r="M75" s="163" t="str">
        <f t="shared" ref="M75" si="267">IF(M55="","",IF(OR(((MAXA(M55:M62))&gt;(M51+M52)),((MINA(M55:M62))&lt;(M51-M53))),2,1))</f>
        <v/>
      </c>
      <c r="N75" s="162"/>
      <c r="O75" s="164"/>
      <c r="P75" s="164"/>
      <c r="Q75" s="162"/>
      <c r="R75" s="162"/>
      <c r="S75" s="162"/>
      <c r="T75" s="162"/>
      <c r="U75" s="162"/>
      <c r="V75" s="162"/>
      <c r="W75" s="162"/>
      <c r="X75" s="162"/>
      <c r="Y75" s="162"/>
      <c r="Z75" s="162"/>
    </row>
    <row r="76" spans="1:31" ht="12" customHeight="1" x14ac:dyDescent="0.15">
      <c r="A76" s="165">
        <v>18</v>
      </c>
      <c r="B76" s="153">
        <v>7.7</v>
      </c>
      <c r="C76" s="60">
        <v>0.1</v>
      </c>
      <c r="D76" s="153" t="s">
        <v>79</v>
      </c>
      <c r="E76" s="153">
        <v>7.7332999999999998</v>
      </c>
      <c r="F76" s="153">
        <v>7.7309000000000001</v>
      </c>
      <c r="G76" s="153">
        <v>7.7324000000000002</v>
      </c>
      <c r="H76" s="153">
        <v>7.7321</v>
      </c>
      <c r="I76" s="153">
        <v>7.7314999999999996</v>
      </c>
      <c r="J76" s="155"/>
      <c r="K76" s="155"/>
      <c r="L76" s="163" t="str">
        <f t="shared" ref="L76" si="268">IF(E76="","",IF(OR(((MAXA(E76:I77))&gt;(B76+C76)),((MINA(E76:I77))&lt;(B76-C77))),"NG","OK"))</f>
        <v>OK</v>
      </c>
      <c r="M76" s="163">
        <f t="shared" ref="M76" si="269">IF(E76="","",IF(OR(((MAXA(E76:I77))&gt;(B76+C76)),((MINA(E76:I77))&lt;(B76-C77))),2,1))</f>
        <v>1</v>
      </c>
      <c r="N76" s="162">
        <f t="shared" ref="N76" si="270">IF(B76="","",(((B76+C76)+(B76-C77))/2))</f>
        <v>7.7</v>
      </c>
      <c r="O76" s="164">
        <f t="shared" ref="O76" si="271">IF(E76="","",((MAXA(E76,F76,G76,H76,I76))-N76)/((C76+C77)/2))</f>
        <v>0.33299999999999663</v>
      </c>
      <c r="P76" s="164">
        <f t="shared" ref="P76" si="272">IF(E76="","",((MINA(E76,F76,G76,H76,I76))-N76)/((C76+C77)/2))</f>
        <v>0.30899999999999928</v>
      </c>
      <c r="Q76" s="162" t="str">
        <f t="shared" ref="Q76" si="273">IF(E76="","",IF(OR((O76&gt;50%),(P76&lt;-50%)),"Measure More","OK"))</f>
        <v>OK</v>
      </c>
      <c r="R76" s="162">
        <f t="shared" ref="R76" si="274">IF(E76="","",MAXA(E76:I77))</f>
        <v>7.7332999999999998</v>
      </c>
      <c r="S76" s="162">
        <f t="shared" ref="S76" si="275">IF(E76="","",MINA(E76:I77))</f>
        <v>7.7309000000000001</v>
      </c>
      <c r="T76" s="162">
        <f t="shared" ref="T76" si="276">IF(E76="","",(R76-S76))</f>
        <v>2.3999999999997357E-3</v>
      </c>
      <c r="U76" s="162">
        <f t="shared" ref="U76" si="277">IF(E76="","",ROUND(AVERAGEA(E76:I77),4))</f>
        <v>7.7320000000000002</v>
      </c>
      <c r="V76" s="162">
        <f t="shared" ref="V76" si="278">IF(E76="","",ROUND(SQRT(COUNTA(E76:I77)/(COUNTA(E76:I77)-1))*STDEVPA(E76:I77),4))</f>
        <v>8.9999999999999998E-4</v>
      </c>
      <c r="W76" s="161">
        <f t="shared" ref="W76" si="279">IF(E76="","",ROUND((((B76+C76)-(B76-C77))/(6*V76)),4))</f>
        <v>37.036999999999999</v>
      </c>
      <c r="X76" s="161">
        <f t="shared" ref="X76" si="280">IF(E76="","",ROUND((1-(ABS((((B76+C76)+(B76-C77))/2)-U76)/((C76+C77)/2)))*W76,4))</f>
        <v>25.185199999999998</v>
      </c>
      <c r="Y76" s="161" t="str">
        <f t="shared" ref="Y76" si="281">IF(E76="","",IF(OR(((MAXA(E76:I77))&gt;(B76+C76)),((MINA(E76:I77))&lt;(B76-C77))),"NG","OK"))</f>
        <v>OK</v>
      </c>
      <c r="Z76" s="161" t="str">
        <f t="shared" ref="Z76" si="282">IF(X76="","",IF(OR(((MINA(X76))&lt;(1.67))),"NG","OK"))</f>
        <v>OK</v>
      </c>
      <c r="AA76">
        <v>7.7332999999999998</v>
      </c>
      <c r="AB76">
        <v>7.7309000000000001</v>
      </c>
      <c r="AC76">
        <v>7.7324000000000002</v>
      </c>
      <c r="AD76">
        <v>7.7321</v>
      </c>
      <c r="AE76">
        <v>7.7314999999999996</v>
      </c>
    </row>
    <row r="77" spans="1:31" ht="12" customHeight="1" x14ac:dyDescent="0.15">
      <c r="A77" s="166"/>
      <c r="B77" s="154"/>
      <c r="C77" s="61">
        <v>0.1</v>
      </c>
      <c r="D77" s="154"/>
      <c r="E77" s="154"/>
      <c r="F77" s="154"/>
      <c r="G77" s="154"/>
      <c r="H77" s="154"/>
      <c r="I77" s="154"/>
      <c r="J77" s="156"/>
      <c r="K77" s="156"/>
      <c r="L77" s="163" t="e">
        <f t="shared" ref="L77" si="283">IF(L58="","",IF(OR(((MAXA(L58:L65))&gt;(L54+L55)),((MINA(L58:L65))&lt;(L54-L56))),"NG","OK"))</f>
        <v>#VALUE!</v>
      </c>
      <c r="M77" s="163" t="str">
        <f t="shared" ref="M77" si="284">IF(M57="","",IF(OR(((MAXA(M57:M64))&gt;(M53+M54)),((MINA(M57:M64))&lt;(M53-M55))),2,1))</f>
        <v/>
      </c>
      <c r="N77" s="162"/>
      <c r="O77" s="164"/>
      <c r="P77" s="164"/>
      <c r="Q77" s="162"/>
      <c r="R77" s="162"/>
      <c r="S77" s="162"/>
      <c r="T77" s="162"/>
      <c r="U77" s="162"/>
      <c r="V77" s="162"/>
      <c r="W77" s="162"/>
      <c r="X77" s="162"/>
      <c r="Y77" s="162"/>
      <c r="Z77" s="162"/>
    </row>
    <row r="78" spans="1:31" ht="12" customHeight="1" x14ac:dyDescent="0.15">
      <c r="A78" s="165">
        <v>19</v>
      </c>
      <c r="B78" s="153">
        <v>3.1</v>
      </c>
      <c r="C78" s="60">
        <v>0.1</v>
      </c>
      <c r="D78" s="153" t="s">
        <v>79</v>
      </c>
      <c r="E78" s="153">
        <v>3.1292</v>
      </c>
      <c r="F78" s="153">
        <v>3.1307999999999998</v>
      </c>
      <c r="G78" s="153">
        <v>3.1286999999999998</v>
      </c>
      <c r="H78" s="153">
        <v>3.1307999999999998</v>
      </c>
      <c r="I78" s="153">
        <v>3.1230000000000002</v>
      </c>
      <c r="J78" s="155"/>
      <c r="K78" s="155"/>
      <c r="L78" s="163" t="str">
        <f t="shared" ref="L78" si="285">IF(E78="","",IF(OR(((MAXA(E78:I79))&gt;(B78+C78)),((MINA(E78:I79))&lt;(B78-C79))),"NG","OK"))</f>
        <v>OK</v>
      </c>
      <c r="M78" s="163">
        <f t="shared" ref="M78" si="286">IF(E78="","",IF(OR(((MAXA(E78:I79))&gt;(B78+C78)),((MINA(E78:I79))&lt;(B78-C79))),2,1))</f>
        <v>1</v>
      </c>
      <c r="N78" s="162">
        <f t="shared" ref="N78" si="287">IF(B78="","",(((B78+C78)+(B78-C79))/2))</f>
        <v>3.1</v>
      </c>
      <c r="O78" s="164">
        <f t="shared" ref="O78" si="288">IF(E78="","",((MAXA(E78,F78,G78,H78,I78))-N78)/((C78+C79)/2))</f>
        <v>0.30799999999999716</v>
      </c>
      <c r="P78" s="164">
        <f t="shared" ref="P78" si="289">IF(E78="","",((MINA(E78,F78,G78,H78,I78))-N78)/((C78+C79)/2))</f>
        <v>0.23000000000000131</v>
      </c>
      <c r="Q78" s="162" t="str">
        <f t="shared" ref="Q78" si="290">IF(E78="","",IF(OR((O78&gt;50%),(P78&lt;-50%)),"Measure More","OK"))</f>
        <v>OK</v>
      </c>
      <c r="R78" s="162">
        <f t="shared" ref="R78" si="291">IF(E78="","",MAXA(E78:I79))</f>
        <v>3.1307999999999998</v>
      </c>
      <c r="S78" s="162">
        <f t="shared" ref="S78" si="292">IF(E78="","",MINA(E78:I79))</f>
        <v>3.1230000000000002</v>
      </c>
      <c r="T78" s="162">
        <f t="shared" ref="T78" si="293">IF(E78="","",(R78-S78))</f>
        <v>7.799999999999585E-3</v>
      </c>
      <c r="U78" s="162">
        <f t="shared" ref="U78" si="294">IF(E78="","",ROUND(AVERAGEA(E78:I79),4))</f>
        <v>3.1284999999999998</v>
      </c>
      <c r="V78" s="162">
        <f t="shared" ref="V78" si="295">IF(E78="","",ROUND(SQRT(COUNTA(E78:I79)/(COUNTA(E78:I79)-1))*STDEVPA(E78:I79),4))</f>
        <v>3.2000000000000002E-3</v>
      </c>
      <c r="W78" s="161">
        <f t="shared" ref="W78" si="296">IF(E78="","",ROUND((((B78+C78)-(B78-C79))/(6*V78)),4))</f>
        <v>10.416700000000001</v>
      </c>
      <c r="X78" s="161">
        <f t="shared" ref="X78" si="297">IF(E78="","",ROUND((1-(ABS((((B78+C78)+(B78-C79))/2)-U78)/((C78+C79)/2)))*W78,4))</f>
        <v>7.4478999999999997</v>
      </c>
      <c r="Y78" s="161" t="str">
        <f t="shared" ref="Y78" si="298">IF(E78="","",IF(OR(((MAXA(E78:I79))&gt;(B78+C78)),((MINA(E78:I79))&lt;(B78-C79))),"NG","OK"))</f>
        <v>OK</v>
      </c>
      <c r="Z78" s="161" t="str">
        <f t="shared" ref="Z78" si="299">IF(X78="","",IF(OR(((MINA(X78))&lt;(1.67))),"NG","OK"))</f>
        <v>OK</v>
      </c>
      <c r="AA78">
        <v>3.1292</v>
      </c>
      <c r="AB78">
        <v>3.1307999999999998</v>
      </c>
      <c r="AC78">
        <v>3.1286999999999998</v>
      </c>
      <c r="AD78">
        <v>3.1307999999999998</v>
      </c>
      <c r="AE78">
        <v>3.1230000000000002</v>
      </c>
    </row>
    <row r="79" spans="1:31" ht="12" customHeight="1" x14ac:dyDescent="0.15">
      <c r="A79" s="166"/>
      <c r="B79" s="154"/>
      <c r="C79" s="61">
        <v>0.1</v>
      </c>
      <c r="D79" s="154"/>
      <c r="E79" s="154"/>
      <c r="F79" s="154"/>
      <c r="G79" s="154"/>
      <c r="H79" s="154"/>
      <c r="I79" s="154"/>
      <c r="J79" s="156"/>
      <c r="K79" s="156"/>
      <c r="L79" s="163" t="e">
        <f t="shared" ref="L79" si="300">IF(L60="","",IF(OR(((MAXA(L60:L67))&gt;(L56+L57)),((MINA(L60:L67))&lt;(L56-L58))),"NG","OK"))</f>
        <v>#VALUE!</v>
      </c>
      <c r="M79" s="163" t="str">
        <f t="shared" ref="M79" si="301">IF(M59="","",IF(OR(((MAXA(M59:M66))&gt;(M55+M56)),((MINA(M59:M66))&lt;(M55-M57))),2,1))</f>
        <v/>
      </c>
      <c r="N79" s="162"/>
      <c r="O79" s="164"/>
      <c r="P79" s="164"/>
      <c r="Q79" s="162"/>
      <c r="R79" s="162"/>
      <c r="S79" s="162"/>
      <c r="T79" s="162"/>
      <c r="U79" s="162"/>
      <c r="V79" s="162"/>
      <c r="W79" s="162"/>
      <c r="X79" s="162"/>
      <c r="Y79" s="162"/>
      <c r="Z79" s="162"/>
    </row>
    <row r="80" spans="1:31" ht="12" customHeight="1" x14ac:dyDescent="0.15">
      <c r="A80" s="165">
        <v>20</v>
      </c>
      <c r="B80" s="153">
        <v>10.3</v>
      </c>
      <c r="C80" s="60">
        <v>0.2</v>
      </c>
      <c r="D80" s="153" t="s">
        <v>79</v>
      </c>
      <c r="E80" s="153">
        <v>10.292299999999999</v>
      </c>
      <c r="F80" s="153">
        <v>10.2879</v>
      </c>
      <c r="G80" s="153">
        <v>10.287800000000001</v>
      </c>
      <c r="H80" s="153">
        <v>10.291</v>
      </c>
      <c r="I80" s="153">
        <v>10.2844</v>
      </c>
      <c r="J80" s="155"/>
      <c r="K80" s="155"/>
      <c r="L80" s="163" t="str">
        <f t="shared" ref="L80" si="302">IF(E80="","",IF(OR(((MAXA(E80:I81))&gt;(B80+C80)),((MINA(E80:I81))&lt;(B80-C81))),"NG","OK"))</f>
        <v>OK</v>
      </c>
      <c r="M80" s="163">
        <f t="shared" ref="M80" si="303">IF(E80="","",IF(OR(((MAXA(E80:I81))&gt;(B80+C80)),((MINA(E80:I81))&lt;(B80-C81))),2,1))</f>
        <v>1</v>
      </c>
      <c r="N80" s="162">
        <f t="shared" ref="N80" si="304">IF(B80="","",(((B80+C80)+(B80-C81))/2))</f>
        <v>10.3</v>
      </c>
      <c r="O80" s="164">
        <f t="shared" ref="O80" si="305">IF(E80="","",((MAXA(E80,F80,G80,H80,I80))-N80)/((C80+C81)/2))</f>
        <v>-3.8500000000007972E-2</v>
      </c>
      <c r="P80" s="164">
        <f t="shared" ref="P80" si="306">IF(E80="","",((MINA(E80,F80,G80,H80,I80))-N80)/((C80+C81)/2))</f>
        <v>-7.8000000000004732E-2</v>
      </c>
      <c r="Q80" s="162" t="str">
        <f t="shared" ref="Q80" si="307">IF(E80="","",IF(OR((O80&gt;50%),(P80&lt;-50%)),"Measure More","OK"))</f>
        <v>OK</v>
      </c>
      <c r="R80" s="162">
        <f t="shared" ref="R80" si="308">IF(E80="","",MAXA(E80:I81))</f>
        <v>10.292299999999999</v>
      </c>
      <c r="S80" s="162">
        <f t="shared" ref="S80" si="309">IF(E80="","",MINA(E80:I81))</f>
        <v>10.2844</v>
      </c>
      <c r="T80" s="162">
        <f t="shared" ref="T80" si="310">IF(E80="","",(R80-S80))</f>
        <v>7.899999999999352E-3</v>
      </c>
      <c r="U80" s="162">
        <f t="shared" ref="U80" si="311">IF(E80="","",ROUND(AVERAGEA(E80:I81),4))</f>
        <v>10.2887</v>
      </c>
      <c r="V80" s="162">
        <f t="shared" ref="V80" si="312">IF(E80="","",ROUND(SQRT(COUNTA(E80:I81)/(COUNTA(E80:I81)-1))*STDEVPA(E80:I81),4))</f>
        <v>3.0999999999999999E-3</v>
      </c>
      <c r="W80" s="161">
        <f t="shared" ref="W80" si="313">IF(E80="","",ROUND((((B80+C80)-(B80-C81))/(6*V80)),4))</f>
        <v>21.505400000000002</v>
      </c>
      <c r="X80" s="161">
        <f t="shared" ref="X80" si="314">IF(E80="","",ROUND((1-(ABS((((B80+C80)+(B80-C81))/2)-U80)/((C80+C81)/2)))*W80,4))</f>
        <v>20.290299999999998</v>
      </c>
      <c r="Y80" s="161" t="str">
        <f t="shared" ref="Y80" si="315">IF(E80="","",IF(OR(((MAXA(E80:I81))&gt;(B80+C80)),((MINA(E80:I81))&lt;(B80-C81))),"NG","OK"))</f>
        <v>OK</v>
      </c>
      <c r="Z80" s="161" t="str">
        <f t="shared" ref="Z80" si="316">IF(X80="","",IF(OR(((MINA(X80))&lt;(1.67))),"NG","OK"))</f>
        <v>OK</v>
      </c>
      <c r="AA80">
        <v>10.292299999999999</v>
      </c>
      <c r="AB80">
        <v>10.2879</v>
      </c>
      <c r="AC80">
        <v>10.287800000000001</v>
      </c>
      <c r="AD80">
        <v>10.291</v>
      </c>
      <c r="AE80">
        <v>10.2844</v>
      </c>
    </row>
    <row r="81" spans="1:31" ht="12" customHeight="1" x14ac:dyDescent="0.15">
      <c r="A81" s="166"/>
      <c r="B81" s="154"/>
      <c r="C81" s="61">
        <v>0.2</v>
      </c>
      <c r="D81" s="154"/>
      <c r="E81" s="154"/>
      <c r="F81" s="154"/>
      <c r="G81" s="154"/>
      <c r="H81" s="154"/>
      <c r="I81" s="154"/>
      <c r="J81" s="156"/>
      <c r="K81" s="156"/>
      <c r="L81" s="163" t="e">
        <f t="shared" ref="L81" si="317">IF(L62="","",IF(OR(((MAXA(L62:L69))&gt;(L58+L59)),((MINA(L62:L69))&lt;(L58-L60))),"NG","OK"))</f>
        <v>#VALUE!</v>
      </c>
      <c r="M81" s="163" t="str">
        <f t="shared" ref="M81" si="318">IF(M61="","",IF(OR(((MAXA(M61:M68))&gt;(M57+M58)),((MINA(M61:M68))&lt;(M57-M59))),2,1))</f>
        <v/>
      </c>
      <c r="N81" s="162"/>
      <c r="O81" s="164"/>
      <c r="P81" s="164"/>
      <c r="Q81" s="162"/>
      <c r="R81" s="162"/>
      <c r="S81" s="162"/>
      <c r="T81" s="162"/>
      <c r="U81" s="162"/>
      <c r="V81" s="162"/>
      <c r="W81" s="162"/>
      <c r="X81" s="162"/>
      <c r="Y81" s="162"/>
      <c r="Z81" s="162"/>
    </row>
    <row r="82" spans="1:31" ht="12" customHeight="1" x14ac:dyDescent="0.15">
      <c r="A82" s="170" t="s">
        <v>89</v>
      </c>
      <c r="B82" s="153">
        <v>0</v>
      </c>
      <c r="C82" s="60">
        <v>0.05</v>
      </c>
      <c r="D82" s="153" t="s">
        <v>79</v>
      </c>
      <c r="E82" s="153">
        <v>1.6E-2</v>
      </c>
      <c r="F82" s="153">
        <v>1.66E-2</v>
      </c>
      <c r="G82" s="153">
        <v>1.6E-2</v>
      </c>
      <c r="H82" s="153">
        <v>1.4800000000000001E-2</v>
      </c>
      <c r="I82" s="153">
        <v>1.5900000000000001E-2</v>
      </c>
      <c r="J82" s="155"/>
      <c r="K82" s="155"/>
      <c r="L82" s="163" t="str">
        <f t="shared" ref="L82" si="319">IF(E82="","",IF(OR(((MAXA(E82:I83))&gt;(B82+C82)),((MINA(E82:I83))&lt;(B82-C83))),"NG","OK"))</f>
        <v>OK</v>
      </c>
      <c r="M82" s="163">
        <f t="shared" ref="M82" si="320">IF(E82="","",IF(OR(((MAXA(E82:I83))&gt;(B82+C82)),((MINA(E82:I83))&lt;(B82-C83))),2,1))</f>
        <v>1</v>
      </c>
      <c r="N82" s="162">
        <f t="shared" ref="N82" si="321">IF(B82="","",(((B82+C82)+(B82-C83))/2))</f>
        <v>2.5000000000000001E-2</v>
      </c>
      <c r="O82" s="164">
        <f t="shared" ref="O82" si="322">IF(E82="","",((MAXA(E82,F82,G82,H82,I82))-N82)/((C82+C83)/2))</f>
        <v>-0.33600000000000002</v>
      </c>
      <c r="P82" s="164">
        <f t="shared" ref="P82" si="323">IF(E82="","",((MINA(E82,F82,G82,H82,I82))-N82)/((C82+C83)/2))</f>
        <v>-0.40800000000000003</v>
      </c>
      <c r="Q82" s="162" t="str">
        <f t="shared" ref="Q82" si="324">IF(E82="","",IF(OR((O82&gt;50%),(P82&lt;-50%)),"Measure More","OK"))</f>
        <v>OK</v>
      </c>
      <c r="R82" s="162">
        <f t="shared" ref="R82" si="325">IF(E82="","",MAXA(E82:I83))</f>
        <v>1.66E-2</v>
      </c>
      <c r="S82" s="162">
        <f t="shared" ref="S82" si="326">IF(E82="","",MINA(E82:I83))</f>
        <v>1.4800000000000001E-2</v>
      </c>
      <c r="T82" s="162">
        <f t="shared" ref="T82" si="327">IF(E82="","",(R82-S82))</f>
        <v>1.7999999999999995E-3</v>
      </c>
      <c r="U82" s="162">
        <f t="shared" ref="U82" si="328">IF(E82="","",ROUND(AVERAGEA(E82:I83),4))</f>
        <v>1.5900000000000001E-2</v>
      </c>
      <c r="V82" s="162">
        <f t="shared" ref="V82" si="329">IF(E82="","",ROUND(SQRT(COUNTA(E82:I83)/(COUNTA(E82:I83)-1))*STDEVPA(E82:I83),4))</f>
        <v>6.9999999999999999E-4</v>
      </c>
      <c r="W82" s="161">
        <f>IF(E82="","",ROUND((((B82+C82)-U82)/(3*V82)),4))</f>
        <v>16.238099999999999</v>
      </c>
      <c r="X82" s="161">
        <f>IF(E82="","",ROUND((((B82+C82)-U82)/(3*V82)),4))</f>
        <v>16.238099999999999</v>
      </c>
      <c r="Y82" s="161" t="str">
        <f t="shared" ref="Y82" si="330">IF(E82="","",IF(OR(((MAXA(E82:I83))&gt;(B82+C82)),((MINA(E82:I83))&lt;(B82-C83))),"NG","OK"))</f>
        <v>OK</v>
      </c>
      <c r="Z82" s="161" t="str">
        <f t="shared" ref="Z82" si="331">IF(X82="","",IF(OR(((MINA(X82))&lt;(1.67))),"NG","OK"))</f>
        <v>OK</v>
      </c>
      <c r="AA82">
        <v>1.6E-2</v>
      </c>
      <c r="AB82">
        <v>1.66E-2</v>
      </c>
      <c r="AC82">
        <v>1.6E-2</v>
      </c>
      <c r="AD82">
        <v>1.4800000000000001E-2</v>
      </c>
      <c r="AE82">
        <v>1.5900000000000001E-2</v>
      </c>
    </row>
    <row r="83" spans="1:31" ht="12" customHeight="1" x14ac:dyDescent="0.15">
      <c r="A83" s="166"/>
      <c r="B83" s="154"/>
      <c r="C83" s="61">
        <v>0</v>
      </c>
      <c r="D83" s="154"/>
      <c r="E83" s="154"/>
      <c r="F83" s="154"/>
      <c r="G83" s="154"/>
      <c r="H83" s="154"/>
      <c r="I83" s="154"/>
      <c r="J83" s="156"/>
      <c r="K83" s="156"/>
      <c r="L83" s="163" t="e">
        <f t="shared" ref="L83" si="332">IF(L64="","",IF(OR(((MAXA(L64:L71))&gt;(L60+L61)),((MINA(L64:L71))&lt;(L60-L62))),"NG","OK"))</f>
        <v>#VALUE!</v>
      </c>
      <c r="M83" s="163" t="str">
        <f t="shared" ref="M83" si="333">IF(M63="","",IF(OR(((MAXA(M63:M70))&gt;(M59+M60)),((MINA(M63:M70))&lt;(M59-M61))),2,1))</f>
        <v/>
      </c>
      <c r="N83" s="162"/>
      <c r="O83" s="164"/>
      <c r="P83" s="164"/>
      <c r="Q83" s="162"/>
      <c r="R83" s="162"/>
      <c r="S83" s="162"/>
      <c r="T83" s="162"/>
      <c r="U83" s="162"/>
      <c r="V83" s="162"/>
      <c r="W83" s="162"/>
      <c r="X83" s="162"/>
      <c r="Y83" s="162"/>
      <c r="Z83" s="162"/>
    </row>
    <row r="84" spans="1:31" ht="12" customHeight="1" x14ac:dyDescent="0.15">
      <c r="A84" s="170" t="s">
        <v>90</v>
      </c>
      <c r="B84" s="153">
        <v>0</v>
      </c>
      <c r="C84" s="60">
        <v>0.05</v>
      </c>
      <c r="D84" s="153" t="s">
        <v>79</v>
      </c>
      <c r="E84" s="153">
        <v>0.01</v>
      </c>
      <c r="F84" s="153">
        <v>1.4200000000000001E-2</v>
      </c>
      <c r="G84" s="153">
        <v>2.6200000000000001E-2</v>
      </c>
      <c r="H84" s="153">
        <v>1.12E-2</v>
      </c>
      <c r="I84" s="153">
        <v>1.2699999999999999E-2</v>
      </c>
      <c r="J84" s="155"/>
      <c r="K84" s="155"/>
      <c r="L84" s="163" t="str">
        <f t="shared" ref="L84" si="334">IF(E84="","",IF(OR(((MAXA(E84:I85))&gt;(B84+C84)),((MINA(E84:I85))&lt;(B84-C85))),"NG","OK"))</f>
        <v>OK</v>
      </c>
      <c r="M84" s="163">
        <f t="shared" ref="M84" si="335">IF(E84="","",IF(OR(((MAXA(E84:I85))&gt;(B84+C84)),((MINA(E84:I85))&lt;(B84-C85))),2,1))</f>
        <v>1</v>
      </c>
      <c r="N84" s="162">
        <f t="shared" ref="N84" si="336">IF(B84="","",(((B84+C84)+(B84-C85))/2))</f>
        <v>2.5000000000000001E-2</v>
      </c>
      <c r="O84" s="164">
        <f t="shared" ref="O84" si="337">IF(E84="","",((MAXA(E84,F84,G84,H84,I84))-N84)/((C84+C85)/2))</f>
        <v>4.7999999999999987E-2</v>
      </c>
      <c r="P84" s="164">
        <f t="shared" ref="P84" si="338">IF(E84="","",((MINA(E84,F84,G84,H84,I84))-N84)/((C84+C85)/2))</f>
        <v>-0.6</v>
      </c>
      <c r="Q84" s="162" t="str">
        <f t="shared" ref="Q84" si="339">IF(E84="","",IF(OR((O84&gt;50%),(P84&lt;-50%)),"Measure More","OK"))</f>
        <v>Measure More</v>
      </c>
      <c r="R84" s="162">
        <f t="shared" ref="R84" si="340">IF(E84="","",MAXA(E84:I85))</f>
        <v>2.6200000000000001E-2</v>
      </c>
      <c r="S84" s="162">
        <f t="shared" ref="S84" si="341">IF(E84="","",MINA(E84:I85))</f>
        <v>0.01</v>
      </c>
      <c r="T84" s="162">
        <f t="shared" ref="T84" si="342">IF(E84="","",(R84-S84))</f>
        <v>1.6199999999999999E-2</v>
      </c>
      <c r="U84" s="162">
        <f t="shared" ref="U84" si="343">IF(E84="","",ROUND(AVERAGEA(E84:I85),4))</f>
        <v>1.49E-2</v>
      </c>
      <c r="V84" s="162">
        <f t="shared" ref="V84" si="344">IF(E84="","",ROUND(SQRT(COUNTA(E84:I85)/(COUNTA(E84:I85)-1))*STDEVPA(E84:I85),4))</f>
        <v>6.4999999999999997E-3</v>
      </c>
      <c r="W84" s="161">
        <f t="shared" ref="W84" si="345">IF(E84="","",ROUND((((B84+C84)-U84)/(3*V84)),4))</f>
        <v>1.8</v>
      </c>
      <c r="X84" s="161">
        <f t="shared" ref="X84" si="346">IF(E84="","",ROUND((((B84+C84)-U84)/(3*V84)),4))</f>
        <v>1.8</v>
      </c>
      <c r="Y84" s="161" t="str">
        <f t="shared" ref="Y84" si="347">IF(E84="","",IF(OR(((MAXA(E84:I85))&gt;(B84+C84)),((MINA(E84:I85))&lt;(B84-C85))),"NG","OK"))</f>
        <v>OK</v>
      </c>
      <c r="Z84" s="161" t="str">
        <f t="shared" ref="Z84" si="348">IF(X84="","",IF(OR(((MINA(X84))&lt;(1.67))),"NG","OK"))</f>
        <v>OK</v>
      </c>
      <c r="AA84">
        <v>0.01</v>
      </c>
      <c r="AB84">
        <v>1.4200000000000001E-2</v>
      </c>
      <c r="AC84">
        <v>2.6200000000000001E-2</v>
      </c>
      <c r="AD84">
        <v>1.12E-2</v>
      </c>
      <c r="AE84">
        <v>1.2699999999999999E-2</v>
      </c>
    </row>
    <row r="85" spans="1:31" ht="12" customHeight="1" x14ac:dyDescent="0.15">
      <c r="A85" s="166"/>
      <c r="B85" s="154"/>
      <c r="C85" s="61">
        <v>0</v>
      </c>
      <c r="D85" s="154"/>
      <c r="E85" s="154"/>
      <c r="F85" s="154"/>
      <c r="G85" s="154"/>
      <c r="H85" s="154"/>
      <c r="I85" s="154"/>
      <c r="J85" s="156"/>
      <c r="K85" s="156"/>
      <c r="L85" s="163" t="e">
        <f t="shared" ref="L85" si="349">IF(L66="","",IF(OR(((MAXA(L66:L73))&gt;(L62+L63)),((MINA(L66:L73))&lt;(L62-L64))),"NG","OK"))</f>
        <v>#VALUE!</v>
      </c>
      <c r="M85" s="163" t="str">
        <f t="shared" ref="M85" si="350">IF(M65="","",IF(OR(((MAXA(M65:M72))&gt;(M61+M62)),((MINA(M65:M72))&lt;(M61-M63))),2,1))</f>
        <v/>
      </c>
      <c r="N85" s="162"/>
      <c r="O85" s="164"/>
      <c r="P85" s="164"/>
      <c r="Q85" s="162"/>
      <c r="R85" s="162"/>
      <c r="S85" s="162"/>
      <c r="T85" s="162"/>
      <c r="U85" s="162"/>
      <c r="V85" s="162"/>
      <c r="W85" s="162"/>
      <c r="X85" s="162"/>
      <c r="Y85" s="162"/>
      <c r="Z85" s="162"/>
    </row>
    <row r="86" spans="1:31" ht="12" customHeight="1" x14ac:dyDescent="0.15">
      <c r="A86" s="170" t="s">
        <v>91</v>
      </c>
      <c r="B86" s="153">
        <v>0</v>
      </c>
      <c r="C86" s="60">
        <v>0.05</v>
      </c>
      <c r="D86" s="153" t="s">
        <v>79</v>
      </c>
      <c r="E86" s="153">
        <v>1.4999999999999999E-2</v>
      </c>
      <c r="F86" s="153">
        <v>1.7299999999999999E-2</v>
      </c>
      <c r="G86" s="153">
        <v>2.8500000000000001E-2</v>
      </c>
      <c r="H86" s="153">
        <v>1.09E-2</v>
      </c>
      <c r="I86" s="153">
        <v>1.5299999999999999E-2</v>
      </c>
      <c r="J86" s="155"/>
      <c r="K86" s="155"/>
      <c r="L86" s="163" t="str">
        <f t="shared" ref="L86" si="351">IF(E86="","",IF(OR(((MAXA(E86:I87))&gt;(B86+C86)),((MINA(E86:I87))&lt;(B86-C87))),"NG","OK"))</f>
        <v>OK</v>
      </c>
      <c r="M86" s="163">
        <f t="shared" ref="M86" si="352">IF(E86="","",IF(OR(((MAXA(E86:I87))&gt;(B86+C86)),((MINA(E86:I87))&lt;(B86-C87))),2,1))</f>
        <v>1</v>
      </c>
      <c r="N86" s="162">
        <f t="shared" ref="N86" si="353">IF(B86="","",(((B86+C86)+(B86-C87))/2))</f>
        <v>2.5000000000000001E-2</v>
      </c>
      <c r="O86" s="164">
        <f t="shared" ref="O86" si="354">IF(E86="","",((MAXA(E86,F86,G86,H86,I86))-N86)/((C86+C87)/2))</f>
        <v>0.13999999999999999</v>
      </c>
      <c r="P86" s="164">
        <f t="shared" ref="P86" si="355">IF(E86="","",((MINA(E86,F86,G86,H86,I86))-N86)/((C86+C87)/2))</f>
        <v>-0.56400000000000006</v>
      </c>
      <c r="Q86" s="162" t="str">
        <f t="shared" ref="Q86" si="356">IF(E86="","",IF(OR((O86&gt;50%),(P86&lt;-50%)),"Measure More","OK"))</f>
        <v>Measure More</v>
      </c>
      <c r="R86" s="162">
        <f t="shared" ref="R86" si="357">IF(E86="","",MAXA(E86:I87))</f>
        <v>2.8500000000000001E-2</v>
      </c>
      <c r="S86" s="162">
        <f t="shared" ref="S86" si="358">IF(E86="","",MINA(E86:I87))</f>
        <v>1.09E-2</v>
      </c>
      <c r="T86" s="162">
        <f t="shared" ref="T86" si="359">IF(E86="","",(R86-S86))</f>
        <v>1.7600000000000001E-2</v>
      </c>
      <c r="U86" s="162">
        <f t="shared" ref="U86" si="360">IF(E86="","",ROUND(AVERAGEA(E86:I87),4))</f>
        <v>1.7399999999999999E-2</v>
      </c>
      <c r="V86" s="162">
        <f t="shared" ref="V86" si="361">IF(E86="","",ROUND(SQRT(COUNTA(E86:I87)/(COUNTA(E86:I87)-1))*STDEVPA(E86:I87),4))</f>
        <v>6.6E-3</v>
      </c>
      <c r="W86" s="161">
        <f t="shared" ref="W86" si="362">IF(E86="","",ROUND((((B86+C86)-U86)/(3*V86)),4))</f>
        <v>1.6465000000000001</v>
      </c>
      <c r="X86" s="161">
        <f t="shared" ref="X86" si="363">IF(E86="","",ROUND((((B86+C86)-U86)/(3*V86)),4))</f>
        <v>1.6465000000000001</v>
      </c>
      <c r="Y86" s="161" t="str">
        <f t="shared" ref="Y86" si="364">IF(E86="","",IF(OR(((MAXA(E86:I87))&gt;(B86+C86)),((MINA(E86:I87))&lt;(B86-C87))),"NG","OK"))</f>
        <v>OK</v>
      </c>
      <c r="Z86" s="161" t="str">
        <f t="shared" ref="Z86" si="365">IF(X86="","",IF(OR(((MINA(X86))&lt;(1.67))),"NG","OK"))</f>
        <v>NG</v>
      </c>
      <c r="AA86">
        <v>1.4999999999999999E-2</v>
      </c>
      <c r="AB86">
        <v>1.7299999999999999E-2</v>
      </c>
      <c r="AC86">
        <v>2.8500000000000001E-2</v>
      </c>
      <c r="AD86">
        <v>1.09E-2</v>
      </c>
      <c r="AE86">
        <v>1.5299999999999999E-2</v>
      </c>
    </row>
    <row r="87" spans="1:31" ht="12" customHeight="1" x14ac:dyDescent="0.15">
      <c r="A87" s="166"/>
      <c r="B87" s="154"/>
      <c r="C87" s="61">
        <v>0</v>
      </c>
      <c r="D87" s="154"/>
      <c r="E87" s="154"/>
      <c r="F87" s="154"/>
      <c r="G87" s="154"/>
      <c r="H87" s="154"/>
      <c r="I87" s="154"/>
      <c r="J87" s="156"/>
      <c r="K87" s="156"/>
      <c r="L87" s="163" t="e">
        <f t="shared" ref="L87" si="366">IF(L68="","",IF(OR(((MAXA(L68:L75))&gt;(L64+L65)),((MINA(L68:L75))&lt;(L64-L66))),"NG","OK"))</f>
        <v>#VALUE!</v>
      </c>
      <c r="M87" s="163" t="str">
        <f t="shared" ref="M87" si="367">IF(M67="","",IF(OR(((MAXA(M67:M74))&gt;(M63+M64)),((MINA(M67:M74))&lt;(M63-M65))),2,1))</f>
        <v/>
      </c>
      <c r="N87" s="162"/>
      <c r="O87" s="164"/>
      <c r="P87" s="164"/>
      <c r="Q87" s="162"/>
      <c r="R87" s="162"/>
      <c r="S87" s="162"/>
      <c r="T87" s="162"/>
      <c r="U87" s="162"/>
      <c r="V87" s="162"/>
      <c r="W87" s="162"/>
      <c r="X87" s="162"/>
      <c r="Y87" s="162"/>
      <c r="Z87" s="162"/>
    </row>
    <row r="88" spans="1:31" ht="12" customHeight="1" x14ac:dyDescent="0.15">
      <c r="A88" s="165" t="s">
        <v>114</v>
      </c>
      <c r="B88" s="153" t="s">
        <v>115</v>
      </c>
      <c r="C88" s="153" t="s">
        <v>116</v>
      </c>
      <c r="D88" s="173" t="s">
        <v>118</v>
      </c>
      <c r="E88" s="171" t="s">
        <v>117</v>
      </c>
      <c r="F88" s="171"/>
      <c r="G88" s="171"/>
      <c r="H88" s="171"/>
      <c r="I88" s="171"/>
      <c r="J88" s="155"/>
      <c r="K88" s="155"/>
    </row>
    <row r="89" spans="1:31" ht="12" customHeight="1" x14ac:dyDescent="0.15">
      <c r="A89" s="166"/>
      <c r="B89" s="154"/>
      <c r="C89" s="154"/>
      <c r="D89" s="174"/>
      <c r="E89" s="172"/>
      <c r="F89" s="172"/>
      <c r="G89" s="172"/>
      <c r="H89" s="172"/>
      <c r="I89" s="172"/>
      <c r="J89" s="156"/>
      <c r="K89" s="156"/>
    </row>
    <row r="90" spans="1:31" x14ac:dyDescent="0.15">
      <c r="A90" s="62" t="s">
        <v>81</v>
      </c>
      <c r="B90" s="63"/>
      <c r="C90" s="63"/>
      <c r="D90" s="63"/>
      <c r="E90" s="63"/>
      <c r="F90" s="63"/>
      <c r="G90" s="63"/>
      <c r="H90" s="63"/>
      <c r="I90" s="63"/>
      <c r="J90" s="63"/>
      <c r="K90" s="26"/>
    </row>
    <row r="91" spans="1:31" x14ac:dyDescent="0.15">
      <c r="A91" s="74"/>
      <c r="B91" s="74"/>
      <c r="C91" s="75">
        <v>1</v>
      </c>
      <c r="D91" s="75">
        <v>2</v>
      </c>
      <c r="E91" s="64" t="s">
        <v>97</v>
      </c>
      <c r="F91" s="64"/>
      <c r="G91" s="81" t="s">
        <v>12</v>
      </c>
      <c r="H91" s="64"/>
      <c r="I91" s="82"/>
      <c r="J91" s="65"/>
      <c r="K91" s="66"/>
    </row>
    <row r="92" spans="1:31" x14ac:dyDescent="0.15">
      <c r="A92" s="75" t="s">
        <v>93</v>
      </c>
      <c r="B92" s="75" t="s">
        <v>94</v>
      </c>
      <c r="C92" s="77">
        <v>0.54</v>
      </c>
      <c r="D92" s="77">
        <v>0.57999999999999996</v>
      </c>
      <c r="E92" s="83" t="s">
        <v>10</v>
      </c>
      <c r="F92" s="33"/>
      <c r="G92" s="84" t="s">
        <v>124</v>
      </c>
      <c r="H92" s="85"/>
      <c r="I92" s="86">
        <f>F8</f>
        <v>241204</v>
      </c>
      <c r="J92" s="67"/>
      <c r="K92" s="68"/>
    </row>
    <row r="93" spans="1:31" x14ac:dyDescent="0.15">
      <c r="A93" s="75" t="s">
        <v>95</v>
      </c>
      <c r="B93" s="75" t="s">
        <v>96</v>
      </c>
      <c r="C93" s="77">
        <v>1.42</v>
      </c>
      <c r="D93" s="77">
        <v>1.87</v>
      </c>
      <c r="E93" s="20" t="s">
        <v>16</v>
      </c>
      <c r="F93" s="33"/>
      <c r="G93" s="84" t="s">
        <v>13</v>
      </c>
      <c r="H93" s="87"/>
      <c r="I93" s="88"/>
      <c r="J93" s="67"/>
      <c r="K93" s="68"/>
    </row>
    <row r="94" spans="1:31" x14ac:dyDescent="0.15">
      <c r="A94" s="75" t="s">
        <v>98</v>
      </c>
      <c r="B94" s="75" t="s">
        <v>99</v>
      </c>
      <c r="C94" s="78">
        <f>C92+C93</f>
        <v>1.96</v>
      </c>
      <c r="D94" s="78">
        <f>D92+D93</f>
        <v>2.4500000000000002</v>
      </c>
      <c r="E94" s="69" t="s">
        <v>125</v>
      </c>
      <c r="F94" s="69"/>
      <c r="G94" s="89" t="s">
        <v>19</v>
      </c>
      <c r="H94" s="90"/>
      <c r="I94" s="91" t="str">
        <f>H8</f>
        <v>K1216</v>
      </c>
      <c r="J94" s="70"/>
      <c r="K94" s="71"/>
    </row>
    <row r="95" spans="1:31" x14ac:dyDescent="0.15">
      <c r="A95" s="3" t="s">
        <v>82</v>
      </c>
      <c r="B95" s="6"/>
      <c r="C95" s="6"/>
      <c r="D95" s="6"/>
      <c r="E95" s="6"/>
      <c r="F95" s="6"/>
      <c r="G95" s="6"/>
      <c r="H95" s="6"/>
      <c r="I95" s="72"/>
      <c r="J95" s="72"/>
      <c r="K95" s="73" t="s">
        <v>83</v>
      </c>
    </row>
    <row r="96" spans="1:31" x14ac:dyDescent="0.15">
      <c r="O96" s="76"/>
      <c r="P96" s="76"/>
    </row>
    <row r="97" spans="15:16" x14ac:dyDescent="0.15">
      <c r="O97" s="76"/>
      <c r="P97" s="76"/>
    </row>
    <row r="183" spans="15:16" x14ac:dyDescent="0.15">
      <c r="O183" s="76"/>
      <c r="P183" s="76"/>
    </row>
    <row r="184" spans="15:16" x14ac:dyDescent="0.15">
      <c r="O184" s="76"/>
      <c r="P184" s="76"/>
    </row>
    <row r="185" spans="15:16" x14ac:dyDescent="0.15">
      <c r="O185" s="76"/>
      <c r="P185" s="76"/>
    </row>
    <row r="186" spans="15:16" x14ac:dyDescent="0.15">
      <c r="O186" s="76"/>
      <c r="P186" s="76"/>
    </row>
    <row r="187" spans="15:16" x14ac:dyDescent="0.15">
      <c r="O187" s="76"/>
      <c r="P187" s="76"/>
    </row>
    <row r="188" spans="15:16" x14ac:dyDescent="0.15">
      <c r="O188" s="76"/>
      <c r="P188" s="76"/>
    </row>
    <row r="189" spans="15:16" x14ac:dyDescent="0.15">
      <c r="O189" s="76"/>
      <c r="P189" s="76"/>
    </row>
    <row r="190" spans="15:16" x14ac:dyDescent="0.15">
      <c r="O190" s="76"/>
      <c r="P190" s="76"/>
    </row>
  </sheetData>
  <mergeCells count="620">
    <mergeCell ref="A88:A89"/>
    <mergeCell ref="B88:B89"/>
    <mergeCell ref="C88:C89"/>
    <mergeCell ref="D88:D89"/>
    <mergeCell ref="E88:E89"/>
    <mergeCell ref="F88:F89"/>
    <mergeCell ref="G88:G89"/>
    <mergeCell ref="H88:H89"/>
    <mergeCell ref="S86:S87"/>
    <mergeCell ref="M86:M87"/>
    <mergeCell ref="N86:N87"/>
    <mergeCell ref="O86:O87"/>
    <mergeCell ref="P86:P87"/>
    <mergeCell ref="Q86:Q87"/>
    <mergeCell ref="J86:J87"/>
    <mergeCell ref="K86:K87"/>
    <mergeCell ref="L86:L87"/>
    <mergeCell ref="A86:A87"/>
    <mergeCell ref="V84:V85"/>
    <mergeCell ref="W84:W85"/>
    <mergeCell ref="I88:I89"/>
    <mergeCell ref="J88:J89"/>
    <mergeCell ref="K88:K89"/>
    <mergeCell ref="Y86:Y87"/>
    <mergeCell ref="X84:X85"/>
    <mergeCell ref="Y84:Y85"/>
    <mergeCell ref="Z84:Z85"/>
    <mergeCell ref="U84:U85"/>
    <mergeCell ref="Z86:Z87"/>
    <mergeCell ref="T86:T87"/>
    <mergeCell ref="U86:U87"/>
    <mergeCell ref="V86:V87"/>
    <mergeCell ref="W86:W87"/>
    <mergeCell ref="X86:X87"/>
    <mergeCell ref="B86:B87"/>
    <mergeCell ref="D86:D87"/>
    <mergeCell ref="E86:E87"/>
    <mergeCell ref="F86:F87"/>
    <mergeCell ref="P84:P85"/>
    <mergeCell ref="Q84:Q85"/>
    <mergeCell ref="R84:R85"/>
    <mergeCell ref="S84:S85"/>
    <mergeCell ref="T84:T85"/>
    <mergeCell ref="J84:J85"/>
    <mergeCell ref="K84:K85"/>
    <mergeCell ref="L84:L85"/>
    <mergeCell ref="M84:M85"/>
    <mergeCell ref="N84:N85"/>
    <mergeCell ref="O84:O85"/>
    <mergeCell ref="R86:R87"/>
    <mergeCell ref="G86:G87"/>
    <mergeCell ref="H86:H87"/>
    <mergeCell ref="I86:I87"/>
    <mergeCell ref="A84:A85"/>
    <mergeCell ref="B84:B85"/>
    <mergeCell ref="D84:D85"/>
    <mergeCell ref="E84:E85"/>
    <mergeCell ref="F84:F85"/>
    <mergeCell ref="G84:G85"/>
    <mergeCell ref="H84:H85"/>
    <mergeCell ref="I84:I85"/>
    <mergeCell ref="S82:S83"/>
    <mergeCell ref="M82:M83"/>
    <mergeCell ref="N82:N83"/>
    <mergeCell ref="O82:O83"/>
    <mergeCell ref="P82:P83"/>
    <mergeCell ref="Q82:Q83"/>
    <mergeCell ref="R82:R83"/>
    <mergeCell ref="G82:G83"/>
    <mergeCell ref="H82:H83"/>
    <mergeCell ref="A82:A83"/>
    <mergeCell ref="B82:B83"/>
    <mergeCell ref="D82:D83"/>
    <mergeCell ref="E82:E83"/>
    <mergeCell ref="F82:F83"/>
    <mergeCell ref="I82:I83"/>
    <mergeCell ref="J82:J83"/>
    <mergeCell ref="V80:V81"/>
    <mergeCell ref="W80:W81"/>
    <mergeCell ref="X80:X81"/>
    <mergeCell ref="Y80:Y81"/>
    <mergeCell ref="Z80:Z81"/>
    <mergeCell ref="T80:T81"/>
    <mergeCell ref="U80:U81"/>
    <mergeCell ref="Y82:Y83"/>
    <mergeCell ref="Z82:Z83"/>
    <mergeCell ref="T82:T83"/>
    <mergeCell ref="U82:U83"/>
    <mergeCell ref="V82:V83"/>
    <mergeCell ref="W82:W83"/>
    <mergeCell ref="X82:X83"/>
    <mergeCell ref="P80:P81"/>
    <mergeCell ref="Q80:Q81"/>
    <mergeCell ref="R80:R81"/>
    <mergeCell ref="S80:S81"/>
    <mergeCell ref="J80:J81"/>
    <mergeCell ref="K80:K81"/>
    <mergeCell ref="L80:L81"/>
    <mergeCell ref="M80:M81"/>
    <mergeCell ref="N80:N81"/>
    <mergeCell ref="O80:O81"/>
    <mergeCell ref="K82:K83"/>
    <mergeCell ref="L82:L83"/>
    <mergeCell ref="A80:A81"/>
    <mergeCell ref="B80:B81"/>
    <mergeCell ref="D80:D81"/>
    <mergeCell ref="E80:E81"/>
    <mergeCell ref="F80:F81"/>
    <mergeCell ref="G80:G81"/>
    <mergeCell ref="H80:H81"/>
    <mergeCell ref="I80:I81"/>
    <mergeCell ref="S78:S79"/>
    <mergeCell ref="M78:M79"/>
    <mergeCell ref="N78:N79"/>
    <mergeCell ref="O78:O79"/>
    <mergeCell ref="P78:P79"/>
    <mergeCell ref="Q78:Q79"/>
    <mergeCell ref="R78:R79"/>
    <mergeCell ref="G78:G79"/>
    <mergeCell ref="H78:H79"/>
    <mergeCell ref="V76:V77"/>
    <mergeCell ref="W76:W77"/>
    <mergeCell ref="X76:X77"/>
    <mergeCell ref="Y76:Y77"/>
    <mergeCell ref="Z76:Z77"/>
    <mergeCell ref="T76:T77"/>
    <mergeCell ref="U76:U77"/>
    <mergeCell ref="Y78:Y79"/>
    <mergeCell ref="Z78:Z79"/>
    <mergeCell ref="T78:T79"/>
    <mergeCell ref="U78:U79"/>
    <mergeCell ref="V78:V79"/>
    <mergeCell ref="W78:W79"/>
    <mergeCell ref="X78:X79"/>
    <mergeCell ref="A78:A79"/>
    <mergeCell ref="B78:B79"/>
    <mergeCell ref="D78:D79"/>
    <mergeCell ref="E78:E79"/>
    <mergeCell ref="F78:F79"/>
    <mergeCell ref="P76:P77"/>
    <mergeCell ref="Q76:Q77"/>
    <mergeCell ref="R76:R77"/>
    <mergeCell ref="S76:S77"/>
    <mergeCell ref="J76:J77"/>
    <mergeCell ref="K76:K77"/>
    <mergeCell ref="L76:L77"/>
    <mergeCell ref="M76:M77"/>
    <mergeCell ref="N76:N77"/>
    <mergeCell ref="O76:O77"/>
    <mergeCell ref="I78:I79"/>
    <mergeCell ref="J78:J79"/>
    <mergeCell ref="K78:K79"/>
    <mergeCell ref="L78:L79"/>
    <mergeCell ref="A76:A77"/>
    <mergeCell ref="B76:B77"/>
    <mergeCell ref="D76:D77"/>
    <mergeCell ref="E76:E77"/>
    <mergeCell ref="F76:F77"/>
    <mergeCell ref="G76:G77"/>
    <mergeCell ref="H76:H77"/>
    <mergeCell ref="I76:I77"/>
    <mergeCell ref="S74:S75"/>
    <mergeCell ref="M74:M75"/>
    <mergeCell ref="N74:N75"/>
    <mergeCell ref="O74:O75"/>
    <mergeCell ref="P74:P75"/>
    <mergeCell ref="Q74:Q75"/>
    <mergeCell ref="R74:R75"/>
    <mergeCell ref="G74:G75"/>
    <mergeCell ref="H74:H75"/>
    <mergeCell ref="V72:V73"/>
    <mergeCell ref="W72:W73"/>
    <mergeCell ref="X72:X73"/>
    <mergeCell ref="Y72:Y73"/>
    <mergeCell ref="Z72:Z73"/>
    <mergeCell ref="T72:T73"/>
    <mergeCell ref="U72:U73"/>
    <mergeCell ref="Y74:Y75"/>
    <mergeCell ref="Z74:Z75"/>
    <mergeCell ref="T74:T75"/>
    <mergeCell ref="U74:U75"/>
    <mergeCell ref="V74:V75"/>
    <mergeCell ref="W74:W75"/>
    <mergeCell ref="X74:X75"/>
    <mergeCell ref="A74:A75"/>
    <mergeCell ref="B74:B75"/>
    <mergeCell ref="D74:D75"/>
    <mergeCell ref="E74:E75"/>
    <mergeCell ref="F74:F75"/>
    <mergeCell ref="P72:P73"/>
    <mergeCell ref="Q72:Q73"/>
    <mergeCell ref="R72:R73"/>
    <mergeCell ref="S72:S73"/>
    <mergeCell ref="J72:J73"/>
    <mergeCell ref="K72:K73"/>
    <mergeCell ref="L72:L73"/>
    <mergeCell ref="M72:M73"/>
    <mergeCell ref="N72:N73"/>
    <mergeCell ref="O72:O73"/>
    <mergeCell ref="I74:I75"/>
    <mergeCell ref="J74:J75"/>
    <mergeCell ref="K74:K75"/>
    <mergeCell ref="L74:L75"/>
    <mergeCell ref="A72:A73"/>
    <mergeCell ref="B72:B73"/>
    <mergeCell ref="D72:D73"/>
    <mergeCell ref="E72:E73"/>
    <mergeCell ref="F72:F73"/>
    <mergeCell ref="G72:G73"/>
    <mergeCell ref="H72:H73"/>
    <mergeCell ref="I72:I73"/>
    <mergeCell ref="S70:S71"/>
    <mergeCell ref="M70:M71"/>
    <mergeCell ref="N70:N71"/>
    <mergeCell ref="O70:O71"/>
    <mergeCell ref="P70:P71"/>
    <mergeCell ref="Q70:Q71"/>
    <mergeCell ref="R70:R71"/>
    <mergeCell ref="G70:G71"/>
    <mergeCell ref="H70:H71"/>
    <mergeCell ref="V68:V69"/>
    <mergeCell ref="W68:W69"/>
    <mergeCell ref="X68:X69"/>
    <mergeCell ref="Y68:Y69"/>
    <mergeCell ref="Z68:Z69"/>
    <mergeCell ref="T68:T69"/>
    <mergeCell ref="U68:U69"/>
    <mergeCell ref="Y70:Y71"/>
    <mergeCell ref="Z70:Z71"/>
    <mergeCell ref="T70:T71"/>
    <mergeCell ref="U70:U71"/>
    <mergeCell ref="V70:V71"/>
    <mergeCell ref="W70:W71"/>
    <mergeCell ref="X70:X71"/>
    <mergeCell ref="A70:A71"/>
    <mergeCell ref="B70:B71"/>
    <mergeCell ref="D70:D71"/>
    <mergeCell ref="E70:E71"/>
    <mergeCell ref="F70:F71"/>
    <mergeCell ref="P68:P69"/>
    <mergeCell ref="Q68:Q69"/>
    <mergeCell ref="R68:R69"/>
    <mergeCell ref="S68:S69"/>
    <mergeCell ref="J68:J69"/>
    <mergeCell ref="K68:K69"/>
    <mergeCell ref="L68:L69"/>
    <mergeCell ref="M68:M69"/>
    <mergeCell ref="N68:N69"/>
    <mergeCell ref="O68:O69"/>
    <mergeCell ref="I70:I71"/>
    <mergeCell ref="J70:J71"/>
    <mergeCell ref="K70:K71"/>
    <mergeCell ref="L70:L71"/>
    <mergeCell ref="A68:A69"/>
    <mergeCell ref="B68:B69"/>
    <mergeCell ref="D68:D69"/>
    <mergeCell ref="E68:E69"/>
    <mergeCell ref="F68:F69"/>
    <mergeCell ref="G68:G69"/>
    <mergeCell ref="H68:H69"/>
    <mergeCell ref="I68:I69"/>
    <mergeCell ref="S66:S67"/>
    <mergeCell ref="M66:M67"/>
    <mergeCell ref="N66:N67"/>
    <mergeCell ref="O66:O67"/>
    <mergeCell ref="P66:P67"/>
    <mergeCell ref="Q66:Q67"/>
    <mergeCell ref="R66:R67"/>
    <mergeCell ref="G66:G67"/>
    <mergeCell ref="H66:H67"/>
    <mergeCell ref="V64:V65"/>
    <mergeCell ref="W64:W65"/>
    <mergeCell ref="X64:X65"/>
    <mergeCell ref="Y64:Y65"/>
    <mergeCell ref="Z64:Z65"/>
    <mergeCell ref="T64:T65"/>
    <mergeCell ref="U64:U65"/>
    <mergeCell ref="Y66:Y67"/>
    <mergeCell ref="Z66:Z67"/>
    <mergeCell ref="T66:T67"/>
    <mergeCell ref="U66:U67"/>
    <mergeCell ref="V66:V67"/>
    <mergeCell ref="W66:W67"/>
    <mergeCell ref="X66:X67"/>
    <mergeCell ref="A66:A67"/>
    <mergeCell ref="B66:B67"/>
    <mergeCell ref="D66:D67"/>
    <mergeCell ref="E66:E67"/>
    <mergeCell ref="F66:F67"/>
    <mergeCell ref="P64:P65"/>
    <mergeCell ref="Q64:Q65"/>
    <mergeCell ref="R64:R65"/>
    <mergeCell ref="S64:S65"/>
    <mergeCell ref="J64:J65"/>
    <mergeCell ref="K64:K65"/>
    <mergeCell ref="L64:L65"/>
    <mergeCell ref="M64:M65"/>
    <mergeCell ref="N64:N65"/>
    <mergeCell ref="O64:O65"/>
    <mergeCell ref="I66:I67"/>
    <mergeCell ref="J66:J67"/>
    <mergeCell ref="K66:K67"/>
    <mergeCell ref="L66:L67"/>
    <mergeCell ref="A64:A65"/>
    <mergeCell ref="B64:B65"/>
    <mergeCell ref="D64:D65"/>
    <mergeCell ref="E64:E65"/>
    <mergeCell ref="F64:F65"/>
    <mergeCell ref="G64:G65"/>
    <mergeCell ref="H64:H65"/>
    <mergeCell ref="I64:I65"/>
    <mergeCell ref="S62:S63"/>
    <mergeCell ref="M62:M63"/>
    <mergeCell ref="N62:N63"/>
    <mergeCell ref="O62:O63"/>
    <mergeCell ref="P62:P63"/>
    <mergeCell ref="Q62:Q63"/>
    <mergeCell ref="R62:R63"/>
    <mergeCell ref="G62:G63"/>
    <mergeCell ref="H62:H63"/>
    <mergeCell ref="V60:V61"/>
    <mergeCell ref="W60:W61"/>
    <mergeCell ref="X60:X61"/>
    <mergeCell ref="Y60:Y61"/>
    <mergeCell ref="Z60:Z61"/>
    <mergeCell ref="T60:T61"/>
    <mergeCell ref="U60:U61"/>
    <mergeCell ref="Y62:Y63"/>
    <mergeCell ref="Z62:Z63"/>
    <mergeCell ref="T62:T63"/>
    <mergeCell ref="U62:U63"/>
    <mergeCell ref="V62:V63"/>
    <mergeCell ref="W62:W63"/>
    <mergeCell ref="X62:X63"/>
    <mergeCell ref="A62:A63"/>
    <mergeCell ref="B62:B63"/>
    <mergeCell ref="D62:D63"/>
    <mergeCell ref="E62:E63"/>
    <mergeCell ref="F62:F63"/>
    <mergeCell ref="P60:P61"/>
    <mergeCell ref="Q60:Q61"/>
    <mergeCell ref="R60:R61"/>
    <mergeCell ref="S60:S61"/>
    <mergeCell ref="J60:J61"/>
    <mergeCell ref="K60:K61"/>
    <mergeCell ref="L60:L61"/>
    <mergeCell ref="M60:M61"/>
    <mergeCell ref="N60:N61"/>
    <mergeCell ref="O60:O61"/>
    <mergeCell ref="I62:I63"/>
    <mergeCell ref="J62:J63"/>
    <mergeCell ref="K62:K63"/>
    <mergeCell ref="L62:L63"/>
    <mergeCell ref="A60:A61"/>
    <mergeCell ref="B60:B61"/>
    <mergeCell ref="D60:D61"/>
    <mergeCell ref="E60:E61"/>
    <mergeCell ref="F60:F61"/>
    <mergeCell ref="G60:G61"/>
    <mergeCell ref="H60:H61"/>
    <mergeCell ref="I60:I61"/>
    <mergeCell ref="S58:S59"/>
    <mergeCell ref="M58:M59"/>
    <mergeCell ref="N58:N59"/>
    <mergeCell ref="O58:O59"/>
    <mergeCell ref="P58:P59"/>
    <mergeCell ref="Q58:Q59"/>
    <mergeCell ref="R58:R59"/>
    <mergeCell ref="G58:G59"/>
    <mergeCell ref="H58:H59"/>
    <mergeCell ref="V56:V57"/>
    <mergeCell ref="W56:W57"/>
    <mergeCell ref="X56:X57"/>
    <mergeCell ref="Y56:Y57"/>
    <mergeCell ref="Z56:Z57"/>
    <mergeCell ref="T56:T57"/>
    <mergeCell ref="U56:U57"/>
    <mergeCell ref="Y58:Y59"/>
    <mergeCell ref="Z58:Z59"/>
    <mergeCell ref="T58:T59"/>
    <mergeCell ref="U58:U59"/>
    <mergeCell ref="V58:V59"/>
    <mergeCell ref="W58:W59"/>
    <mergeCell ref="X58:X59"/>
    <mergeCell ref="A58:A59"/>
    <mergeCell ref="B58:B59"/>
    <mergeCell ref="D58:D59"/>
    <mergeCell ref="E58:E59"/>
    <mergeCell ref="F58:F59"/>
    <mergeCell ref="P56:P57"/>
    <mergeCell ref="Q56:Q57"/>
    <mergeCell ref="R56:R57"/>
    <mergeCell ref="S56:S57"/>
    <mergeCell ref="J56:J57"/>
    <mergeCell ref="K56:K57"/>
    <mergeCell ref="L56:L57"/>
    <mergeCell ref="M56:M57"/>
    <mergeCell ref="N56:N57"/>
    <mergeCell ref="O56:O57"/>
    <mergeCell ref="I58:I59"/>
    <mergeCell ref="J58:J59"/>
    <mergeCell ref="K58:K59"/>
    <mergeCell ref="L58:L59"/>
    <mergeCell ref="A56:A57"/>
    <mergeCell ref="B56:B57"/>
    <mergeCell ref="D56:D57"/>
    <mergeCell ref="E56:E57"/>
    <mergeCell ref="F56:F57"/>
    <mergeCell ref="G56:G57"/>
    <mergeCell ref="H56:H57"/>
    <mergeCell ref="I56:I57"/>
    <mergeCell ref="S54:S55"/>
    <mergeCell ref="M54:M55"/>
    <mergeCell ref="N54:N55"/>
    <mergeCell ref="O54:O55"/>
    <mergeCell ref="P54:P55"/>
    <mergeCell ref="Q54:Q55"/>
    <mergeCell ref="R54:R55"/>
    <mergeCell ref="G54:G55"/>
    <mergeCell ref="H54:H55"/>
    <mergeCell ref="V52:V53"/>
    <mergeCell ref="W52:W53"/>
    <mergeCell ref="X52:X53"/>
    <mergeCell ref="Y52:Y53"/>
    <mergeCell ref="Z52:Z53"/>
    <mergeCell ref="T52:T53"/>
    <mergeCell ref="U52:U53"/>
    <mergeCell ref="Y54:Y55"/>
    <mergeCell ref="Z54:Z55"/>
    <mergeCell ref="T54:T55"/>
    <mergeCell ref="U54:U55"/>
    <mergeCell ref="V54:V55"/>
    <mergeCell ref="W54:W55"/>
    <mergeCell ref="X54:X55"/>
    <mergeCell ref="A54:A55"/>
    <mergeCell ref="B54:B55"/>
    <mergeCell ref="D54:D55"/>
    <mergeCell ref="E54:E55"/>
    <mergeCell ref="F54:F55"/>
    <mergeCell ref="P52:P53"/>
    <mergeCell ref="Q52:Q53"/>
    <mergeCell ref="R52:R53"/>
    <mergeCell ref="S52:S53"/>
    <mergeCell ref="J52:J53"/>
    <mergeCell ref="K52:K53"/>
    <mergeCell ref="L52:L53"/>
    <mergeCell ref="M52:M53"/>
    <mergeCell ref="N52:N53"/>
    <mergeCell ref="O52:O53"/>
    <mergeCell ref="I54:I55"/>
    <mergeCell ref="J54:J55"/>
    <mergeCell ref="K54:K55"/>
    <mergeCell ref="L54:L55"/>
    <mergeCell ref="A52:A53"/>
    <mergeCell ref="B52:B53"/>
    <mergeCell ref="D52:D53"/>
    <mergeCell ref="E52:E53"/>
    <mergeCell ref="F52:F53"/>
    <mergeCell ref="G52:G53"/>
    <mergeCell ref="H52:H53"/>
    <mergeCell ref="I52:I53"/>
    <mergeCell ref="S50:S51"/>
    <mergeCell ref="M50:M51"/>
    <mergeCell ref="N50:N51"/>
    <mergeCell ref="O50:O51"/>
    <mergeCell ref="P50:P51"/>
    <mergeCell ref="Q50:Q51"/>
    <mergeCell ref="R50:R51"/>
    <mergeCell ref="G50:G51"/>
    <mergeCell ref="H50:H51"/>
    <mergeCell ref="V48:V49"/>
    <mergeCell ref="W48:W49"/>
    <mergeCell ref="X48:X49"/>
    <mergeCell ref="Y48:Y49"/>
    <mergeCell ref="Z48:Z49"/>
    <mergeCell ref="T48:T49"/>
    <mergeCell ref="U48:U49"/>
    <mergeCell ref="Y50:Y51"/>
    <mergeCell ref="Z50:Z51"/>
    <mergeCell ref="T50:T51"/>
    <mergeCell ref="U50:U51"/>
    <mergeCell ref="V50:V51"/>
    <mergeCell ref="W50:W51"/>
    <mergeCell ref="X50:X51"/>
    <mergeCell ref="A50:A51"/>
    <mergeCell ref="B50:B51"/>
    <mergeCell ref="D50:D51"/>
    <mergeCell ref="E50:E51"/>
    <mergeCell ref="F50:F51"/>
    <mergeCell ref="P48:P49"/>
    <mergeCell ref="Q48:Q49"/>
    <mergeCell ref="R48:R49"/>
    <mergeCell ref="S48:S49"/>
    <mergeCell ref="J48:J49"/>
    <mergeCell ref="K48:K49"/>
    <mergeCell ref="L48:L49"/>
    <mergeCell ref="M48:M49"/>
    <mergeCell ref="N48:N49"/>
    <mergeCell ref="O48:O49"/>
    <mergeCell ref="I50:I51"/>
    <mergeCell ref="J50:J51"/>
    <mergeCell ref="K50:K51"/>
    <mergeCell ref="L50:L51"/>
    <mergeCell ref="A48:A49"/>
    <mergeCell ref="B48:B49"/>
    <mergeCell ref="D48:D49"/>
    <mergeCell ref="E48:E49"/>
    <mergeCell ref="F48:F49"/>
    <mergeCell ref="G48:G49"/>
    <mergeCell ref="H48:H49"/>
    <mergeCell ref="I48:I49"/>
    <mergeCell ref="S46:S47"/>
    <mergeCell ref="M46:M47"/>
    <mergeCell ref="N46:N47"/>
    <mergeCell ref="O46:O47"/>
    <mergeCell ref="P46:P47"/>
    <mergeCell ref="Q46:Q47"/>
    <mergeCell ref="R46:R47"/>
    <mergeCell ref="G46:G47"/>
    <mergeCell ref="H46:H47"/>
    <mergeCell ref="V44:V45"/>
    <mergeCell ref="W44:W45"/>
    <mergeCell ref="X44:X45"/>
    <mergeCell ref="Y44:Y45"/>
    <mergeCell ref="Z44:Z45"/>
    <mergeCell ref="T44:T45"/>
    <mergeCell ref="U44:U45"/>
    <mergeCell ref="Y46:Y47"/>
    <mergeCell ref="Z46:Z47"/>
    <mergeCell ref="T46:T47"/>
    <mergeCell ref="U46:U47"/>
    <mergeCell ref="V46:V47"/>
    <mergeCell ref="W46:W47"/>
    <mergeCell ref="X46:X47"/>
    <mergeCell ref="A46:A47"/>
    <mergeCell ref="B46:B47"/>
    <mergeCell ref="D46:D47"/>
    <mergeCell ref="E46:E47"/>
    <mergeCell ref="F46:F47"/>
    <mergeCell ref="P44:P45"/>
    <mergeCell ref="Q44:Q45"/>
    <mergeCell ref="R44:R45"/>
    <mergeCell ref="S44:S45"/>
    <mergeCell ref="J44:J45"/>
    <mergeCell ref="K44:K45"/>
    <mergeCell ref="L44:L45"/>
    <mergeCell ref="M44:M45"/>
    <mergeCell ref="N44:N45"/>
    <mergeCell ref="O44:O45"/>
    <mergeCell ref="I46:I47"/>
    <mergeCell ref="J46:J47"/>
    <mergeCell ref="K46:K47"/>
    <mergeCell ref="L46:L47"/>
    <mergeCell ref="A44:A45"/>
    <mergeCell ref="B44:B45"/>
    <mergeCell ref="D44:D45"/>
    <mergeCell ref="E44:E45"/>
    <mergeCell ref="F44:F45"/>
    <mergeCell ref="G44:G45"/>
    <mergeCell ref="H44:H45"/>
    <mergeCell ref="I44:I45"/>
    <mergeCell ref="S42:S43"/>
    <mergeCell ref="M42:M43"/>
    <mergeCell ref="N42:N43"/>
    <mergeCell ref="O42:O43"/>
    <mergeCell ref="P42:P43"/>
    <mergeCell ref="Q42:Q43"/>
    <mergeCell ref="R42:R43"/>
    <mergeCell ref="G42:G43"/>
    <mergeCell ref="H42:H43"/>
    <mergeCell ref="K42:K43"/>
    <mergeCell ref="L42:L43"/>
    <mergeCell ref="V40:V41"/>
    <mergeCell ref="W40:W41"/>
    <mergeCell ref="X40:X41"/>
    <mergeCell ref="Y40:Y41"/>
    <mergeCell ref="Z40:Z41"/>
    <mergeCell ref="T40:T41"/>
    <mergeCell ref="U40:U41"/>
    <mergeCell ref="Y42:Y43"/>
    <mergeCell ref="Z42:Z43"/>
    <mergeCell ref="T42:T43"/>
    <mergeCell ref="U42:U43"/>
    <mergeCell ref="V42:V43"/>
    <mergeCell ref="W42:W43"/>
    <mergeCell ref="X42:X43"/>
    <mergeCell ref="O40:P40"/>
    <mergeCell ref="Q40:Q41"/>
    <mergeCell ref="R40:R41"/>
    <mergeCell ref="S40:S41"/>
    <mergeCell ref="H40:H41"/>
    <mergeCell ref="I40:I41"/>
    <mergeCell ref="J40:J41"/>
    <mergeCell ref="K40:K41"/>
    <mergeCell ref="L40:M41"/>
    <mergeCell ref="N40:N41"/>
    <mergeCell ref="H16:J16"/>
    <mergeCell ref="E38:G38"/>
    <mergeCell ref="B40:B41"/>
    <mergeCell ref="D40:D41"/>
    <mergeCell ref="E40:E41"/>
    <mergeCell ref="F40:F41"/>
    <mergeCell ref="G40:G41"/>
    <mergeCell ref="A42:A43"/>
    <mergeCell ref="B42:B43"/>
    <mergeCell ref="D42:D43"/>
    <mergeCell ref="E42:E43"/>
    <mergeCell ref="F42:F43"/>
    <mergeCell ref="I42:I43"/>
    <mergeCell ref="J42:J43"/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</mergeCells>
  <phoneticPr fontId="14"/>
  <conditionalFormatting sqref="Y42:Z87">
    <cfRule type="containsText" dxfId="23" priority="4" stopIfTrue="1" operator="containsText" text="NG">
      <formula>NOT(ISERROR(SEARCH("NG",Y42)))</formula>
    </cfRule>
  </conditionalFormatting>
  <conditionalFormatting sqref="Q42:Q87">
    <cfRule type="containsText" dxfId="22" priority="3" operator="containsText" text="Measure More">
      <formula>NOT(ISERROR(SEARCH("Measure More",Q42)))</formula>
    </cfRule>
  </conditionalFormatting>
  <conditionalFormatting sqref="E11">
    <cfRule type="cellIs" dxfId="21" priority="2" stopIfTrue="1" operator="equal">
      <formula>"NG"</formula>
    </cfRule>
  </conditionalFormatting>
  <conditionalFormatting sqref="D11">
    <cfRule type="cellIs" dxfId="20" priority="1" stopIfTrue="1" operator="equal">
      <formula>"NG"</formula>
    </cfRule>
  </conditionalFormatting>
  <pageMargins left="0.55118110236220474" right="0" top="0.78740157480314965" bottom="0.19685039370078741" header="0.51181102362204722" footer="0.51181102362204722"/>
  <pageSetup paperSize="9" scale="95" orientation="portrait" r:id="rId1"/>
  <headerFooter scaleWithDoc="0">
    <oddFooter xml:space="preserve">&amp;R&amp;P / &amp;N </oddFooter>
  </headerFooter>
  <rowBreaks count="1" manualBreakCount="1">
    <brk id="57" max="10" man="1"/>
  </rowBreaks>
  <colBreaks count="1" manualBreakCount="1">
    <brk id="11" max="11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view="pageBreakPreview" zoomScale="70" zoomScaleNormal="70" zoomScaleSheetLayoutView="70" workbookViewId="0">
      <selection activeCell="H12" sqref="H12"/>
    </sheetView>
  </sheetViews>
  <sheetFormatPr defaultRowHeight="13.5" x14ac:dyDescent="0.15"/>
  <cols>
    <col min="4" max="4" width="9.25" customWidth="1"/>
    <col min="15" max="15" width="7" customWidth="1"/>
    <col min="16" max="16" width="7.875" customWidth="1"/>
  </cols>
  <sheetData>
    <row r="1" spans="1:11" x14ac:dyDescent="0.15">
      <c r="A1" s="1" t="s">
        <v>126</v>
      </c>
      <c r="B1" s="2"/>
      <c r="C1" s="2"/>
      <c r="E1" s="3" t="s">
        <v>0</v>
      </c>
      <c r="I1" s="4" t="s">
        <v>1</v>
      </c>
      <c r="J1" s="128" t="s">
        <v>136</v>
      </c>
      <c r="K1" s="129"/>
    </row>
    <row r="2" spans="1:11" x14ac:dyDescent="0.15">
      <c r="A2" s="5" t="s">
        <v>2</v>
      </c>
      <c r="B2" s="3"/>
      <c r="C2" s="3"/>
      <c r="D2" s="6"/>
      <c r="E2" s="3" t="s">
        <v>3</v>
      </c>
      <c r="F2" s="6"/>
      <c r="G2" s="6"/>
      <c r="H2" s="6"/>
      <c r="I2" s="7" t="s">
        <v>4</v>
      </c>
      <c r="J2" s="130"/>
      <c r="K2" s="130"/>
    </row>
    <row r="3" spans="1:11" x14ac:dyDescent="0.15">
      <c r="A3" s="6"/>
      <c r="B3" s="6"/>
      <c r="C3" s="6"/>
      <c r="D3" s="6"/>
      <c r="E3" s="6"/>
      <c r="F3" s="6"/>
      <c r="G3" s="6"/>
      <c r="H3" s="6"/>
      <c r="I3" s="3"/>
      <c r="J3" s="3"/>
      <c r="K3" s="3"/>
    </row>
    <row r="4" spans="1:11" ht="21" x14ac:dyDescent="0.2">
      <c r="A4" s="6"/>
      <c r="B4" s="6"/>
      <c r="C4" s="8"/>
      <c r="D4" s="9" t="s">
        <v>5</v>
      </c>
      <c r="E4" s="6"/>
      <c r="F4" s="6"/>
      <c r="G4" s="6"/>
      <c r="H4" s="6"/>
      <c r="I4" s="1" t="s">
        <v>6</v>
      </c>
      <c r="J4" s="131">
        <f ca="1">NOW()</f>
        <v>45643.732750115742</v>
      </c>
      <c r="K4" s="131"/>
    </row>
    <row r="5" spans="1:11" ht="18.75" x14ac:dyDescent="0.2">
      <c r="A5" s="6"/>
      <c r="B5" s="6"/>
      <c r="C5" s="10"/>
      <c r="D5" s="11" t="s">
        <v>7</v>
      </c>
      <c r="E5" s="12"/>
      <c r="F5" s="12"/>
      <c r="G5" s="12"/>
      <c r="H5" s="6"/>
      <c r="I5" s="1" t="s">
        <v>8</v>
      </c>
      <c r="J5" s="132" t="s">
        <v>9</v>
      </c>
      <c r="K5" s="133"/>
    </row>
    <row r="6" spans="1:11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1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1" ht="17.25" customHeight="1" x14ac:dyDescent="0.2">
      <c r="A8" s="134" t="s">
        <v>120</v>
      </c>
      <c r="B8" s="135"/>
      <c r="C8" s="136"/>
      <c r="D8" s="137" t="s">
        <v>84</v>
      </c>
      <c r="E8" s="138"/>
      <c r="F8" s="139">
        <v>241204</v>
      </c>
      <c r="G8" s="140"/>
      <c r="H8" s="139" t="s">
        <v>137</v>
      </c>
      <c r="I8" s="140"/>
      <c r="J8" s="26"/>
      <c r="K8" s="27"/>
    </row>
    <row r="9" spans="1:11" ht="12" customHeight="1" x14ac:dyDescent="0.15">
      <c r="A9" s="28" t="s">
        <v>22</v>
      </c>
      <c r="B9" s="14"/>
      <c r="C9" s="28" t="s">
        <v>121</v>
      </c>
      <c r="D9" s="17"/>
      <c r="E9" s="28" t="s">
        <v>23</v>
      </c>
      <c r="F9" s="28" t="s">
        <v>24</v>
      </c>
      <c r="G9" s="17"/>
      <c r="H9" s="29" t="s">
        <v>25</v>
      </c>
      <c r="I9" s="23"/>
      <c r="J9" s="26"/>
      <c r="K9" s="27"/>
    </row>
    <row r="10" spans="1:11" ht="12" customHeight="1" x14ac:dyDescent="0.15">
      <c r="A10" s="20" t="s">
        <v>26</v>
      </c>
      <c r="B10" s="21"/>
      <c r="C10" s="29" t="s">
        <v>122</v>
      </c>
      <c r="D10" s="29"/>
      <c r="E10" s="29" t="s">
        <v>27</v>
      </c>
      <c r="F10" s="20" t="s">
        <v>28</v>
      </c>
      <c r="G10" s="23"/>
      <c r="H10" s="20" t="s">
        <v>29</v>
      </c>
      <c r="I10" s="23"/>
      <c r="J10" s="26"/>
      <c r="K10" s="27"/>
    </row>
    <row r="11" spans="1:11" ht="17.25" customHeight="1" x14ac:dyDescent="0.15">
      <c r="A11" s="134" t="s">
        <v>92</v>
      </c>
      <c r="B11" s="141"/>
      <c r="C11" s="79" t="s">
        <v>123</v>
      </c>
      <c r="D11" s="80"/>
      <c r="E11" s="113" t="str">
        <f>IF(SUM(M42:M87)&lt;&gt;23,"NG","OK")</f>
        <v>OK</v>
      </c>
      <c r="F11" s="142">
        <v>12838</v>
      </c>
      <c r="G11" s="136"/>
      <c r="H11" s="143">
        <v>3520</v>
      </c>
      <c r="I11" s="144"/>
      <c r="J11" s="30"/>
      <c r="K11" s="31"/>
    </row>
    <row r="12" spans="1:11" ht="13.5" customHeight="1" x14ac:dyDescent="0.15">
      <c r="A12" s="32" t="s">
        <v>30</v>
      </c>
      <c r="B12" s="33"/>
      <c r="C12" s="33"/>
      <c r="D12" s="33"/>
      <c r="E12" s="33"/>
      <c r="F12" s="33"/>
      <c r="G12" s="33"/>
      <c r="H12" s="34" t="s">
        <v>31</v>
      </c>
      <c r="I12" s="35"/>
      <c r="J12" s="35"/>
      <c r="K12" s="36"/>
    </row>
    <row r="13" spans="1:11" ht="13.5" customHeight="1" x14ac:dyDescent="0.15">
      <c r="A13" s="32" t="s">
        <v>32</v>
      </c>
      <c r="B13" s="33"/>
      <c r="C13" s="33"/>
      <c r="D13" s="33"/>
      <c r="E13" s="33"/>
      <c r="F13" s="33"/>
      <c r="G13" s="33"/>
      <c r="H13" s="37" t="s">
        <v>33</v>
      </c>
      <c r="I13" s="38"/>
      <c r="J13" s="38"/>
      <c r="K13" s="39"/>
    </row>
    <row r="14" spans="1:11" ht="13.5" customHeight="1" x14ac:dyDescent="0.15">
      <c r="A14" s="40"/>
      <c r="B14" s="33"/>
      <c r="C14" s="33"/>
      <c r="D14" s="33"/>
      <c r="E14" s="33"/>
      <c r="F14" s="33"/>
      <c r="G14" s="33"/>
      <c r="H14" s="41" t="s">
        <v>34</v>
      </c>
      <c r="I14" s="42"/>
      <c r="J14" s="43"/>
      <c r="K14" s="44" t="s">
        <v>35</v>
      </c>
    </row>
    <row r="15" spans="1:11" ht="13.5" customHeight="1" x14ac:dyDescent="0.15">
      <c r="A15" s="40"/>
      <c r="B15" s="33"/>
      <c r="C15" s="33"/>
      <c r="D15" s="33"/>
      <c r="E15" s="33"/>
      <c r="F15" s="33"/>
      <c r="G15" s="33"/>
      <c r="H15" s="37" t="s">
        <v>36</v>
      </c>
      <c r="I15" s="38"/>
      <c r="J15" s="38"/>
      <c r="K15" s="45" t="s">
        <v>37</v>
      </c>
    </row>
    <row r="16" spans="1:11" ht="13.5" customHeight="1" x14ac:dyDescent="0.15">
      <c r="A16" s="40"/>
      <c r="B16" s="33"/>
      <c r="C16" s="33"/>
      <c r="D16" s="33"/>
      <c r="E16" s="33"/>
      <c r="F16" s="33"/>
      <c r="G16" s="33"/>
      <c r="H16" s="145" t="s">
        <v>38</v>
      </c>
      <c r="I16" s="146"/>
      <c r="J16" s="147"/>
      <c r="K16" s="117" t="s">
        <v>39</v>
      </c>
    </row>
    <row r="17" spans="1:11" ht="13.5" customHeight="1" x14ac:dyDescent="0.15">
      <c r="A17" s="40"/>
      <c r="B17" s="33"/>
      <c r="C17" s="33"/>
      <c r="D17" s="33"/>
      <c r="E17" s="33"/>
      <c r="F17" s="33"/>
      <c r="G17" s="33"/>
      <c r="H17" s="37" t="s">
        <v>40</v>
      </c>
      <c r="I17" s="46"/>
      <c r="J17" s="39"/>
      <c r="K17" s="115" t="s">
        <v>41</v>
      </c>
    </row>
    <row r="18" spans="1:11" ht="13.5" customHeight="1" x14ac:dyDescent="0.15">
      <c r="A18" s="40"/>
      <c r="B18" s="33"/>
      <c r="C18" s="33"/>
      <c r="D18" s="33"/>
      <c r="E18" s="33"/>
      <c r="F18" s="33"/>
      <c r="G18" s="33"/>
      <c r="H18" s="47" t="s">
        <v>42</v>
      </c>
      <c r="I18" s="48"/>
      <c r="J18" s="49"/>
      <c r="K18" s="50"/>
    </row>
    <row r="19" spans="1:11" ht="13.5" customHeight="1" x14ac:dyDescent="0.15">
      <c r="A19" s="40"/>
      <c r="B19" s="33"/>
      <c r="C19" s="33"/>
      <c r="D19" s="33"/>
      <c r="E19" s="33"/>
      <c r="F19" s="33"/>
      <c r="G19" s="33"/>
      <c r="H19" s="47" t="s">
        <v>43</v>
      </c>
      <c r="I19" s="48"/>
      <c r="J19" s="49"/>
      <c r="K19" s="50"/>
    </row>
    <row r="20" spans="1:11" ht="13.5" customHeight="1" x14ac:dyDescent="0.15">
      <c r="A20" s="40"/>
      <c r="B20" s="33"/>
      <c r="C20" s="33"/>
      <c r="D20" s="33"/>
      <c r="E20" s="33"/>
      <c r="F20" s="33"/>
      <c r="G20" s="33"/>
      <c r="H20" s="51" t="s">
        <v>44</v>
      </c>
      <c r="I20" s="48"/>
      <c r="J20" s="49"/>
      <c r="K20" s="50"/>
    </row>
    <row r="21" spans="1:11" ht="13.5" customHeight="1" x14ac:dyDescent="0.15">
      <c r="A21" s="40"/>
      <c r="B21" s="33"/>
      <c r="C21" s="33"/>
      <c r="D21" s="33"/>
      <c r="E21" s="33"/>
      <c r="F21" s="33"/>
      <c r="G21" s="33"/>
      <c r="H21" s="47" t="s">
        <v>45</v>
      </c>
      <c r="I21" s="48"/>
      <c r="J21" s="49"/>
      <c r="K21" s="52" t="s">
        <v>46</v>
      </c>
    </row>
    <row r="22" spans="1:11" ht="13.5" customHeight="1" x14ac:dyDescent="0.15">
      <c r="A22" s="40"/>
      <c r="B22" s="33"/>
      <c r="C22" s="33"/>
      <c r="D22" s="33"/>
      <c r="E22" s="33"/>
      <c r="F22" s="33"/>
      <c r="G22" s="33"/>
      <c r="H22" s="47" t="s">
        <v>47</v>
      </c>
      <c r="I22" s="48"/>
      <c r="J22" s="49"/>
      <c r="K22" s="52" t="s">
        <v>46</v>
      </c>
    </row>
    <row r="23" spans="1:11" ht="13.5" customHeight="1" x14ac:dyDescent="0.15">
      <c r="A23" s="40"/>
      <c r="B23" s="33"/>
      <c r="C23" s="33"/>
      <c r="D23" s="33"/>
      <c r="E23" s="33"/>
      <c r="F23" s="33"/>
      <c r="G23" s="33"/>
      <c r="H23" s="47" t="s">
        <v>48</v>
      </c>
      <c r="I23" s="48"/>
      <c r="J23" s="49"/>
      <c r="K23" s="52" t="s">
        <v>46</v>
      </c>
    </row>
    <row r="24" spans="1:11" ht="13.5" customHeight="1" x14ac:dyDescent="0.15">
      <c r="A24" s="40"/>
      <c r="B24" s="33"/>
      <c r="C24" s="33"/>
      <c r="D24" s="33"/>
      <c r="E24" s="33"/>
      <c r="F24" s="33"/>
      <c r="G24" s="33"/>
      <c r="H24" s="51" t="s">
        <v>49</v>
      </c>
      <c r="I24" s="48"/>
      <c r="J24" s="49"/>
      <c r="K24" s="52" t="s">
        <v>46</v>
      </c>
    </row>
    <row r="25" spans="1:11" ht="13.5" customHeight="1" x14ac:dyDescent="0.15">
      <c r="A25" s="40"/>
      <c r="B25" s="33"/>
      <c r="C25" s="33"/>
      <c r="D25" s="33"/>
      <c r="E25" s="33"/>
      <c r="F25" s="33"/>
      <c r="G25" s="33"/>
      <c r="H25" s="47" t="s">
        <v>50</v>
      </c>
      <c r="I25" s="48"/>
      <c r="J25" s="49"/>
      <c r="K25" s="52" t="s">
        <v>46</v>
      </c>
    </row>
    <row r="26" spans="1:11" ht="13.5" customHeight="1" x14ac:dyDescent="0.15">
      <c r="A26" s="40"/>
      <c r="B26" s="33"/>
      <c r="C26" s="33"/>
      <c r="D26" s="33"/>
      <c r="E26" s="33"/>
      <c r="F26" s="33"/>
      <c r="G26" s="33"/>
      <c r="H26" s="51" t="s">
        <v>51</v>
      </c>
      <c r="I26" s="48"/>
      <c r="J26" s="49"/>
      <c r="K26" s="52" t="s">
        <v>46</v>
      </c>
    </row>
    <row r="27" spans="1:11" ht="13.5" customHeight="1" x14ac:dyDescent="0.15">
      <c r="A27" s="40"/>
      <c r="B27" s="33"/>
      <c r="C27" s="33"/>
      <c r="D27" s="33"/>
      <c r="E27" s="33"/>
      <c r="F27" s="33"/>
      <c r="G27" s="33"/>
      <c r="H27" s="47" t="s">
        <v>52</v>
      </c>
      <c r="I27" s="48"/>
      <c r="J27" s="49"/>
      <c r="K27" s="52" t="s">
        <v>46</v>
      </c>
    </row>
    <row r="28" spans="1:11" ht="13.5" customHeight="1" x14ac:dyDescent="0.15">
      <c r="A28" s="40"/>
      <c r="B28" s="33"/>
      <c r="C28" s="33"/>
      <c r="D28" s="33"/>
      <c r="E28" s="33"/>
      <c r="F28" s="33"/>
      <c r="G28" s="33"/>
      <c r="H28" s="53" t="s">
        <v>53</v>
      </c>
      <c r="I28" s="48"/>
      <c r="J28" s="49"/>
      <c r="K28" s="50"/>
    </row>
    <row r="29" spans="1:11" ht="13.5" customHeight="1" x14ac:dyDescent="0.15">
      <c r="A29" s="40"/>
      <c r="B29" s="33"/>
      <c r="C29" s="33"/>
      <c r="D29" s="33"/>
      <c r="E29" s="33"/>
      <c r="F29" s="33"/>
      <c r="G29" s="33"/>
      <c r="H29" s="53" t="s">
        <v>54</v>
      </c>
      <c r="I29" s="48"/>
      <c r="J29" s="49"/>
      <c r="K29" s="50"/>
    </row>
    <row r="30" spans="1:11" ht="13.5" customHeight="1" x14ac:dyDescent="0.15">
      <c r="A30" s="40"/>
      <c r="B30" s="33"/>
      <c r="C30" s="33"/>
      <c r="D30" s="33"/>
      <c r="E30" s="33"/>
      <c r="F30" s="33"/>
      <c r="G30" s="33"/>
      <c r="H30" s="53" t="s">
        <v>55</v>
      </c>
      <c r="I30" s="48"/>
      <c r="J30" s="49"/>
      <c r="K30" s="50"/>
    </row>
    <row r="31" spans="1:11" ht="13.5" customHeight="1" x14ac:dyDescent="0.15">
      <c r="A31" s="40"/>
      <c r="B31" s="33"/>
      <c r="C31" s="33"/>
      <c r="D31" s="33"/>
      <c r="E31" s="33"/>
      <c r="F31" s="33"/>
      <c r="G31" s="33"/>
      <c r="H31" s="47" t="s">
        <v>56</v>
      </c>
      <c r="I31" s="48"/>
      <c r="J31" s="49"/>
      <c r="K31" s="52" t="s">
        <v>46</v>
      </c>
    </row>
    <row r="32" spans="1:11" ht="13.5" customHeight="1" x14ac:dyDescent="0.15">
      <c r="A32" s="40"/>
      <c r="B32" s="33"/>
      <c r="C32" s="33"/>
      <c r="D32" s="33"/>
      <c r="E32" s="33"/>
      <c r="F32" s="33"/>
      <c r="G32" s="33"/>
      <c r="H32" s="47" t="s">
        <v>57</v>
      </c>
      <c r="I32" s="48"/>
      <c r="J32" s="49"/>
      <c r="K32" s="52" t="s">
        <v>46</v>
      </c>
    </row>
    <row r="33" spans="1:31" ht="13.5" customHeight="1" x14ac:dyDescent="0.15">
      <c r="A33" s="40"/>
      <c r="B33" s="33"/>
      <c r="C33" s="33"/>
      <c r="D33" s="33"/>
      <c r="E33" s="33"/>
      <c r="F33" s="33"/>
      <c r="G33" s="33"/>
      <c r="H33" s="47" t="s">
        <v>58</v>
      </c>
      <c r="I33" s="48"/>
      <c r="J33" s="49"/>
      <c r="K33" s="52" t="s">
        <v>46</v>
      </c>
    </row>
    <row r="34" spans="1:31" ht="13.5" customHeight="1" x14ac:dyDescent="0.15">
      <c r="A34" s="40"/>
      <c r="B34" s="33"/>
      <c r="C34" s="33"/>
      <c r="D34" s="33"/>
      <c r="E34" s="33"/>
      <c r="F34" s="33"/>
      <c r="G34" s="33"/>
      <c r="H34" s="47" t="s">
        <v>59</v>
      </c>
      <c r="I34" s="48"/>
      <c r="J34" s="49"/>
      <c r="K34" s="52" t="s">
        <v>46</v>
      </c>
    </row>
    <row r="35" spans="1:31" ht="13.5" customHeight="1" x14ac:dyDescent="0.15">
      <c r="A35" s="40"/>
      <c r="B35" s="33"/>
      <c r="C35" s="33"/>
      <c r="D35" s="33"/>
      <c r="E35" s="33"/>
      <c r="F35" s="33"/>
      <c r="G35" s="33"/>
      <c r="H35" s="47" t="s">
        <v>60</v>
      </c>
      <c r="I35" s="48"/>
      <c r="J35" s="49"/>
      <c r="K35" s="52" t="s">
        <v>46</v>
      </c>
    </row>
    <row r="36" spans="1:31" ht="13.5" customHeight="1" x14ac:dyDescent="0.15">
      <c r="A36" s="40"/>
      <c r="B36" s="33"/>
      <c r="C36" s="33"/>
      <c r="D36" s="33"/>
      <c r="E36" s="33"/>
      <c r="F36" s="33"/>
      <c r="G36" s="33"/>
      <c r="H36" s="47" t="s">
        <v>61</v>
      </c>
      <c r="I36" s="48"/>
      <c r="J36" s="49"/>
      <c r="K36" s="52" t="s">
        <v>46</v>
      </c>
    </row>
    <row r="37" spans="1:31" ht="13.5" customHeight="1" x14ac:dyDescent="0.15">
      <c r="A37" s="40"/>
      <c r="B37" s="33"/>
      <c r="C37" s="33"/>
      <c r="D37" s="33"/>
      <c r="E37" s="33"/>
      <c r="F37" s="33"/>
      <c r="G37" s="33"/>
      <c r="H37" s="47" t="s">
        <v>62</v>
      </c>
      <c r="I37" s="48"/>
      <c r="J37" s="49"/>
      <c r="K37" s="52" t="s">
        <v>46</v>
      </c>
    </row>
    <row r="38" spans="1:31" ht="13.5" customHeight="1" x14ac:dyDescent="0.15">
      <c r="A38" s="114" t="s">
        <v>63</v>
      </c>
      <c r="B38" s="54"/>
      <c r="C38" s="54" t="s">
        <v>64</v>
      </c>
      <c r="D38" s="54"/>
      <c r="E38" s="148" t="s">
        <v>65</v>
      </c>
      <c r="F38" s="148"/>
      <c r="G38" s="148"/>
      <c r="H38" s="107" t="s">
        <v>127</v>
      </c>
      <c r="I38" s="54"/>
      <c r="J38" s="54"/>
      <c r="K38" s="56"/>
    </row>
    <row r="39" spans="1:31" ht="13.5" customHeight="1" x14ac:dyDescent="0.15">
      <c r="A39" s="57" t="s">
        <v>66</v>
      </c>
      <c r="B39" s="7"/>
      <c r="C39" s="7"/>
      <c r="D39" s="7"/>
      <c r="E39" s="7"/>
      <c r="F39" s="7"/>
      <c r="G39" s="7"/>
      <c r="H39" s="7"/>
      <c r="I39" s="7"/>
      <c r="J39" s="7"/>
      <c r="K39" s="30"/>
    </row>
    <row r="40" spans="1:31" ht="15" customHeight="1" x14ac:dyDescent="0.15">
      <c r="A40" s="117" t="s">
        <v>67</v>
      </c>
      <c r="B40" s="149" t="s">
        <v>68</v>
      </c>
      <c r="C40" s="58" t="s">
        <v>69</v>
      </c>
      <c r="D40" s="149" t="s">
        <v>70</v>
      </c>
      <c r="E40" s="151" t="s">
        <v>71</v>
      </c>
      <c r="F40" s="151" t="s">
        <v>72</v>
      </c>
      <c r="G40" s="151" t="s">
        <v>73</v>
      </c>
      <c r="H40" s="151" t="s">
        <v>74</v>
      </c>
      <c r="I40" s="151" t="s">
        <v>75</v>
      </c>
      <c r="J40" s="160"/>
      <c r="K40" s="160"/>
      <c r="L40" s="157" t="s">
        <v>76</v>
      </c>
      <c r="M40" s="157"/>
      <c r="N40" s="157" t="s">
        <v>100</v>
      </c>
      <c r="O40" s="157" t="s">
        <v>101</v>
      </c>
      <c r="P40" s="157"/>
      <c r="Q40" s="158" t="s">
        <v>102</v>
      </c>
      <c r="R40" s="157" t="s">
        <v>103</v>
      </c>
      <c r="S40" s="157" t="s">
        <v>104</v>
      </c>
      <c r="T40" s="157" t="s">
        <v>105</v>
      </c>
      <c r="U40" s="157" t="s">
        <v>106</v>
      </c>
      <c r="V40" s="157" t="s">
        <v>107</v>
      </c>
      <c r="W40" s="157" t="s">
        <v>108</v>
      </c>
      <c r="X40" s="157" t="s">
        <v>109</v>
      </c>
      <c r="Y40" s="157" t="s">
        <v>110</v>
      </c>
      <c r="Z40" s="157" t="s">
        <v>111</v>
      </c>
    </row>
    <row r="41" spans="1:31" ht="15" customHeight="1" x14ac:dyDescent="0.15">
      <c r="A41" s="45" t="s">
        <v>77</v>
      </c>
      <c r="B41" s="150"/>
      <c r="C41" s="59" t="s">
        <v>78</v>
      </c>
      <c r="D41" s="150"/>
      <c r="E41" s="152"/>
      <c r="F41" s="152"/>
      <c r="G41" s="152"/>
      <c r="H41" s="152"/>
      <c r="I41" s="152"/>
      <c r="J41" s="150"/>
      <c r="K41" s="150"/>
      <c r="L41" s="157"/>
      <c r="M41" s="157"/>
      <c r="N41" s="157"/>
      <c r="O41" s="116" t="s">
        <v>112</v>
      </c>
      <c r="P41" s="116" t="s">
        <v>113</v>
      </c>
      <c r="Q41" s="159"/>
      <c r="R41" s="157"/>
      <c r="S41" s="157"/>
      <c r="T41" s="157"/>
      <c r="U41" s="157"/>
      <c r="V41" s="157"/>
      <c r="W41" s="157"/>
      <c r="X41" s="157"/>
      <c r="Y41" s="157"/>
      <c r="Z41" s="157"/>
    </row>
    <row r="42" spans="1:31" ht="12" customHeight="1" x14ac:dyDescent="0.15">
      <c r="A42" s="151">
        <v>1</v>
      </c>
      <c r="B42" s="153">
        <v>3.4</v>
      </c>
      <c r="C42" s="60">
        <v>0.1</v>
      </c>
      <c r="D42" s="153" t="s">
        <v>79</v>
      </c>
      <c r="E42" s="153">
        <v>3.3944999999999999</v>
      </c>
      <c r="F42" s="153">
        <v>3.3953000000000002</v>
      </c>
      <c r="G42" s="153">
        <v>3.3944999999999999</v>
      </c>
      <c r="H42" s="153">
        <v>3.3946000000000001</v>
      </c>
      <c r="I42" s="153">
        <v>3.3946000000000001</v>
      </c>
      <c r="J42" s="155"/>
      <c r="K42" s="155"/>
      <c r="L42" s="163" t="str">
        <f>IF(E42="","",IF(OR(((MAXA(E42:I43))&gt;(B42+C42)),((MINA(E42:I43))&lt;(B42-C43))),"NG","OK"))</f>
        <v>OK</v>
      </c>
      <c r="M42" s="163">
        <f>IF(E42="","",IF(OR(((MAXA(E42:I43))&gt;(B42+C42)),((MINA(E42:I43))&lt;(B42-C43))),2,1))</f>
        <v>1</v>
      </c>
      <c r="N42" s="162">
        <f>IF(B42="","",(((B42+C42)+(B42-C43))/2))</f>
        <v>3.4</v>
      </c>
      <c r="O42" s="164">
        <f>IF(E42="","",((MAXA(E42,F42,G42,H42,I42))-N42)/((C42+C43)/2))</f>
        <v>-4.6999999999997044E-2</v>
      </c>
      <c r="P42" s="164">
        <f>IF(E42="","",((MINA(E42,F42,G42,H42,I42))-N42)/((C42+C43)/2))</f>
        <v>-5.5000000000000604E-2</v>
      </c>
      <c r="Q42" s="162" t="str">
        <f>IF(E42="","",IF(OR((O42&gt;50%),(P42&lt;-50%)),"Measure More","OK"))</f>
        <v>OK</v>
      </c>
      <c r="R42" s="162">
        <f>IF(E42="","",MAXA(E42:I43))</f>
        <v>3.3953000000000002</v>
      </c>
      <c r="S42" s="162">
        <f>IF(E42="","",MINA(E42:I43))</f>
        <v>3.3944999999999999</v>
      </c>
      <c r="T42" s="162">
        <f>IF(E42="","",(R42-S42))</f>
        <v>8.0000000000035598E-4</v>
      </c>
      <c r="U42" s="162">
        <f>IF(E42="","",ROUND(AVERAGEA(E42:I43),4))</f>
        <v>3.3946999999999998</v>
      </c>
      <c r="V42" s="162">
        <f>IF(E42="","",ROUND(SQRT(COUNTA(E42:I43)/(COUNTA(E42:I43)-1))*STDEVPA(E42:I43),4))</f>
        <v>2.9999999999999997E-4</v>
      </c>
      <c r="W42" s="161">
        <f>IF(E42="","",ROUND((((B42+C42)-(B42-C43))/(6*V42)),4))</f>
        <v>111.11109999999999</v>
      </c>
      <c r="X42" s="161">
        <f>IF(E42="","",ROUND((1-(ABS((((B42+C42)+(B42-C43))/2)-U42)/((C42+C43)/2)))*W42,4))</f>
        <v>105.2222</v>
      </c>
      <c r="Y42" s="161" t="str">
        <f>IF(E42="","",IF(OR(((MAXA(E42:I43))&gt;(B42+C42)),((MINA(E42:I43))&lt;(B42-C43))),"NG","OK"))</f>
        <v>OK</v>
      </c>
      <c r="Z42" s="161" t="str">
        <f>IF(X42="","",IF(OR(((MINA(X42))&lt;(1.67))),"NG","OK"))</f>
        <v>OK</v>
      </c>
      <c r="AA42">
        <v>3.3944999999999999</v>
      </c>
      <c r="AB42">
        <v>3.3953000000000002</v>
      </c>
      <c r="AC42">
        <v>3.3944999999999999</v>
      </c>
      <c r="AD42">
        <v>3.3946000000000001</v>
      </c>
      <c r="AE42">
        <v>3.3946000000000001</v>
      </c>
    </row>
    <row r="43" spans="1:31" ht="12" customHeight="1" x14ac:dyDescent="0.15">
      <c r="A43" s="152"/>
      <c r="B43" s="154"/>
      <c r="C43" s="61">
        <v>0.1</v>
      </c>
      <c r="D43" s="154"/>
      <c r="E43" s="154"/>
      <c r="F43" s="154"/>
      <c r="G43" s="154"/>
      <c r="H43" s="154"/>
      <c r="I43" s="154"/>
      <c r="J43" s="156"/>
      <c r="K43" s="156"/>
      <c r="L43" s="163" t="str">
        <f>IF(L24="","",IF(OR(((MAXA(L24:L31))&gt;(L20+L21)),((MINA(L24:L31))&lt;(L20-L22))),"NG","OK"))</f>
        <v/>
      </c>
      <c r="M43" s="163" t="str">
        <f>IF(M23="","",IF(OR(((MAXA(M23:M30))&gt;(M19+M20)),((MINA(M23:M30))&lt;(M19-M21))),2,1))</f>
        <v/>
      </c>
      <c r="N43" s="162"/>
      <c r="O43" s="164"/>
      <c r="P43" s="164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31" ht="12" customHeight="1" x14ac:dyDescent="0.15">
      <c r="A44" s="167" t="s">
        <v>85</v>
      </c>
      <c r="B44" s="153">
        <v>1.6</v>
      </c>
      <c r="C44" s="60">
        <v>0.1</v>
      </c>
      <c r="D44" s="153" t="s">
        <v>79</v>
      </c>
      <c r="E44" s="153">
        <v>1.6032999999999999</v>
      </c>
      <c r="F44" s="153">
        <v>1.6036999999999999</v>
      </c>
      <c r="G44" s="153">
        <v>1.6023000000000001</v>
      </c>
      <c r="H44" s="153">
        <v>1.5999000000000001</v>
      </c>
      <c r="I44" s="153">
        <v>1.6013999999999999</v>
      </c>
      <c r="J44" s="155"/>
      <c r="K44" s="155"/>
      <c r="L44" s="163" t="str">
        <f t="shared" ref="L44" si="0">IF(E44="","",IF(OR(((MAXA(E44:I45))&gt;(B44+C44)),((MINA(E44:I45))&lt;(B44-C45))),"NG","OK"))</f>
        <v>OK</v>
      </c>
      <c r="M44" s="163">
        <f t="shared" ref="M44" si="1">IF(E44="","",IF(OR(((MAXA(E44:I45))&gt;(B44+C44)),((MINA(E44:I45))&lt;(B44-C45))),2,1))</f>
        <v>1</v>
      </c>
      <c r="N44" s="162">
        <f t="shared" ref="N44" si="2">IF(B44="","",(((B44+C44)+(B44-C45))/2))</f>
        <v>1.6</v>
      </c>
      <c r="O44" s="164">
        <f t="shared" ref="O44" si="3">IF(E44="","",((MAXA(E44,F44,G44,H44,I44))-N44)/((C44+C45)/2))</f>
        <v>3.6999999999998145E-2</v>
      </c>
      <c r="P44" s="164">
        <f t="shared" ref="P44" si="4">IF(E44="","",((MINA(E44,F44,G44,H44,I44))-N44)/((C44+C45)/2))</f>
        <v>-9.9999999999988987E-4</v>
      </c>
      <c r="Q44" s="162" t="str">
        <f t="shared" ref="Q44" si="5">IF(E44="","",IF(OR((O44&gt;50%),(P44&lt;-50%)),"Measure More","OK"))</f>
        <v>OK</v>
      </c>
      <c r="R44" s="162">
        <f t="shared" ref="R44" si="6">IF(E44="","",MAXA(E44:I45))</f>
        <v>1.6036999999999999</v>
      </c>
      <c r="S44" s="162">
        <f t="shared" ref="S44" si="7">IF(E44="","",MINA(E44:I45))</f>
        <v>1.5999000000000001</v>
      </c>
      <c r="T44" s="162">
        <f t="shared" ref="T44" si="8">IF(E44="","",(R44-S44))</f>
        <v>3.7999999999998035E-3</v>
      </c>
      <c r="U44" s="162">
        <f t="shared" ref="U44" si="9">IF(E44="","",ROUND(AVERAGEA(E44:I45),4))</f>
        <v>1.6021000000000001</v>
      </c>
      <c r="V44" s="162">
        <f t="shared" ref="V44" si="10">IF(E44="","",ROUND(SQRT(COUNTA(E44:I45)/(COUNTA(E44:I45)-1))*STDEVPA(E44:I45),4))</f>
        <v>1.5E-3</v>
      </c>
      <c r="W44" s="161">
        <f t="shared" ref="W44" si="11">IF(E44="","",ROUND((((B44+C44)-(B44-C45))/(6*V44)),4))</f>
        <v>22.222200000000001</v>
      </c>
      <c r="X44" s="161">
        <f t="shared" ref="X44" si="12">IF(E44="","",ROUND((1-(ABS((((B44+C44)+(B44-C45))/2)-U44)/((C44+C45)/2)))*W44,4))</f>
        <v>21.755500000000001</v>
      </c>
      <c r="Y44" s="161" t="str">
        <f t="shared" ref="Y44" si="13">IF(E44="","",IF(OR(((MAXA(E44:I45))&gt;(B44+C44)),((MINA(E44:I45))&lt;(B44-C45))),"NG","OK"))</f>
        <v>OK</v>
      </c>
      <c r="Z44" s="161" t="str">
        <f t="shared" ref="Z44" si="14">IF(X44="","",IF(OR(((MINA(X44))&lt;(1.67))),"NG","OK"))</f>
        <v>OK</v>
      </c>
      <c r="AA44">
        <v>1.6032999999999999</v>
      </c>
      <c r="AB44">
        <v>1.6036999999999999</v>
      </c>
      <c r="AC44">
        <v>1.6023000000000001</v>
      </c>
      <c r="AD44">
        <v>1.5999000000000001</v>
      </c>
      <c r="AE44">
        <v>1.6013999999999999</v>
      </c>
    </row>
    <row r="45" spans="1:31" ht="12" customHeight="1" x14ac:dyDescent="0.15">
      <c r="A45" s="168"/>
      <c r="B45" s="154"/>
      <c r="C45" s="61">
        <v>0.1</v>
      </c>
      <c r="D45" s="154"/>
      <c r="E45" s="154"/>
      <c r="F45" s="154"/>
      <c r="G45" s="154"/>
      <c r="H45" s="154"/>
      <c r="I45" s="154"/>
      <c r="J45" s="156"/>
      <c r="K45" s="156"/>
      <c r="L45" s="163" t="str">
        <f t="shared" ref="L45" si="15">IF(L26="","",IF(OR(((MAXA(L26:L33))&gt;(L22+L23)),((MINA(L26:L33))&lt;(L22-L24))),"NG","OK"))</f>
        <v/>
      </c>
      <c r="M45" s="163" t="str">
        <f t="shared" ref="M45" si="16">IF(M25="","",IF(OR(((MAXA(M25:M32))&gt;(M21+M22)),((MINA(M25:M32))&lt;(M21-M23))),2,1))</f>
        <v/>
      </c>
      <c r="N45" s="162"/>
      <c r="O45" s="164"/>
      <c r="P45" s="164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31" ht="12" customHeight="1" x14ac:dyDescent="0.15">
      <c r="A46" s="165" t="s">
        <v>86</v>
      </c>
      <c r="B46" s="153">
        <v>1.6</v>
      </c>
      <c r="C46" s="60">
        <v>0.1</v>
      </c>
      <c r="D46" s="153" t="s">
        <v>79</v>
      </c>
      <c r="E46" s="153">
        <v>1.6049</v>
      </c>
      <c r="F46" s="153">
        <v>1.6041000000000001</v>
      </c>
      <c r="G46" s="153">
        <v>1.6007</v>
      </c>
      <c r="H46" s="153">
        <v>1.6034999999999999</v>
      </c>
      <c r="I46" s="153">
        <v>1.6012</v>
      </c>
      <c r="J46" s="155"/>
      <c r="K46" s="155"/>
      <c r="L46" s="163" t="str">
        <f t="shared" ref="L46" si="17">IF(E46="","",IF(OR(((MAXA(E46:I47))&gt;(B46+C46)),((MINA(E46:I47))&lt;(B46-C47))),"NG","OK"))</f>
        <v>OK</v>
      </c>
      <c r="M46" s="163">
        <f t="shared" ref="M46" si="18">IF(E46="","",IF(OR(((MAXA(E46:I47))&gt;(B46+C46)),((MINA(E46:I47))&lt;(B46-C47))),2,1))</f>
        <v>1</v>
      </c>
      <c r="N46" s="162">
        <f t="shared" ref="N46" si="19">IF(B46="","",(((B46+C46)+(B46-C47))/2))</f>
        <v>1.6</v>
      </c>
      <c r="O46" s="164">
        <f t="shared" ref="O46" si="20">IF(E46="","",((MAXA(E46,F46,G46,H46,I46))-N46)/((C46+C47)/2))</f>
        <v>4.8999999999999044E-2</v>
      </c>
      <c r="P46" s="164">
        <f t="shared" ref="P46" si="21">IF(E46="","",((MINA(E46,F46,G46,H46,I46))-N46)/((C46+C47)/2))</f>
        <v>6.9999999999992291E-3</v>
      </c>
      <c r="Q46" s="162" t="str">
        <f t="shared" ref="Q46" si="22">IF(E46="","",IF(OR((O46&gt;50%),(P46&lt;-50%)),"Measure More","OK"))</f>
        <v>OK</v>
      </c>
      <c r="R46" s="162">
        <f t="shared" ref="R46" si="23">IF(E46="","",MAXA(E46:I47))</f>
        <v>1.6049</v>
      </c>
      <c r="S46" s="162">
        <f t="shared" ref="S46" si="24">IF(E46="","",MINA(E46:I47))</f>
        <v>1.6007</v>
      </c>
      <c r="T46" s="162">
        <f t="shared" ref="T46" si="25">IF(E46="","",(R46-S46))</f>
        <v>4.1999999999999815E-3</v>
      </c>
      <c r="U46" s="162">
        <f t="shared" ref="U46" si="26">IF(E46="","",ROUND(AVERAGEA(E46:I47),4))</f>
        <v>1.6029</v>
      </c>
      <c r="V46" s="162">
        <f t="shared" ref="V46" si="27">IF(E46="","",ROUND(SQRT(COUNTA(E46:I47)/(COUNTA(E46:I47)-1))*STDEVPA(E46:I47),4))</f>
        <v>1.8E-3</v>
      </c>
      <c r="W46" s="161">
        <f t="shared" ref="W46" si="28">IF(E46="","",ROUND((((B46+C46)-(B46-C47))/(6*V46)),4))</f>
        <v>18.5185</v>
      </c>
      <c r="X46" s="161">
        <f t="shared" ref="X46" si="29">IF(E46="","",ROUND((1-(ABS((((B46+C46)+(B46-C47))/2)-U46)/((C46+C47)/2)))*W46,4))</f>
        <v>17.9815</v>
      </c>
      <c r="Y46" s="161" t="str">
        <f t="shared" ref="Y46" si="30">IF(E46="","",IF(OR(((MAXA(E46:I47))&gt;(B46+C46)),((MINA(E46:I47))&lt;(B46-C47))),"NG","OK"))</f>
        <v>OK</v>
      </c>
      <c r="Z46" s="161" t="str">
        <f t="shared" ref="Z46" si="31">IF(X46="","",IF(OR(((MINA(X46))&lt;(1.67))),"NG","OK"))</f>
        <v>OK</v>
      </c>
      <c r="AA46">
        <v>1.6049</v>
      </c>
      <c r="AB46">
        <v>1.6041000000000001</v>
      </c>
      <c r="AC46">
        <v>1.6007</v>
      </c>
      <c r="AD46">
        <v>1.6034999999999999</v>
      </c>
      <c r="AE46">
        <v>1.6012</v>
      </c>
    </row>
    <row r="47" spans="1:31" ht="12" customHeight="1" x14ac:dyDescent="0.15">
      <c r="A47" s="166"/>
      <c r="B47" s="154"/>
      <c r="C47" s="61">
        <v>0.1</v>
      </c>
      <c r="D47" s="154"/>
      <c r="E47" s="154"/>
      <c r="F47" s="154"/>
      <c r="G47" s="154"/>
      <c r="H47" s="154"/>
      <c r="I47" s="154"/>
      <c r="J47" s="156"/>
      <c r="K47" s="156"/>
      <c r="L47" s="163" t="str">
        <f t="shared" ref="L47" si="32">IF(L28="","",IF(OR(((MAXA(L28:L35))&gt;(L24+L25)),((MINA(L28:L35))&lt;(L24-L26))),"NG","OK"))</f>
        <v/>
      </c>
      <c r="M47" s="163" t="str">
        <f t="shared" ref="M47" si="33">IF(M27="","",IF(OR(((MAXA(M27:M34))&gt;(M23+M24)),((MINA(M27:M34))&lt;(M23-M25))),2,1))</f>
        <v/>
      </c>
      <c r="N47" s="162"/>
      <c r="O47" s="164"/>
      <c r="P47" s="164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31" ht="12" customHeight="1" x14ac:dyDescent="0.15">
      <c r="A48" s="165">
        <v>3</v>
      </c>
      <c r="B48" s="153">
        <v>6.3</v>
      </c>
      <c r="C48" s="60">
        <v>0.1</v>
      </c>
      <c r="D48" s="153" t="s">
        <v>79</v>
      </c>
      <c r="E48" s="153">
        <v>6.2972999999999999</v>
      </c>
      <c r="F48" s="153">
        <v>6.2988</v>
      </c>
      <c r="G48" s="153">
        <v>6.2988999999999997</v>
      </c>
      <c r="H48" s="153">
        <v>6.2994000000000003</v>
      </c>
      <c r="I48" s="153">
        <v>6.2995999999999999</v>
      </c>
      <c r="J48" s="155"/>
      <c r="K48" s="155"/>
      <c r="L48" s="163" t="str">
        <f t="shared" ref="L48" si="34">IF(E48="","",IF(OR(((MAXA(E48:I49))&gt;(B48+C48)),((MINA(E48:I49))&lt;(B48-C49))),"NG","OK"))</f>
        <v>OK</v>
      </c>
      <c r="M48" s="163">
        <f t="shared" ref="M48" si="35">IF(E48="","",IF(OR(((MAXA(E48:I49))&gt;(B48+C48)),((MINA(E48:I49))&lt;(B48-C49))),2,1))</f>
        <v>1</v>
      </c>
      <c r="N48" s="162">
        <f t="shared" ref="N48" si="36">IF(B48="","",(((B48+C48)+(B48-C49))/2))</f>
        <v>6.3</v>
      </c>
      <c r="O48" s="164">
        <f t="shared" ref="O48" si="37">IF(E48="","",((MAXA(E48,F48,G48,H48,I48))-N48)/((C48+C49)/2))</f>
        <v>-3.9999999999995595E-3</v>
      </c>
      <c r="P48" s="164">
        <f t="shared" ref="P48" si="38">IF(E48="","",((MINA(E48,F48,G48,H48,I48))-N48)/((C48+C49)/2))</f>
        <v>-2.6999999999999247E-2</v>
      </c>
      <c r="Q48" s="162" t="str">
        <f t="shared" ref="Q48" si="39">IF(E48="","",IF(OR((O48&gt;50%),(P48&lt;-50%)),"Measure More","OK"))</f>
        <v>OK</v>
      </c>
      <c r="R48" s="162">
        <f t="shared" ref="R48" si="40">IF(E48="","",MAXA(E48:I49))</f>
        <v>6.2995999999999999</v>
      </c>
      <c r="S48" s="162">
        <f t="shared" ref="S48" si="41">IF(E48="","",MINA(E48:I49))</f>
        <v>6.2972999999999999</v>
      </c>
      <c r="T48" s="162">
        <f t="shared" ref="T48" si="42">IF(E48="","",(R48-S48))</f>
        <v>2.2999999999999687E-3</v>
      </c>
      <c r="U48" s="162">
        <f t="shared" ref="U48" si="43">IF(E48="","",ROUND(AVERAGEA(E48:I49),4))</f>
        <v>6.2988</v>
      </c>
      <c r="V48" s="162">
        <f t="shared" ref="V48" si="44">IF(E48="","",ROUND(SQRT(COUNTA(E48:I49)/(COUNTA(E48:I49)-1))*STDEVPA(E48:I49),4))</f>
        <v>8.9999999999999998E-4</v>
      </c>
      <c r="W48" s="161">
        <f t="shared" ref="W48" si="45">IF(E48="","",ROUND((((B48+C48)-(B48-C49))/(6*V48)),4))</f>
        <v>37.036999999999999</v>
      </c>
      <c r="X48" s="161">
        <f t="shared" ref="X48" si="46">IF(E48="","",ROUND((1-(ABS((((B48+C48)+(B48-C49))/2)-U48)/((C48+C49)/2)))*W48,4))</f>
        <v>36.592599999999997</v>
      </c>
      <c r="Y48" s="161" t="str">
        <f t="shared" ref="Y48" si="47">IF(E48="","",IF(OR(((MAXA(E48:I49))&gt;(B48+C48)),((MINA(E48:I49))&lt;(B48-C49))),"NG","OK"))</f>
        <v>OK</v>
      </c>
      <c r="Z48" s="161" t="str">
        <f t="shared" ref="Z48" si="48">IF(X48="","",IF(OR(((MINA(X48))&lt;(1.67))),"NG","OK"))</f>
        <v>OK</v>
      </c>
      <c r="AA48">
        <v>6.2972999999999999</v>
      </c>
      <c r="AB48">
        <v>6.2988</v>
      </c>
      <c r="AC48">
        <v>6.2988999999999997</v>
      </c>
      <c r="AD48">
        <v>6.2994000000000003</v>
      </c>
      <c r="AE48">
        <v>6.2995999999999999</v>
      </c>
    </row>
    <row r="49" spans="1:31" ht="12" customHeight="1" x14ac:dyDescent="0.15">
      <c r="A49" s="166"/>
      <c r="B49" s="154"/>
      <c r="C49" s="61">
        <v>0.1</v>
      </c>
      <c r="D49" s="154"/>
      <c r="E49" s="154"/>
      <c r="F49" s="154"/>
      <c r="G49" s="154"/>
      <c r="H49" s="154"/>
      <c r="I49" s="154"/>
      <c r="J49" s="156"/>
      <c r="K49" s="156"/>
      <c r="L49" s="163" t="str">
        <f t="shared" ref="L49" si="49">IF(L30="","",IF(OR(((MAXA(L30:L37))&gt;(L26+L27)),((MINA(L30:L37))&lt;(L26-L28))),"NG","OK"))</f>
        <v/>
      </c>
      <c r="M49" s="163" t="str">
        <f t="shared" ref="M49" si="50">IF(M29="","",IF(OR(((MAXA(M29:M36))&gt;(M25+M26)),((MINA(M29:M36))&lt;(M25-M27))),2,1))</f>
        <v/>
      </c>
      <c r="N49" s="162"/>
      <c r="O49" s="164"/>
      <c r="P49" s="164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31" ht="12" customHeight="1" x14ac:dyDescent="0.15">
      <c r="A50" s="165">
        <v>5</v>
      </c>
      <c r="B50" s="153">
        <v>9.6</v>
      </c>
      <c r="C50" s="60">
        <v>0.1</v>
      </c>
      <c r="D50" s="153" t="s">
        <v>79</v>
      </c>
      <c r="E50" s="153">
        <v>9.5793999999999997</v>
      </c>
      <c r="F50" s="153">
        <v>9.5747</v>
      </c>
      <c r="G50" s="153">
        <v>9.5846</v>
      </c>
      <c r="H50" s="153">
        <v>9.5898000000000003</v>
      </c>
      <c r="I50" s="153">
        <v>9.5823</v>
      </c>
      <c r="J50" s="155"/>
      <c r="K50" s="155"/>
      <c r="L50" s="163" t="str">
        <f t="shared" ref="L50" si="51">IF(E50="","",IF(OR(((MAXA(E50:I51))&gt;(B50+C50)),((MINA(E50:I51))&lt;(B50-C51))),"NG","OK"))</f>
        <v>OK</v>
      </c>
      <c r="M50" s="163">
        <f t="shared" ref="M50" si="52">IF(E50="","",IF(OR(((MAXA(E50:I51))&gt;(B50+C50)),((MINA(E50:I51))&lt;(B50-C51))),2,1))</f>
        <v>1</v>
      </c>
      <c r="N50" s="162">
        <f t="shared" ref="N50" si="53">IF(B50="","",(((B50+C50)+(B50-C51))/2))</f>
        <v>9.6</v>
      </c>
      <c r="O50" s="164">
        <f t="shared" ref="O50" si="54">IF(E50="","",((MAXA(E50,F50,G50,H50,I50))-N50)/((C50+C51)/2))</f>
        <v>-0.10199999999999321</v>
      </c>
      <c r="P50" s="164">
        <f t="shared" ref="P50" si="55">IF(E50="","",((MINA(E50,F50,G50,H50,I50))-N50)/((C50+C51)/2))</f>
        <v>-0.25299999999999656</v>
      </c>
      <c r="Q50" s="162" t="str">
        <f t="shared" ref="Q50" si="56">IF(E50="","",IF(OR((O50&gt;50%),(P50&lt;-50%)),"Measure More","OK"))</f>
        <v>OK</v>
      </c>
      <c r="R50" s="162">
        <f t="shared" ref="R50" si="57">IF(E50="","",MAXA(E50:I51))</f>
        <v>9.5898000000000003</v>
      </c>
      <c r="S50" s="162">
        <f t="shared" ref="S50" si="58">IF(E50="","",MINA(E50:I51))</f>
        <v>9.5747</v>
      </c>
      <c r="T50" s="162">
        <f t="shared" ref="T50" si="59">IF(E50="","",(R50-S50))</f>
        <v>1.5100000000000335E-2</v>
      </c>
      <c r="U50" s="162">
        <f t="shared" ref="U50" si="60">IF(E50="","",ROUND(AVERAGEA(E50:I51),4))</f>
        <v>9.5822000000000003</v>
      </c>
      <c r="V50" s="162">
        <f t="shared" ref="V50" si="61">IF(E50="","",ROUND(SQRT(COUNTA(E50:I51)/(COUNTA(E50:I51)-1))*STDEVPA(E50:I51),4))</f>
        <v>5.5999999999999999E-3</v>
      </c>
      <c r="W50" s="161">
        <f t="shared" ref="W50" si="62">IF(E50="","",ROUND((((B50+C50)-(B50-C51))/(6*V50)),4))</f>
        <v>5.9523999999999999</v>
      </c>
      <c r="X50" s="161">
        <f t="shared" ref="X50" si="63">IF(E50="","",ROUND((1-(ABS((((B50+C50)+(B50-C51))/2)-U50)/((C50+C51)/2)))*W50,4))</f>
        <v>4.8929</v>
      </c>
      <c r="Y50" s="161" t="str">
        <f t="shared" ref="Y50" si="64">IF(E50="","",IF(OR(((MAXA(E50:I51))&gt;(B50+C50)),((MINA(E50:I51))&lt;(B50-C51))),"NG","OK"))</f>
        <v>OK</v>
      </c>
      <c r="Z50" s="161" t="str">
        <f t="shared" ref="Z50" si="65">IF(X50="","",IF(OR(((MINA(X50))&lt;(1.67))),"NG","OK"))</f>
        <v>OK</v>
      </c>
      <c r="AA50">
        <v>9.5793999999999997</v>
      </c>
      <c r="AB50">
        <v>9.5747</v>
      </c>
      <c r="AC50">
        <v>9.5846</v>
      </c>
      <c r="AD50">
        <v>9.5898000000000003</v>
      </c>
      <c r="AE50">
        <v>9.5823</v>
      </c>
    </row>
    <row r="51" spans="1:31" ht="12" customHeight="1" x14ac:dyDescent="0.15">
      <c r="A51" s="166"/>
      <c r="B51" s="154"/>
      <c r="C51" s="61">
        <v>0.1</v>
      </c>
      <c r="D51" s="154"/>
      <c r="E51" s="154"/>
      <c r="F51" s="154"/>
      <c r="G51" s="154"/>
      <c r="H51" s="154"/>
      <c r="I51" s="154"/>
      <c r="J51" s="156"/>
      <c r="K51" s="156"/>
      <c r="L51" s="163" t="str">
        <f t="shared" ref="L51" si="66">IF(L32="","",IF(OR(((MAXA(L32:L39))&gt;(L28+L29)),((MINA(L32:L39))&lt;(L28-L30))),"NG","OK"))</f>
        <v/>
      </c>
      <c r="M51" s="163" t="str">
        <f t="shared" ref="M51" si="67">IF(M31="","",IF(OR(((MAXA(M31:M38))&gt;(M27+M28)),((MINA(M31:M38))&lt;(M27-M29))),2,1))</f>
        <v/>
      </c>
      <c r="N51" s="162"/>
      <c r="O51" s="164"/>
      <c r="P51" s="164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31" ht="12" customHeight="1" x14ac:dyDescent="0.15">
      <c r="A52" s="165" t="s">
        <v>87</v>
      </c>
      <c r="B52" s="153">
        <v>6.5</v>
      </c>
      <c r="C52" s="60">
        <v>0.1</v>
      </c>
      <c r="D52" s="153" t="s">
        <v>79</v>
      </c>
      <c r="E52" s="153">
        <v>6.4941000000000004</v>
      </c>
      <c r="F52" s="153">
        <v>6.4964000000000004</v>
      </c>
      <c r="G52" s="153">
        <v>6.4962</v>
      </c>
      <c r="H52" s="153">
        <v>6.4973000000000001</v>
      </c>
      <c r="I52" s="153">
        <v>6.4966999999999997</v>
      </c>
      <c r="J52" s="155"/>
      <c r="K52" s="155"/>
      <c r="L52" s="163" t="str">
        <f t="shared" ref="L52" si="68">IF(E52="","",IF(OR(((MAXA(E52:I53))&gt;(B52+C52)),((MINA(E52:I53))&lt;(B52-C53))),"NG","OK"))</f>
        <v>OK</v>
      </c>
      <c r="M52" s="163">
        <f t="shared" ref="M52" si="69">IF(E52="","",IF(OR(((MAXA(E52:I53))&gt;(B52+C52)),((MINA(E52:I53))&lt;(B52-C53))),2,1))</f>
        <v>1</v>
      </c>
      <c r="N52" s="162">
        <f t="shared" ref="N52" si="70">IF(B52="","",(((B52+C52)+(B52-C53))/2))</f>
        <v>6.5</v>
      </c>
      <c r="O52" s="164">
        <f t="shared" ref="O52" si="71">IF(E52="","",((MAXA(E52,F52,G52,H52,I52))-N52)/((C52+C53)/2))</f>
        <v>-2.6999999999999247E-2</v>
      </c>
      <c r="P52" s="164">
        <f t="shared" ref="P52" si="72">IF(E52="","",((MINA(E52,F52,G52,H52,I52))-N52)/((C52+C53)/2))</f>
        <v>-5.8999999999995723E-2</v>
      </c>
      <c r="Q52" s="162" t="str">
        <f t="shared" ref="Q52" si="73">IF(E52="","",IF(OR((O52&gt;50%),(P52&lt;-50%)),"Measure More","OK"))</f>
        <v>OK</v>
      </c>
      <c r="R52" s="162">
        <f t="shared" ref="R52" si="74">IF(E52="","",MAXA(E52:I53))</f>
        <v>6.4973000000000001</v>
      </c>
      <c r="S52" s="162">
        <f t="shared" ref="S52" si="75">IF(E52="","",MINA(E52:I53))</f>
        <v>6.4941000000000004</v>
      </c>
      <c r="T52" s="162">
        <f t="shared" ref="T52" si="76">IF(E52="","",(R52-S52))</f>
        <v>3.1999999999996476E-3</v>
      </c>
      <c r="U52" s="162">
        <f t="shared" ref="U52" si="77">IF(E52="","",ROUND(AVERAGEA(E52:I53),4))</f>
        <v>6.4961000000000002</v>
      </c>
      <c r="V52" s="162">
        <f t="shared" ref="V52" si="78">IF(E52="","",ROUND(SQRT(COUNTA(E52:I53)/(COUNTA(E52:I53)-1))*STDEVPA(E52:I53),4))</f>
        <v>1.1999999999999999E-3</v>
      </c>
      <c r="W52" s="161">
        <f t="shared" ref="W52" si="79">IF(E52="","",ROUND((((B52+C52)-(B52-C53))/(6*V52)),4))</f>
        <v>27.777799999999999</v>
      </c>
      <c r="X52" s="161">
        <f t="shared" ref="X52" si="80">IF(E52="","",ROUND((1-(ABS((((B52+C52)+(B52-C53))/2)-U52)/((C52+C53)/2)))*W52,4))</f>
        <v>26.694500000000001</v>
      </c>
      <c r="Y52" s="161" t="str">
        <f t="shared" ref="Y52" si="81">IF(E52="","",IF(OR(((MAXA(E52:I53))&gt;(B52+C52)),((MINA(E52:I53))&lt;(B52-C53))),"NG","OK"))</f>
        <v>OK</v>
      </c>
      <c r="Z52" s="161" t="str">
        <f t="shared" ref="Z52" si="82">IF(X52="","",IF(OR(((MINA(X52))&lt;(1.67))),"NG","OK"))</f>
        <v>OK</v>
      </c>
      <c r="AA52">
        <v>6.4941000000000004</v>
      </c>
      <c r="AB52">
        <v>6.4964000000000004</v>
      </c>
      <c r="AC52">
        <v>6.4962</v>
      </c>
      <c r="AD52">
        <v>6.4973000000000001</v>
      </c>
      <c r="AE52">
        <v>6.4966999999999997</v>
      </c>
    </row>
    <row r="53" spans="1:31" ht="12" customHeight="1" x14ac:dyDescent="0.15">
      <c r="A53" s="166"/>
      <c r="B53" s="154"/>
      <c r="C53" s="61">
        <v>0.1</v>
      </c>
      <c r="D53" s="154"/>
      <c r="E53" s="154"/>
      <c r="F53" s="154"/>
      <c r="G53" s="154"/>
      <c r="H53" s="154"/>
      <c r="I53" s="154"/>
      <c r="J53" s="156"/>
      <c r="K53" s="156"/>
      <c r="L53" s="163" t="str">
        <f t="shared" ref="L53" si="83">IF(L34="","",IF(OR(((MAXA(L34:L41))&gt;(L30+L31)),((MINA(L34:L41))&lt;(L30-L32))),"NG","OK"))</f>
        <v/>
      </c>
      <c r="M53" s="163" t="str">
        <f t="shared" ref="M53" si="84">IF(M33="","",IF(OR(((MAXA(M33:M40))&gt;(M29+M30)),((MINA(M33:M40))&lt;(M29-M31))),2,1))</f>
        <v/>
      </c>
      <c r="N53" s="162"/>
      <c r="O53" s="164"/>
      <c r="P53" s="164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31" ht="12" customHeight="1" x14ac:dyDescent="0.15">
      <c r="A54" s="165" t="s">
        <v>88</v>
      </c>
      <c r="B54" s="153">
        <v>6.5</v>
      </c>
      <c r="C54" s="60">
        <v>0.1</v>
      </c>
      <c r="D54" s="153" t="s">
        <v>79</v>
      </c>
      <c r="E54" s="153">
        <v>6.5072999999999999</v>
      </c>
      <c r="F54" s="153">
        <v>6.5068000000000001</v>
      </c>
      <c r="G54" s="153">
        <v>6.5067000000000004</v>
      </c>
      <c r="H54" s="153">
        <v>6.5098000000000003</v>
      </c>
      <c r="I54" s="153">
        <v>6.5072000000000001</v>
      </c>
      <c r="J54" s="155"/>
      <c r="K54" s="155"/>
      <c r="L54" s="163" t="str">
        <f t="shared" ref="L54" si="85">IF(E54="","",IF(OR(((MAXA(E54:I55))&gt;(B54+C54)),((MINA(E54:I55))&lt;(B54-C55))),"NG","OK"))</f>
        <v>OK</v>
      </c>
      <c r="M54" s="163">
        <f t="shared" ref="M54" si="86">IF(E54="","",IF(OR(((MAXA(E54:I55))&gt;(B54+C54)),((MINA(E54:I55))&lt;(B54-C55))),2,1))</f>
        <v>1</v>
      </c>
      <c r="N54" s="162">
        <f t="shared" ref="N54" si="87">IF(B54="","",(((B54+C54)+(B54-C55))/2))</f>
        <v>6.5</v>
      </c>
      <c r="O54" s="164">
        <f t="shared" ref="O54" si="88">IF(E54="","",((MAXA(E54,F54,G54,H54,I54))-N54)/((C54+C55)/2))</f>
        <v>9.800000000000253E-2</v>
      </c>
      <c r="P54" s="164">
        <f t="shared" ref="P54" si="89">IF(E54="","",((MINA(E54,F54,G54,H54,I54))-N54)/((C54+C55)/2))</f>
        <v>6.7000000000003723E-2</v>
      </c>
      <c r="Q54" s="162" t="str">
        <f t="shared" ref="Q54" si="90">IF(E54="","",IF(OR((O54&gt;50%),(P54&lt;-50%)),"Measure More","OK"))</f>
        <v>OK</v>
      </c>
      <c r="R54" s="162">
        <f t="shared" ref="R54" si="91">IF(E54="","",MAXA(E54:I55))</f>
        <v>6.5098000000000003</v>
      </c>
      <c r="S54" s="162">
        <f t="shared" ref="S54" si="92">IF(E54="","",MINA(E54:I55))</f>
        <v>6.5067000000000004</v>
      </c>
      <c r="T54" s="162">
        <f t="shared" ref="T54" si="93">IF(E54="","",(R54-S54))</f>
        <v>3.0999999999998806E-3</v>
      </c>
      <c r="U54" s="162">
        <f t="shared" ref="U54" si="94">IF(E54="","",ROUND(AVERAGEA(E54:I55),4))</f>
        <v>6.5076000000000001</v>
      </c>
      <c r="V54" s="162">
        <f t="shared" ref="V54" si="95">IF(E54="","",ROUND(SQRT(COUNTA(E54:I55)/(COUNTA(E54:I55)-1))*STDEVPA(E54:I55),4))</f>
        <v>1.2999999999999999E-3</v>
      </c>
      <c r="W54" s="161">
        <f t="shared" ref="W54" si="96">IF(E54="","",ROUND((((B54+C54)-(B54-C55))/(6*V54)),4))</f>
        <v>25.640999999999998</v>
      </c>
      <c r="X54" s="161">
        <f t="shared" ref="X54" si="97">IF(E54="","",ROUND((1-(ABS((((B54+C54)+(B54-C55))/2)-U54)/((C54+C55)/2)))*W54,4))</f>
        <v>23.692299999999999</v>
      </c>
      <c r="Y54" s="161" t="str">
        <f t="shared" ref="Y54" si="98">IF(E54="","",IF(OR(((MAXA(E54:I55))&gt;(B54+C54)),((MINA(E54:I55))&lt;(B54-C55))),"NG","OK"))</f>
        <v>OK</v>
      </c>
      <c r="Z54" s="161" t="str">
        <f t="shared" ref="Z54" si="99">IF(X54="","",IF(OR(((MINA(X54))&lt;(1.67))),"NG","OK"))</f>
        <v>OK</v>
      </c>
      <c r="AA54">
        <v>6.5072999999999999</v>
      </c>
      <c r="AB54">
        <v>6.5068000000000001</v>
      </c>
      <c r="AC54">
        <v>6.5067000000000004</v>
      </c>
      <c r="AD54">
        <v>6.5098000000000003</v>
      </c>
      <c r="AE54">
        <v>6.5072000000000001</v>
      </c>
    </row>
    <row r="55" spans="1:31" ht="12" customHeight="1" x14ac:dyDescent="0.15">
      <c r="A55" s="166"/>
      <c r="B55" s="154"/>
      <c r="C55" s="61">
        <v>0.1</v>
      </c>
      <c r="D55" s="154"/>
      <c r="E55" s="154"/>
      <c r="F55" s="154"/>
      <c r="G55" s="154"/>
      <c r="H55" s="154"/>
      <c r="I55" s="154"/>
      <c r="J55" s="156"/>
      <c r="K55" s="156"/>
      <c r="L55" s="163" t="str">
        <f t="shared" ref="L55" si="100">IF(L36="","",IF(OR(((MAXA(L36:L43))&gt;(L32+L33)),((MINA(L36:L43))&lt;(L32-L34))),"NG","OK"))</f>
        <v/>
      </c>
      <c r="M55" s="163" t="str">
        <f t="shared" ref="M55" si="101">IF(M35="","",IF(OR(((MAXA(M35:M42))&gt;(M31+M32)),((MINA(M35:M42))&lt;(M31-M33))),2,1))</f>
        <v/>
      </c>
      <c r="N55" s="162"/>
      <c r="O55" s="164"/>
      <c r="P55" s="164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1:31" ht="12" customHeight="1" x14ac:dyDescent="0.15">
      <c r="A56" s="165">
        <v>8</v>
      </c>
      <c r="B56" s="153">
        <v>21.5</v>
      </c>
      <c r="C56" s="60">
        <v>0.1</v>
      </c>
      <c r="D56" s="153" t="s">
        <v>79</v>
      </c>
      <c r="E56" s="153">
        <v>21.5259</v>
      </c>
      <c r="F56" s="153">
        <v>21.509599999999999</v>
      </c>
      <c r="G56" s="153">
        <v>21.517399999999999</v>
      </c>
      <c r="H56" s="153">
        <v>21.486000000000001</v>
      </c>
      <c r="I56" s="153">
        <v>21.522600000000001</v>
      </c>
      <c r="J56" s="155"/>
      <c r="K56" s="155"/>
      <c r="L56" s="163" t="str">
        <f t="shared" ref="L56" si="102">IF(E56="","",IF(OR(((MAXA(E56:I57))&gt;(B56+C56)),((MINA(E56:I57))&lt;(B56-C57))),"NG","OK"))</f>
        <v>OK</v>
      </c>
      <c r="M56" s="163">
        <f t="shared" ref="M56" si="103">IF(E56="","",IF(OR(((MAXA(E56:I57))&gt;(B56+C56)),((MINA(E56:I57))&lt;(B56-C57))),2,1))</f>
        <v>1</v>
      </c>
      <c r="N56" s="162">
        <f t="shared" ref="N56" si="104">IF(B56="","",(((B56+C56)+(B56-C57))/2))</f>
        <v>21.5</v>
      </c>
      <c r="O56" s="164">
        <f t="shared" ref="O56" si="105">IF(E56="","",((MAXA(E56,F56,G56,H56,I56))-N56)/((C56+C57)/2))</f>
        <v>0.25900000000000034</v>
      </c>
      <c r="P56" s="164">
        <f t="shared" ref="P56" si="106">IF(E56="","",((MINA(E56,F56,G56,H56,I56))-N56)/((C56+C57)/2))</f>
        <v>-0.13999999999999346</v>
      </c>
      <c r="Q56" s="162" t="str">
        <f t="shared" ref="Q56" si="107">IF(E56="","",IF(OR((O56&gt;50%),(P56&lt;-50%)),"Measure More","OK"))</f>
        <v>OK</v>
      </c>
      <c r="R56" s="162">
        <f t="shared" ref="R56" si="108">IF(E56="","",MAXA(E56:I57))</f>
        <v>21.5259</v>
      </c>
      <c r="S56" s="162">
        <f t="shared" ref="S56" si="109">IF(E56="","",MINA(E56:I57))</f>
        <v>21.486000000000001</v>
      </c>
      <c r="T56" s="162">
        <f t="shared" ref="T56" si="110">IF(E56="","",(R56-S56))</f>
        <v>3.989999999999938E-2</v>
      </c>
      <c r="U56" s="162">
        <f t="shared" ref="U56" si="111">IF(E56="","",ROUND(AVERAGEA(E56:I57),4))</f>
        <v>21.5123</v>
      </c>
      <c r="V56" s="162">
        <f t="shared" ref="V56" si="112">IF(E56="","",ROUND(SQRT(COUNTA(E56:I57)/(COUNTA(E56:I57)-1))*STDEVPA(E56:I57),4))</f>
        <v>1.5900000000000001E-2</v>
      </c>
      <c r="W56" s="161">
        <f t="shared" ref="W56" si="113">IF(E56="","",ROUND((((B56+C56)-(B56-C57))/(6*V56)),4))</f>
        <v>2.0964</v>
      </c>
      <c r="X56" s="161">
        <f t="shared" ref="X56" si="114">IF(E56="","",ROUND((1-(ABS((((B56+C56)+(B56-C57))/2)-U56)/((C56+C57)/2)))*W56,4))</f>
        <v>1.8385</v>
      </c>
      <c r="Y56" s="161" t="str">
        <f t="shared" ref="Y56" si="115">IF(E56="","",IF(OR(((MAXA(E56:I57))&gt;(B56+C56)),((MINA(E56:I57))&lt;(B56-C57))),"NG","OK"))</f>
        <v>OK</v>
      </c>
      <c r="Z56" s="161" t="str">
        <f t="shared" ref="Z56" si="116">IF(X56="","",IF(OR(((MINA(X56))&lt;(1.67))),"NG","OK"))</f>
        <v>OK</v>
      </c>
      <c r="AA56">
        <v>21.5259</v>
      </c>
      <c r="AB56">
        <v>21.509599999999999</v>
      </c>
      <c r="AC56">
        <v>21.517399999999999</v>
      </c>
      <c r="AD56">
        <v>21.486000000000001</v>
      </c>
      <c r="AE56">
        <v>21.522600000000001</v>
      </c>
    </row>
    <row r="57" spans="1:31" ht="12" customHeight="1" x14ac:dyDescent="0.15">
      <c r="A57" s="166"/>
      <c r="B57" s="154"/>
      <c r="C57" s="61">
        <v>0.1</v>
      </c>
      <c r="D57" s="154"/>
      <c r="E57" s="154"/>
      <c r="F57" s="154"/>
      <c r="G57" s="154"/>
      <c r="H57" s="154"/>
      <c r="I57" s="154"/>
      <c r="J57" s="156"/>
      <c r="K57" s="156"/>
      <c r="L57" s="163" t="str">
        <f t="shared" ref="L57" si="117">IF(L38="","",IF(OR(((MAXA(L38:L45))&gt;(L34+L35)),((MINA(L38:L45))&lt;(L34-L36))),"NG","OK"))</f>
        <v/>
      </c>
      <c r="M57" s="163" t="str">
        <f t="shared" ref="M57" si="118">IF(M37="","",IF(OR(((MAXA(M37:M44))&gt;(M33+M34)),((MINA(M37:M44))&lt;(M33-M35))),2,1))</f>
        <v/>
      </c>
      <c r="N57" s="162"/>
      <c r="O57" s="164"/>
      <c r="P57" s="164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spans="1:31" ht="12" customHeight="1" x14ac:dyDescent="0.15">
      <c r="A58" s="165">
        <v>9</v>
      </c>
      <c r="B58" s="153">
        <v>24.6</v>
      </c>
      <c r="C58" s="60">
        <v>0.2</v>
      </c>
      <c r="D58" s="153" t="s">
        <v>79</v>
      </c>
      <c r="E58" s="153">
        <v>24.624099999999999</v>
      </c>
      <c r="F58" s="153">
        <v>24.625599999999999</v>
      </c>
      <c r="G58" s="153">
        <v>24.626200000000001</v>
      </c>
      <c r="H58" s="153">
        <v>24.6281</v>
      </c>
      <c r="I58" s="153">
        <v>24.626999999999999</v>
      </c>
      <c r="J58" s="155"/>
      <c r="K58" s="155"/>
      <c r="L58" s="163" t="str">
        <f t="shared" ref="L58" si="119">IF(E58="","",IF(OR(((MAXA(E58:I59))&gt;(B58+C58)),((MINA(E58:I59))&lt;(B58-C59))),"NG","OK"))</f>
        <v>OK</v>
      </c>
      <c r="M58" s="163">
        <f t="shared" ref="M58" si="120">IF(E58="","",IF(OR(((MAXA(E58:I59))&gt;(B58+C58)),((MINA(E58:I59))&lt;(B58-C59))),2,1))</f>
        <v>1</v>
      </c>
      <c r="N58" s="162">
        <f t="shared" ref="N58" si="121">IF(B58="","",(((B58+C58)+(B58-C59))/2))</f>
        <v>24.6</v>
      </c>
      <c r="O58" s="164">
        <f t="shared" ref="O58" si="122">IF(E58="","",((MAXA(E58,F58,G58,H58,I58))-N58)/((C58+C59)/2))</f>
        <v>0.1404999999999923</v>
      </c>
      <c r="P58" s="164">
        <f t="shared" ref="P58" si="123">IF(E58="","",((MINA(E58,F58,G58,H58,I58))-N58)/((C58+C59)/2))</f>
        <v>0.12049999999998562</v>
      </c>
      <c r="Q58" s="162" t="str">
        <f t="shared" ref="Q58" si="124">IF(E58="","",IF(OR((O58&gt;50%),(P58&lt;-50%)),"Measure More","OK"))</f>
        <v>OK</v>
      </c>
      <c r="R58" s="162">
        <f t="shared" ref="R58" si="125">IF(E58="","",MAXA(E58:I59))</f>
        <v>24.6281</v>
      </c>
      <c r="S58" s="162">
        <f t="shared" ref="S58" si="126">IF(E58="","",MINA(E58:I59))</f>
        <v>24.624099999999999</v>
      </c>
      <c r="T58" s="162">
        <f t="shared" ref="T58" si="127">IF(E58="","",(R58-S58))</f>
        <v>4.0000000000013358E-3</v>
      </c>
      <c r="U58" s="162">
        <f t="shared" ref="U58" si="128">IF(E58="","",ROUND(AVERAGEA(E58:I59),4))</f>
        <v>24.626200000000001</v>
      </c>
      <c r="V58" s="162">
        <f t="shared" ref="V58" si="129">IF(E58="","",ROUND(SQRT(COUNTA(E58:I59)/(COUNTA(E58:I59)-1))*STDEVPA(E58:I59),4))</f>
        <v>1.5E-3</v>
      </c>
      <c r="W58" s="161">
        <f t="shared" ref="W58" si="130">IF(E58="","",ROUND((((B58+C58)-(B58-C59))/(6*V58)),4))</f>
        <v>44.444400000000002</v>
      </c>
      <c r="X58" s="161">
        <f t="shared" ref="X58" si="131">IF(E58="","",ROUND((1-(ABS((((B58+C58)+(B58-C59))/2)-U58)/((C58+C59)/2)))*W58,4))</f>
        <v>38.622199999999999</v>
      </c>
      <c r="Y58" s="161" t="str">
        <f t="shared" ref="Y58" si="132">IF(E58="","",IF(OR(((MAXA(E58:I59))&gt;(B58+C58)),((MINA(E58:I59))&lt;(B58-C59))),"NG","OK"))</f>
        <v>OK</v>
      </c>
      <c r="Z58" s="161" t="str">
        <f t="shared" ref="Z58" si="133">IF(X58="","",IF(OR(((MINA(X58))&lt;(1.67))),"NG","OK"))</f>
        <v>OK</v>
      </c>
      <c r="AA58">
        <v>24.624099999999999</v>
      </c>
      <c r="AB58">
        <v>24.625599999999999</v>
      </c>
      <c r="AC58">
        <v>24.626200000000001</v>
      </c>
      <c r="AD58">
        <v>24.6281</v>
      </c>
      <c r="AE58">
        <v>24.626999999999999</v>
      </c>
    </row>
    <row r="59" spans="1:31" ht="12" customHeight="1" x14ac:dyDescent="0.15">
      <c r="A59" s="166"/>
      <c r="B59" s="154"/>
      <c r="C59" s="61">
        <v>0.2</v>
      </c>
      <c r="D59" s="154"/>
      <c r="E59" s="154"/>
      <c r="F59" s="154"/>
      <c r="G59" s="154"/>
      <c r="H59" s="154"/>
      <c r="I59" s="154"/>
      <c r="J59" s="156"/>
      <c r="K59" s="156"/>
      <c r="L59" s="163" t="str">
        <f t="shared" ref="L59" si="134">IF(L40="","",IF(OR(((MAXA(L40:L47))&gt;(L36+L37)),((MINA(L40:L47))&lt;(L36-L38))),"NG","OK"))</f>
        <v>OK</v>
      </c>
      <c r="M59" s="163" t="str">
        <f t="shared" ref="M59" si="135">IF(M39="","",IF(OR(((MAXA(M39:M46))&gt;(M35+M36)),((MINA(M39:M46))&lt;(M35-M37))),2,1))</f>
        <v/>
      </c>
      <c r="N59" s="162"/>
      <c r="O59" s="164"/>
      <c r="P59" s="164"/>
      <c r="Q59" s="162"/>
      <c r="R59" s="162"/>
      <c r="S59" s="162"/>
      <c r="T59" s="162"/>
      <c r="U59" s="162"/>
      <c r="V59" s="162"/>
      <c r="W59" s="162"/>
      <c r="X59" s="162"/>
      <c r="Y59" s="162"/>
      <c r="Z59" s="162"/>
    </row>
    <row r="60" spans="1:31" ht="12" customHeight="1" x14ac:dyDescent="0.15">
      <c r="A60" s="165">
        <v>10</v>
      </c>
      <c r="B60" s="153">
        <v>3.6</v>
      </c>
      <c r="C60" s="60">
        <v>0.1</v>
      </c>
      <c r="D60" s="153" t="s">
        <v>79</v>
      </c>
      <c r="E60" s="153">
        <v>3.6410999999999998</v>
      </c>
      <c r="F60" s="153">
        <v>3.6575000000000002</v>
      </c>
      <c r="G60" s="153">
        <v>3.6549999999999998</v>
      </c>
      <c r="H60" s="153">
        <v>3.6579999999999999</v>
      </c>
      <c r="I60" s="153">
        <v>3.6425999999999998</v>
      </c>
      <c r="J60" s="155"/>
      <c r="K60" s="155"/>
      <c r="L60" s="163" t="str">
        <f t="shared" ref="L60" si="136">IF(E60="","",IF(OR(((MAXA(E60:I61))&gt;(B60+C60)),((MINA(E60:I61))&lt;(B60-C61))),"NG","OK"))</f>
        <v>OK</v>
      </c>
      <c r="M60" s="163">
        <f t="shared" ref="M60" si="137">IF(E60="","",IF(OR(((MAXA(E60:I61))&gt;(B60+C60)),((MINA(E60:I61))&lt;(B60-C61))),2,1))</f>
        <v>1</v>
      </c>
      <c r="N60" s="162">
        <f t="shared" ref="N60" si="138">IF(B60="","",(((B60+C60)+(B60-C61))/2))</f>
        <v>3.6</v>
      </c>
      <c r="O60" s="164">
        <f t="shared" ref="O60" si="139">IF(E60="","",((MAXA(E60,F60,G60,H60,I60))-N60)/((C60+C61)/2))</f>
        <v>0.57999999999999829</v>
      </c>
      <c r="P60" s="164">
        <f t="shared" ref="P60" si="140">IF(E60="","",((MINA(E60,F60,G60,H60,I60))-N60)/((C60+C61)/2))</f>
        <v>0.41099999999999692</v>
      </c>
      <c r="Q60" s="162" t="str">
        <f t="shared" ref="Q60" si="141">IF(E60="","",IF(OR((O60&gt;50%),(P60&lt;-50%)),"Measure More","OK"))</f>
        <v>Measure More</v>
      </c>
      <c r="R60" s="162">
        <f t="shared" ref="R60" si="142">IF(E60="","",MAXA(E60:I61))</f>
        <v>3.6579999999999999</v>
      </c>
      <c r="S60" s="162">
        <f t="shared" ref="S60" si="143">IF(E60="","",MINA(E60:I61))</f>
        <v>3.6410999999999998</v>
      </c>
      <c r="T60" s="162">
        <f t="shared" ref="T60" si="144">IF(E60="","",(R60-S60))</f>
        <v>1.6900000000000137E-2</v>
      </c>
      <c r="U60" s="162">
        <f t="shared" ref="U60" si="145">IF(E60="","",ROUND(AVERAGEA(E60:I61),4))</f>
        <v>3.6507999999999998</v>
      </c>
      <c r="V60" s="162">
        <f t="shared" ref="V60" si="146">IF(E60="","",ROUND(SQRT(COUNTA(E60:I61)/(COUNTA(E60:I61)-1))*STDEVPA(E60:I61),4))</f>
        <v>8.3000000000000001E-3</v>
      </c>
      <c r="W60" s="161">
        <f t="shared" ref="W60" si="147">IF(E60="","",ROUND((((B60+C60)-(B60-C61))/(6*V60)),4))</f>
        <v>4.0160999999999998</v>
      </c>
      <c r="X60" s="161">
        <f t="shared" ref="X60" si="148">IF(E60="","",ROUND((1-(ABS((((B60+C60)+(B60-C61))/2)-U60)/((C60+C61)/2)))*W60,4))</f>
        <v>1.9759</v>
      </c>
      <c r="Y60" s="161" t="str">
        <f t="shared" ref="Y60" si="149">IF(E60="","",IF(OR(((MAXA(E60:I61))&gt;(B60+C60)),((MINA(E60:I61))&lt;(B60-C61))),"NG","OK"))</f>
        <v>OK</v>
      </c>
      <c r="Z60" s="161" t="str">
        <f t="shared" ref="Z60" si="150">IF(X60="","",IF(OR(((MINA(X60))&lt;(1.67))),"NG","OK"))</f>
        <v>OK</v>
      </c>
      <c r="AA60">
        <v>3.6410999999999998</v>
      </c>
      <c r="AB60">
        <v>3.6575000000000002</v>
      </c>
      <c r="AC60">
        <v>3.6549999999999998</v>
      </c>
      <c r="AD60">
        <v>3.6579999999999999</v>
      </c>
      <c r="AE60">
        <v>3.6425999999999998</v>
      </c>
    </row>
    <row r="61" spans="1:31" ht="12" customHeight="1" x14ac:dyDescent="0.15">
      <c r="A61" s="166"/>
      <c r="B61" s="154"/>
      <c r="C61" s="61">
        <v>0.1</v>
      </c>
      <c r="D61" s="154"/>
      <c r="E61" s="154"/>
      <c r="F61" s="154"/>
      <c r="G61" s="154"/>
      <c r="H61" s="154"/>
      <c r="I61" s="154"/>
      <c r="J61" s="156"/>
      <c r="K61" s="156"/>
      <c r="L61" s="163" t="e">
        <f t="shared" ref="L61" si="151">IF(L42="","",IF(OR(((MAXA(L42:L49))&gt;(L38+L39)),((MINA(L42:L49))&lt;(L38-L40))),"NG","OK"))</f>
        <v>#VALUE!</v>
      </c>
      <c r="M61" s="163" t="str">
        <f t="shared" ref="M61" si="152">IF(M41="","",IF(OR(((MAXA(M41:M48))&gt;(M37+M38)),((MINA(M41:M48))&lt;(M37-M39))),2,1))</f>
        <v/>
      </c>
      <c r="N61" s="162"/>
      <c r="O61" s="164"/>
      <c r="P61" s="164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r="62" spans="1:31" ht="12" customHeight="1" x14ac:dyDescent="0.15">
      <c r="A62" s="165">
        <v>11</v>
      </c>
      <c r="B62" s="153">
        <v>0.8</v>
      </c>
      <c r="C62" s="60">
        <v>0.06</v>
      </c>
      <c r="D62" s="153" t="s">
        <v>80</v>
      </c>
      <c r="E62" s="153">
        <v>0.80900000000000005</v>
      </c>
      <c r="F62" s="153">
        <v>0.80800000000000005</v>
      </c>
      <c r="G62" s="153">
        <v>0.80900000000000005</v>
      </c>
      <c r="H62" s="153">
        <v>0.80800000000000005</v>
      </c>
      <c r="I62" s="153">
        <v>0.80900000000000005</v>
      </c>
      <c r="J62" s="155" t="s">
        <v>119</v>
      </c>
      <c r="K62" s="155"/>
      <c r="L62" s="163" t="str">
        <f>IF(E62="","",IF(OR(((MAXA(E62:I63))&gt;(B62+C62)),((MINA(E62:I63))&lt;(B62-C63))),"NG","OK"))</f>
        <v>OK</v>
      </c>
      <c r="M62" s="163">
        <f>IF(E62="","",IF(OR(((MAXA(E62:I63))&gt;(B62+C62)),((MINA(E62:I63))&lt;(B62-C63))),2,1))</f>
        <v>1</v>
      </c>
      <c r="N62" s="162">
        <f t="shared" ref="N62" si="153">IF(B62="","",(((B62+C62)+(B62-C63))/2))</f>
        <v>0.8</v>
      </c>
      <c r="O62" s="164">
        <f t="shared" ref="O62" si="154">IF(E62="","",((MAXA(E62,F62,G62,H62,I62))-N62)/((C62+C63)/2))</f>
        <v>0.15000000000000013</v>
      </c>
      <c r="P62" s="164">
        <f t="shared" ref="P62" si="155">IF(E62="","",((MINA(E62,F62,G62,H62,I62))-N62)/((C62+C63)/2))</f>
        <v>0.13333333333333347</v>
      </c>
      <c r="Q62" s="162" t="str">
        <f t="shared" ref="Q62" si="156">IF(E62="","",IF(OR((O62&gt;50%),(P62&lt;-50%)),"Measure More","OK"))</f>
        <v>OK</v>
      </c>
      <c r="R62" s="162">
        <f t="shared" ref="R62" si="157">IF(E62="","",MAXA(E62:I63))</f>
        <v>0.80900000000000005</v>
      </c>
      <c r="S62" s="162">
        <f t="shared" ref="S62" si="158">IF(E62="","",MINA(E62:I63))</f>
        <v>0.80800000000000005</v>
      </c>
      <c r="T62" s="162">
        <f t="shared" ref="T62" si="159">IF(E62="","",(R62-S62))</f>
        <v>1.0000000000000009E-3</v>
      </c>
      <c r="U62" s="162">
        <f t="shared" ref="U62" si="160">IF(E62="","",ROUND(AVERAGEA(E62:I63),4))</f>
        <v>0.80859999999999999</v>
      </c>
      <c r="V62" s="162">
        <f t="shared" ref="V62" si="161">IF(E62="","",ROUND(SQRT(COUNTA(E62:I63)/(COUNTA(E62:I63)-1))*STDEVPA(E62:I63),4))</f>
        <v>5.0000000000000001E-4</v>
      </c>
      <c r="W62" s="161">
        <f t="shared" ref="W62" si="162">IF(E62="","",ROUND((((B62+C62)-(B62-C63))/(6*V62)),4))</f>
        <v>40</v>
      </c>
      <c r="X62" s="161">
        <f t="shared" ref="X62" si="163">IF(E62="","",ROUND((1-(ABS((((B62+C62)+(B62-C63))/2)-U62)/((C62+C63)/2)))*W62,4))</f>
        <v>34.2667</v>
      </c>
      <c r="Y62" s="161" t="str">
        <f t="shared" ref="Y62" si="164">IF(E62="","",IF(OR(((MAXA(E62:I63))&gt;(B62+C62)),((MINA(E62:I63))&lt;(B62-C63))),"NG","OK"))</f>
        <v>OK</v>
      </c>
      <c r="Z62" s="161" t="str">
        <f t="shared" ref="Z62" si="165">IF(X62="","",IF(OR(((MINA(X62))&lt;(1.67))),"NG","OK"))</f>
        <v>OK</v>
      </c>
      <c r="AA62">
        <v>0.80900000000000005</v>
      </c>
      <c r="AB62">
        <v>0.80800000000000005</v>
      </c>
      <c r="AC62">
        <v>0.80900000000000005</v>
      </c>
      <c r="AD62">
        <v>0.80800000000000005</v>
      </c>
      <c r="AE62">
        <v>0.80900000000000005</v>
      </c>
    </row>
    <row r="63" spans="1:31" ht="12" customHeight="1" x14ac:dyDescent="0.15">
      <c r="A63" s="166"/>
      <c r="B63" s="154"/>
      <c r="C63" s="61">
        <v>0.06</v>
      </c>
      <c r="D63" s="154"/>
      <c r="E63" s="154"/>
      <c r="F63" s="154"/>
      <c r="G63" s="154"/>
      <c r="H63" s="154"/>
      <c r="I63" s="154"/>
      <c r="J63" s="156"/>
      <c r="K63" s="156"/>
      <c r="L63" s="163" t="e">
        <f t="shared" ref="L63" si="166">IF(L44="","",IF(OR(((MAXA(L44:L51))&gt;(L40+L41)),((MINA(L44:L51))&lt;(L40-L42))),"NG","OK"))</f>
        <v>#VALUE!</v>
      </c>
      <c r="M63" s="163" t="str">
        <f t="shared" ref="M63" si="167">IF(M43="","",IF(OR(((MAXA(M43:M50))&gt;(M39+M40)),((MINA(M43:M50))&lt;(M39-M41))),2,1))</f>
        <v/>
      </c>
      <c r="N63" s="162"/>
      <c r="O63" s="164"/>
      <c r="P63" s="164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r="64" spans="1:31" ht="12" customHeight="1" x14ac:dyDescent="0.15">
      <c r="A64" s="165">
        <v>12</v>
      </c>
      <c r="B64" s="153">
        <v>0.6</v>
      </c>
      <c r="C64" s="60">
        <v>0</v>
      </c>
      <c r="D64" s="153" t="s">
        <v>80</v>
      </c>
      <c r="E64" s="153">
        <v>0.59</v>
      </c>
      <c r="F64" s="153">
        <v>0.59</v>
      </c>
      <c r="G64" s="153">
        <v>0.59</v>
      </c>
      <c r="H64" s="153">
        <v>0.59</v>
      </c>
      <c r="I64" s="153">
        <v>0.59099999999999997</v>
      </c>
      <c r="J64" s="155"/>
      <c r="K64" s="155"/>
      <c r="L64" s="163" t="str">
        <f t="shared" ref="L64" si="168">IF(E64="","",IF(OR(((MAXA(E64:I65))&gt;(B64+C64)),((MINA(E64:I65))&lt;(B64-C65))),"NG","OK"))</f>
        <v>OK</v>
      </c>
      <c r="M64" s="163">
        <f t="shared" ref="M64" si="169">IF(E64="","",IF(OR(((MAXA(E64:I65))&gt;(B64+C64)),((MINA(E64:I65))&lt;(B64-C65))),2,1))</f>
        <v>1</v>
      </c>
      <c r="N64" s="162">
        <f t="shared" ref="N64" si="170">IF(B64="","",(((B64+C64)+(B64-C65))/2))</f>
        <v>0.58499999999999996</v>
      </c>
      <c r="O64" s="164">
        <f t="shared" ref="O64" si="171">IF(E64="","",((MAXA(E64,F64,G64,H64,I64))-N64)/((C64+C65)/2))</f>
        <v>0.40000000000000036</v>
      </c>
      <c r="P64" s="164">
        <f t="shared" ref="P64" si="172">IF(E64="","",((MINA(E64,F64,G64,H64,I64))-N64)/((C64+C65)/2))</f>
        <v>0.33333333333333365</v>
      </c>
      <c r="Q64" s="162" t="str">
        <f t="shared" ref="Q64" si="173">IF(E64="","",IF(OR((O64&gt;50%),(P64&lt;-50%)),"Measure More","OK"))</f>
        <v>OK</v>
      </c>
      <c r="R64" s="162">
        <f t="shared" ref="R64" si="174">IF(E64="","",MAXA(E64:I65))</f>
        <v>0.59099999999999997</v>
      </c>
      <c r="S64" s="162">
        <f t="shared" ref="S64" si="175">IF(E64="","",MINA(E64:I65))</f>
        <v>0.59</v>
      </c>
      <c r="T64" s="162">
        <f t="shared" ref="T64" si="176">IF(E64="","",(R64-S64))</f>
        <v>1.0000000000000009E-3</v>
      </c>
      <c r="U64" s="162">
        <f t="shared" ref="U64" si="177">IF(E64="","",ROUND(AVERAGEA(E64:I65),4))</f>
        <v>0.59019999999999995</v>
      </c>
      <c r="V64" s="162">
        <f t="shared" ref="V64" si="178">IF(E64="","",ROUND(SQRT(COUNTA(E64:I65)/(COUNTA(E64:I65)-1))*STDEVPA(E64:I65),4))</f>
        <v>4.0000000000000002E-4</v>
      </c>
      <c r="W64" s="161">
        <f>IF(E64="","",ROUND((((B64+C64)-(U64))/(3*V64)),4))</f>
        <v>8.1667000000000005</v>
      </c>
      <c r="X64" s="169">
        <f>IF(E64="","",ROUND((((B64+C64)-(U64))/(3*V64)),4))</f>
        <v>8.1667000000000005</v>
      </c>
      <c r="Y64" s="169" t="str">
        <f t="shared" ref="Y64" si="179">IF(E64="","",IF(OR(((MAXA(E64:I65))&gt;(B64+C64)),((MINA(E64:I65))&lt;(B64-C65))),"NG","OK"))</f>
        <v>OK</v>
      </c>
      <c r="Z64" s="161" t="str">
        <f t="shared" ref="Z64" si="180">IF(X64="","",IF(OR(((MINA(X64))&lt;(1.67))),"NG","OK"))</f>
        <v>OK</v>
      </c>
      <c r="AA64">
        <v>0.59</v>
      </c>
      <c r="AB64">
        <v>0.59</v>
      </c>
      <c r="AC64">
        <v>0.59</v>
      </c>
      <c r="AD64">
        <v>0.59</v>
      </c>
      <c r="AE64">
        <v>0.59099999999999997</v>
      </c>
    </row>
    <row r="65" spans="1:31" ht="12" customHeight="1" x14ac:dyDescent="0.15">
      <c r="A65" s="166"/>
      <c r="B65" s="154"/>
      <c r="C65" s="61">
        <v>0.03</v>
      </c>
      <c r="D65" s="154"/>
      <c r="E65" s="154"/>
      <c r="F65" s="154"/>
      <c r="G65" s="154"/>
      <c r="H65" s="154"/>
      <c r="I65" s="154"/>
      <c r="J65" s="156"/>
      <c r="K65" s="156"/>
      <c r="L65" s="163" t="e">
        <f t="shared" ref="L65" si="181">IF(L46="","",IF(OR(((MAXA(L46:L53))&gt;(L42+L43)),((MINA(L46:L53))&lt;(L42-L44))),"NG","OK"))</f>
        <v>#VALUE!</v>
      </c>
      <c r="M65" s="163" t="str">
        <f t="shared" ref="M65" si="182">IF(M45="","",IF(OR(((MAXA(M45:M52))&gt;(M41+M42)),((MINA(M45:M52))&lt;(M41-M43))),2,1))</f>
        <v/>
      </c>
      <c r="N65" s="162"/>
      <c r="O65" s="164"/>
      <c r="P65" s="164"/>
      <c r="Q65" s="162"/>
      <c r="R65" s="162"/>
      <c r="S65" s="162"/>
      <c r="T65" s="162"/>
      <c r="U65" s="162"/>
      <c r="V65" s="162"/>
      <c r="W65" s="162"/>
      <c r="X65" s="161"/>
      <c r="Y65" s="161"/>
      <c r="Z65" s="162"/>
    </row>
    <row r="66" spans="1:31" ht="12" customHeight="1" x14ac:dyDescent="0.15">
      <c r="A66" s="165">
        <v>13</v>
      </c>
      <c r="B66" s="153">
        <v>7.5</v>
      </c>
      <c r="C66" s="60">
        <v>0.2</v>
      </c>
      <c r="D66" s="153" t="s">
        <v>79</v>
      </c>
      <c r="E66" s="153">
        <v>7.516</v>
      </c>
      <c r="F66" s="153">
        <v>7.5449999999999999</v>
      </c>
      <c r="G66" s="153">
        <v>7.5392999999999999</v>
      </c>
      <c r="H66" s="153">
        <v>7.5431999999999997</v>
      </c>
      <c r="I66" s="153">
        <v>7.5450999999999997</v>
      </c>
      <c r="J66" s="155"/>
      <c r="K66" s="155"/>
      <c r="L66" s="163" t="str">
        <f t="shared" ref="L66" si="183">IF(E66="","",IF(OR(((MAXA(E66:I67))&gt;(B66+C66)),((MINA(E66:I67))&lt;(B66-C67))),"NG","OK"))</f>
        <v>OK</v>
      </c>
      <c r="M66" s="163">
        <f t="shared" ref="M66" si="184">IF(E66="","",IF(OR(((MAXA(E66:I67))&gt;(B66+C66)),((MINA(E66:I67))&lt;(B66-C67))),2,1))</f>
        <v>1</v>
      </c>
      <c r="N66" s="162">
        <f t="shared" ref="N66" si="185">IF(B66="","",(((B66+C66)+(B66-C67))/2))</f>
        <v>7.5</v>
      </c>
      <c r="O66" s="164">
        <f t="shared" ref="O66" si="186">IF(E66="","",((MAXA(E66,F66,G66,H66,I66))-N66)/((C66+C67)/2))</f>
        <v>0.22549999999999848</v>
      </c>
      <c r="P66" s="164">
        <f t="shared" ref="P66" si="187">IF(E66="","",((MINA(E66,F66,G66,H66,I66))-N66)/((C66+C67)/2))</f>
        <v>8.0000000000000071E-2</v>
      </c>
      <c r="Q66" s="162" t="str">
        <f t="shared" ref="Q66" si="188">IF(E66="","",IF(OR((O66&gt;50%),(P66&lt;-50%)),"Measure More","OK"))</f>
        <v>OK</v>
      </c>
      <c r="R66" s="162">
        <f t="shared" ref="R66" si="189">IF(E66="","",MAXA(E66:I67))</f>
        <v>7.5450999999999997</v>
      </c>
      <c r="S66" s="162">
        <f t="shared" ref="S66" si="190">IF(E66="","",MINA(E66:I67))</f>
        <v>7.516</v>
      </c>
      <c r="T66" s="162">
        <f t="shared" ref="T66" si="191">IF(E66="","",(R66-S66))</f>
        <v>2.9099999999999682E-2</v>
      </c>
      <c r="U66" s="162">
        <f t="shared" ref="U66" si="192">IF(E66="","",ROUND(AVERAGEA(E66:I67),4))</f>
        <v>7.5377000000000001</v>
      </c>
      <c r="V66" s="162">
        <f t="shared" ref="V66" si="193">IF(E66="","",ROUND(SQRT(COUNTA(E66:I67)/(COUNTA(E66:I67)-1))*STDEVPA(E66:I67),4))</f>
        <v>1.24E-2</v>
      </c>
      <c r="W66" s="161">
        <f t="shared" ref="W66" si="194">IF(E66="","",ROUND((((B66+C66)-(B66-C67))/(6*V66)),4))</f>
        <v>5.3762999999999996</v>
      </c>
      <c r="X66" s="161">
        <f t="shared" ref="X66" si="195">IF(E66="","",ROUND((1-(ABS((((B66+C66)+(B66-C67))/2)-U66)/((C66+C67)/2)))*W66,4))</f>
        <v>4.3628999999999998</v>
      </c>
      <c r="Y66" s="161" t="str">
        <f t="shared" ref="Y66" si="196">IF(E66="","",IF(OR(((MAXA(E66:I67))&gt;(B66+C66)),((MINA(E66:I67))&lt;(B66-C67))),"NG","OK"))</f>
        <v>OK</v>
      </c>
      <c r="Z66" s="161" t="str">
        <f t="shared" ref="Z66" si="197">IF(X66="","",IF(OR(((MINA(X66))&lt;(1.67))),"NG","OK"))</f>
        <v>OK</v>
      </c>
      <c r="AA66">
        <v>7.516</v>
      </c>
      <c r="AB66">
        <v>7.5449999999999999</v>
      </c>
      <c r="AC66">
        <v>7.5392999999999999</v>
      </c>
      <c r="AD66">
        <v>7.5431999999999997</v>
      </c>
      <c r="AE66">
        <v>7.5450999999999997</v>
      </c>
    </row>
    <row r="67" spans="1:31" ht="12" customHeight="1" x14ac:dyDescent="0.15">
      <c r="A67" s="166"/>
      <c r="B67" s="154"/>
      <c r="C67" s="61">
        <v>0.2</v>
      </c>
      <c r="D67" s="154"/>
      <c r="E67" s="154"/>
      <c r="F67" s="154"/>
      <c r="G67" s="154"/>
      <c r="H67" s="154"/>
      <c r="I67" s="154"/>
      <c r="J67" s="156"/>
      <c r="K67" s="156"/>
      <c r="L67" s="163" t="e">
        <f t="shared" ref="L67" si="198">IF(L48="","",IF(OR(((MAXA(L48:L55))&gt;(L44+L45)),((MINA(L48:L55))&lt;(L44-L46))),"NG","OK"))</f>
        <v>#VALUE!</v>
      </c>
      <c r="M67" s="163" t="str">
        <f t="shared" ref="M67" si="199">IF(M47="","",IF(OR(((MAXA(M47:M54))&gt;(M43+M44)),((MINA(M47:M54))&lt;(M43-M45))),2,1))</f>
        <v/>
      </c>
      <c r="N67" s="162"/>
      <c r="O67" s="164"/>
      <c r="P67" s="164"/>
      <c r="Q67" s="162"/>
      <c r="R67" s="162"/>
      <c r="S67" s="162"/>
      <c r="T67" s="162"/>
      <c r="U67" s="162"/>
      <c r="V67" s="162"/>
      <c r="W67" s="162"/>
      <c r="X67" s="162"/>
      <c r="Y67" s="162"/>
      <c r="Z67" s="162"/>
    </row>
    <row r="68" spans="1:31" ht="12" customHeight="1" x14ac:dyDescent="0.15">
      <c r="A68" s="165">
        <v>14</v>
      </c>
      <c r="B68" s="153">
        <v>6.2</v>
      </c>
      <c r="C68" s="60">
        <v>0.05</v>
      </c>
      <c r="D68" s="153" t="s">
        <v>79</v>
      </c>
      <c r="E68" s="153">
        <v>6.2023999999999999</v>
      </c>
      <c r="F68" s="153">
        <v>6.2016999999999998</v>
      </c>
      <c r="G68" s="153">
        <v>6.2031999999999998</v>
      </c>
      <c r="H68" s="153">
        <v>6.2004000000000001</v>
      </c>
      <c r="I68" s="153">
        <v>6.2028999999999996</v>
      </c>
      <c r="J68" s="155"/>
      <c r="K68" s="155"/>
      <c r="L68" s="163" t="str">
        <f t="shared" ref="L68" si="200">IF(E68="","",IF(OR(((MAXA(E68:I69))&gt;(B68+C68)),((MINA(E68:I69))&lt;(B68-C69))),"NG","OK"))</f>
        <v>OK</v>
      </c>
      <c r="M68" s="163">
        <f t="shared" ref="M68" si="201">IF(E68="","",IF(OR(((MAXA(E68:I69))&gt;(B68+C68)),((MINA(E68:I69))&lt;(B68-C69))),2,1))</f>
        <v>1</v>
      </c>
      <c r="N68" s="162">
        <f t="shared" ref="N68" si="202">IF(B68="","",(((B68+C68)+(B68-C69))/2))</f>
        <v>6.2</v>
      </c>
      <c r="O68" s="164">
        <f t="shared" ref="O68" si="203">IF(E68="","",((MAXA(E68,F68,G68,H68,I68))-N68)/((C68+C69)/2))</f>
        <v>6.3999999999992951E-2</v>
      </c>
      <c r="P68" s="164">
        <f t="shared" ref="P68" si="204">IF(E68="","",((MINA(E68,F68,G68,H68,I68))-N68)/((C68+C69)/2))</f>
        <v>7.9999999999991189E-3</v>
      </c>
      <c r="Q68" s="162" t="str">
        <f t="shared" ref="Q68" si="205">IF(E68="","",IF(OR((O68&gt;50%),(P68&lt;-50%)),"Measure More","OK"))</f>
        <v>OK</v>
      </c>
      <c r="R68" s="162">
        <f t="shared" ref="R68" si="206">IF(E68="","",MAXA(E68:I69))</f>
        <v>6.2031999999999998</v>
      </c>
      <c r="S68" s="162">
        <f t="shared" ref="S68" si="207">IF(E68="","",MINA(E68:I69))</f>
        <v>6.2004000000000001</v>
      </c>
      <c r="T68" s="162">
        <f t="shared" ref="T68" si="208">IF(E68="","",(R68-S68))</f>
        <v>2.7999999999996916E-3</v>
      </c>
      <c r="U68" s="162">
        <f t="shared" ref="U68" si="209">IF(E68="","",ROUND(AVERAGEA(E68:I69),4))</f>
        <v>6.2020999999999997</v>
      </c>
      <c r="V68" s="162">
        <f t="shared" ref="V68" si="210">IF(E68="","",ROUND(SQRT(COUNTA(E68:I69)/(COUNTA(E68:I69)-1))*STDEVPA(E68:I69),4))</f>
        <v>1.1000000000000001E-3</v>
      </c>
      <c r="W68" s="161">
        <f t="shared" ref="W68" si="211">IF(E68="","",ROUND((((B68+C68)-(B68-C69))/(6*V68)),4))</f>
        <v>15.1515</v>
      </c>
      <c r="X68" s="161">
        <f t="shared" ref="X68" si="212">IF(E68="","",ROUND((1-(ABS((((B68+C68)+(B68-C69))/2)-U68)/((C68+C69)/2)))*W68,4))</f>
        <v>14.5151</v>
      </c>
      <c r="Y68" s="161" t="str">
        <f t="shared" ref="Y68" si="213">IF(E68="","",IF(OR(((MAXA(E68:I69))&gt;(B68+C68)),((MINA(E68:I69))&lt;(B68-C69))),"NG","OK"))</f>
        <v>OK</v>
      </c>
      <c r="Z68" s="161" t="str">
        <f t="shared" ref="Z68" si="214">IF(X68="","",IF(OR(((MINA(X68))&lt;(1.67))),"NG","OK"))</f>
        <v>OK</v>
      </c>
      <c r="AA68">
        <v>6.2023999999999999</v>
      </c>
      <c r="AB68">
        <v>6.2016999999999998</v>
      </c>
      <c r="AC68">
        <v>6.2031999999999998</v>
      </c>
      <c r="AD68">
        <v>6.2004000000000001</v>
      </c>
      <c r="AE68">
        <v>6.2028999999999996</v>
      </c>
    </row>
    <row r="69" spans="1:31" ht="12" customHeight="1" x14ac:dyDescent="0.15">
      <c r="A69" s="166"/>
      <c r="B69" s="154"/>
      <c r="C69" s="61">
        <v>0.05</v>
      </c>
      <c r="D69" s="154"/>
      <c r="E69" s="154"/>
      <c r="F69" s="154"/>
      <c r="G69" s="154"/>
      <c r="H69" s="154"/>
      <c r="I69" s="154"/>
      <c r="J69" s="156"/>
      <c r="K69" s="156"/>
      <c r="L69" s="163" t="e">
        <f t="shared" ref="L69" si="215">IF(L50="","",IF(OR(((MAXA(L50:L57))&gt;(L46+L47)),((MINA(L50:L57))&lt;(L46-L48))),"NG","OK"))</f>
        <v>#VALUE!</v>
      </c>
      <c r="M69" s="163" t="str">
        <f t="shared" ref="M69" si="216">IF(M49="","",IF(OR(((MAXA(M49:M56))&gt;(M45+M46)),((MINA(M49:M56))&lt;(M45-M47))),2,1))</f>
        <v/>
      </c>
      <c r="N69" s="162"/>
      <c r="O69" s="164"/>
      <c r="P69" s="164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  <row r="70" spans="1:31" ht="12" customHeight="1" x14ac:dyDescent="0.15">
      <c r="A70" s="165">
        <v>15</v>
      </c>
      <c r="B70" s="153">
        <v>5.7</v>
      </c>
      <c r="C70" s="60">
        <v>0.1</v>
      </c>
      <c r="D70" s="153" t="s">
        <v>79</v>
      </c>
      <c r="E70" s="153">
        <v>5.6788999999999996</v>
      </c>
      <c r="F70" s="153">
        <v>5.6792999999999996</v>
      </c>
      <c r="G70" s="153">
        <v>5.6764000000000001</v>
      </c>
      <c r="H70" s="153">
        <v>5.6783999999999999</v>
      </c>
      <c r="I70" s="153">
        <v>5.6715999999999998</v>
      </c>
      <c r="J70" s="155"/>
      <c r="K70" s="155"/>
      <c r="L70" s="163" t="str">
        <f t="shared" ref="L70" si="217">IF(E70="","",IF(OR(((MAXA(E70:I71))&gt;(B70+C70)),((MINA(E70:I71))&lt;(B70-C71))),"NG","OK"))</f>
        <v>OK</v>
      </c>
      <c r="M70" s="163">
        <f t="shared" ref="M70" si="218">IF(E70="","",IF(OR(((MAXA(E70:I71))&gt;(B70+C70)),((MINA(E70:I71))&lt;(B70-C71))),2,1))</f>
        <v>1</v>
      </c>
      <c r="N70" s="162">
        <f t="shared" ref="N70" si="219">IF(B70="","",(((B70+C70)+(B70-C71))/2))</f>
        <v>5.7</v>
      </c>
      <c r="O70" s="164">
        <f t="shared" ref="O70" si="220">IF(E70="","",((MAXA(E70,F70,G70,H70,I70))-N70)/((C70+C71)/2))</f>
        <v>-0.20700000000000607</v>
      </c>
      <c r="P70" s="164">
        <f t="shared" ref="P70" si="221">IF(E70="","",((MINA(E70,F70,G70,H70,I70))-N70)/((C70+C71)/2))</f>
        <v>-0.28400000000000425</v>
      </c>
      <c r="Q70" s="162" t="str">
        <f t="shared" ref="Q70" si="222">IF(E70="","",IF(OR((O70&gt;50%),(P70&lt;-50%)),"Measure More","OK"))</f>
        <v>OK</v>
      </c>
      <c r="R70" s="162">
        <f t="shared" ref="R70" si="223">IF(E70="","",MAXA(E70:I71))</f>
        <v>5.6792999999999996</v>
      </c>
      <c r="S70" s="162">
        <f t="shared" ref="S70" si="224">IF(E70="","",MINA(E70:I71))</f>
        <v>5.6715999999999998</v>
      </c>
      <c r="T70" s="162">
        <f t="shared" ref="T70" si="225">IF(E70="","",(R70-S70))</f>
        <v>7.6999999999998181E-3</v>
      </c>
      <c r="U70" s="162">
        <f t="shared" ref="U70" si="226">IF(E70="","",ROUND(AVERAGEA(E70:I71),4))</f>
        <v>5.6768999999999998</v>
      </c>
      <c r="V70" s="162">
        <f t="shared" ref="V70" si="227">IF(E70="","",ROUND(SQRT(COUNTA(E70:I71)/(COUNTA(E70:I71)-1))*STDEVPA(E70:I71),4))</f>
        <v>3.2000000000000002E-3</v>
      </c>
      <c r="W70" s="161">
        <f t="shared" ref="W70" si="228">IF(E70="","",ROUND((((B70+C70)-(B70-C71))/(6*V70)),4))</f>
        <v>10.416700000000001</v>
      </c>
      <c r="X70" s="161">
        <f t="shared" ref="X70" si="229">IF(E70="","",ROUND((1-(ABS((((B70+C70)+(B70-C71))/2)-U70)/((C70+C71)/2)))*W70,4))</f>
        <v>8.0104000000000006</v>
      </c>
      <c r="Y70" s="161" t="str">
        <f t="shared" ref="Y70" si="230">IF(E70="","",IF(OR(((MAXA(E70:I71))&gt;(B70+C70)),((MINA(E70:I71))&lt;(B70-C71))),"NG","OK"))</f>
        <v>OK</v>
      </c>
      <c r="Z70" s="161" t="str">
        <f t="shared" ref="Z70" si="231">IF(X70="","",IF(OR(((MINA(X70))&lt;(1.67))),"NG","OK"))</f>
        <v>OK</v>
      </c>
      <c r="AA70">
        <v>5.6788999999999996</v>
      </c>
      <c r="AB70">
        <v>5.6792999999999996</v>
      </c>
      <c r="AC70">
        <v>5.6764000000000001</v>
      </c>
      <c r="AD70">
        <v>5.6783999999999999</v>
      </c>
      <c r="AE70">
        <v>5.6715999999999998</v>
      </c>
    </row>
    <row r="71" spans="1:31" ht="12" customHeight="1" x14ac:dyDescent="0.15">
      <c r="A71" s="166"/>
      <c r="B71" s="154"/>
      <c r="C71" s="61">
        <v>0.1</v>
      </c>
      <c r="D71" s="154"/>
      <c r="E71" s="154"/>
      <c r="F71" s="154"/>
      <c r="G71" s="154"/>
      <c r="H71" s="154"/>
      <c r="I71" s="154"/>
      <c r="J71" s="156"/>
      <c r="K71" s="156"/>
      <c r="L71" s="163" t="e">
        <f t="shared" ref="L71" si="232">IF(L52="","",IF(OR(((MAXA(L52:L59))&gt;(L48+L49)),((MINA(L52:L59))&lt;(L48-L50))),"NG","OK"))</f>
        <v>#VALUE!</v>
      </c>
      <c r="M71" s="163" t="str">
        <f t="shared" ref="M71" si="233">IF(M51="","",IF(OR(((MAXA(M51:M58))&gt;(M47+M48)),((MINA(M51:M58))&lt;(M47-M49))),2,1))</f>
        <v/>
      </c>
      <c r="N71" s="162"/>
      <c r="O71" s="164"/>
      <c r="P71" s="164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r="72" spans="1:31" ht="12" customHeight="1" x14ac:dyDescent="0.15">
      <c r="A72" s="165">
        <v>16</v>
      </c>
      <c r="B72" s="153">
        <v>7.9</v>
      </c>
      <c r="C72" s="60">
        <v>0.1</v>
      </c>
      <c r="D72" s="153" t="s">
        <v>79</v>
      </c>
      <c r="E72" s="153">
        <v>7.9034000000000004</v>
      </c>
      <c r="F72" s="153">
        <v>7.9061000000000003</v>
      </c>
      <c r="G72" s="153">
        <v>7.9059999999999997</v>
      </c>
      <c r="H72" s="153">
        <v>7.9039999999999999</v>
      </c>
      <c r="I72" s="153">
        <v>7.9066000000000001</v>
      </c>
      <c r="J72" s="155"/>
      <c r="K72" s="155"/>
      <c r="L72" s="163" t="str">
        <f t="shared" ref="L72" si="234">IF(E72="","",IF(OR(((MAXA(E72:I73))&gt;(B72+C72)),((MINA(E72:I73))&lt;(B72-C73))),"NG","OK"))</f>
        <v>OK</v>
      </c>
      <c r="M72" s="163">
        <f t="shared" ref="M72" si="235">IF(E72="","",IF(OR(((MAXA(E72:I73))&gt;(B72+C72)),((MINA(E72:I73))&lt;(B72-C73))),2,1))</f>
        <v>1</v>
      </c>
      <c r="N72" s="162">
        <f t="shared" ref="N72" si="236">IF(B72="","",(((B72+C72)+(B72-C73))/2))</f>
        <v>7.9</v>
      </c>
      <c r="O72" s="164">
        <f t="shared" ref="O72" si="237">IF(E72="","",((MAXA(E72,F72,G72,H72,I72))-N72)/((C72+C73)/2))</f>
        <v>6.5999999999997172E-2</v>
      </c>
      <c r="P72" s="164">
        <f t="shared" ref="P72" si="238">IF(E72="","",((MINA(E72,F72,G72,H72,I72))-N72)/((C72+C73)/2))</f>
        <v>3.4000000000000696E-2</v>
      </c>
      <c r="Q72" s="162" t="str">
        <f t="shared" ref="Q72" si="239">IF(E72="","",IF(OR((O72&gt;50%),(P72&lt;-50%)),"Measure More","OK"))</f>
        <v>OK</v>
      </c>
      <c r="R72" s="162">
        <f t="shared" ref="R72" si="240">IF(E72="","",MAXA(E72:I73))</f>
        <v>7.9066000000000001</v>
      </c>
      <c r="S72" s="162">
        <f t="shared" ref="S72" si="241">IF(E72="","",MINA(E72:I73))</f>
        <v>7.9034000000000004</v>
      </c>
      <c r="T72" s="162">
        <f t="shared" ref="T72" si="242">IF(E72="","",(R72-S72))</f>
        <v>3.1999999999996476E-3</v>
      </c>
      <c r="U72" s="162">
        <f t="shared" ref="U72" si="243">IF(E72="","",ROUND(AVERAGEA(E72:I73),4))</f>
        <v>7.9051999999999998</v>
      </c>
      <c r="V72" s="162">
        <f t="shared" ref="V72" si="244">IF(E72="","",ROUND(SQRT(COUNTA(E72:I73)/(COUNTA(E72:I73)-1))*STDEVPA(E72:I73),4))</f>
        <v>1.4E-3</v>
      </c>
      <c r="W72" s="161">
        <f t="shared" ref="W72" si="245">IF(E72="","",ROUND((((B72+C72)-(B72-C73))/(6*V72)),4))</f>
        <v>23.8095</v>
      </c>
      <c r="X72" s="161">
        <f t="shared" ref="X72" si="246">IF(E72="","",ROUND((1-(ABS((((B72+C72)+(B72-C73))/2)-U72)/((C72+C73)/2)))*W72,4))</f>
        <v>22.571400000000001</v>
      </c>
      <c r="Y72" s="161" t="str">
        <f t="shared" ref="Y72" si="247">IF(E72="","",IF(OR(((MAXA(E72:I73))&gt;(B72+C72)),((MINA(E72:I73))&lt;(B72-C73))),"NG","OK"))</f>
        <v>OK</v>
      </c>
      <c r="Z72" s="161" t="str">
        <f t="shared" ref="Z72" si="248">IF(X72="","",IF(OR(((MINA(X72))&lt;(1.67))),"NG","OK"))</f>
        <v>OK</v>
      </c>
      <c r="AA72">
        <v>7.9034000000000004</v>
      </c>
      <c r="AB72">
        <v>7.9061000000000003</v>
      </c>
      <c r="AC72">
        <v>7.9059999999999997</v>
      </c>
      <c r="AD72">
        <v>7.9039999999999999</v>
      </c>
      <c r="AE72">
        <v>7.9066000000000001</v>
      </c>
    </row>
    <row r="73" spans="1:31" ht="12" customHeight="1" x14ac:dyDescent="0.15">
      <c r="A73" s="166"/>
      <c r="B73" s="154"/>
      <c r="C73" s="61">
        <v>0.1</v>
      </c>
      <c r="D73" s="154"/>
      <c r="E73" s="154"/>
      <c r="F73" s="154"/>
      <c r="G73" s="154"/>
      <c r="H73" s="154"/>
      <c r="I73" s="154"/>
      <c r="J73" s="156"/>
      <c r="K73" s="156"/>
      <c r="L73" s="163" t="e">
        <f t="shared" ref="L73" si="249">IF(L54="","",IF(OR(((MAXA(L54:L61))&gt;(L50+L51)),((MINA(L54:L61))&lt;(L50-L52))),"NG","OK"))</f>
        <v>#VALUE!</v>
      </c>
      <c r="M73" s="163" t="str">
        <f t="shared" ref="M73" si="250">IF(M53="","",IF(OR(((MAXA(M53:M60))&gt;(M49+M50)),((MINA(M53:M60))&lt;(M49-M51))),2,1))</f>
        <v/>
      </c>
      <c r="N73" s="162"/>
      <c r="O73" s="164"/>
      <c r="P73" s="164"/>
      <c r="Q73" s="162"/>
      <c r="R73" s="162"/>
      <c r="S73" s="162"/>
      <c r="T73" s="162"/>
      <c r="U73" s="162"/>
      <c r="V73" s="162"/>
      <c r="W73" s="162"/>
      <c r="X73" s="162"/>
      <c r="Y73" s="162"/>
      <c r="Z73" s="162"/>
    </row>
    <row r="74" spans="1:31" ht="12" customHeight="1" x14ac:dyDescent="0.15">
      <c r="A74" s="165">
        <v>17</v>
      </c>
      <c r="B74" s="153">
        <v>3.1</v>
      </c>
      <c r="C74" s="60">
        <v>0.1</v>
      </c>
      <c r="D74" s="153" t="s">
        <v>79</v>
      </c>
      <c r="E74" s="153">
        <v>3.0642999999999998</v>
      </c>
      <c r="F74" s="153">
        <v>3.0695000000000001</v>
      </c>
      <c r="G74" s="153">
        <v>3.0712999999999999</v>
      </c>
      <c r="H74" s="153">
        <v>3.0731999999999999</v>
      </c>
      <c r="I74" s="153">
        <v>3.0714999999999999</v>
      </c>
      <c r="J74" s="155"/>
      <c r="K74" s="155"/>
      <c r="L74" s="163" t="str">
        <f t="shared" ref="L74" si="251">IF(E74="","",IF(OR(((MAXA(E74:I75))&gt;(B74+C74)),((MINA(E74:I75))&lt;(B74-C75))),"NG","OK"))</f>
        <v>OK</v>
      </c>
      <c r="M74" s="163">
        <f t="shared" ref="M74" si="252">IF(E74="","",IF(OR(((MAXA(E74:I75))&gt;(B74+C74)),((MINA(E74:I75))&lt;(B74-C75))),2,1))</f>
        <v>1</v>
      </c>
      <c r="N74" s="162">
        <f t="shared" ref="N74" si="253">IF(B74="","",(((B74+C74)+(B74-C75))/2))</f>
        <v>3.1</v>
      </c>
      <c r="O74" s="164">
        <f t="shared" ref="O74" si="254">IF(E74="","",((MAXA(E74,F74,G74,H74,I74))-N74)/((C74+C75)/2))</f>
        <v>-0.26800000000000157</v>
      </c>
      <c r="P74" s="164">
        <f t="shared" ref="P74" si="255">IF(E74="","",((MINA(E74,F74,G74,H74,I74))-N74)/((C74+C75)/2))</f>
        <v>-0.35700000000000287</v>
      </c>
      <c r="Q74" s="162" t="str">
        <f t="shared" ref="Q74" si="256">IF(E74="","",IF(OR((O74&gt;50%),(P74&lt;-50%)),"Measure More","OK"))</f>
        <v>OK</v>
      </c>
      <c r="R74" s="162">
        <f t="shared" ref="R74" si="257">IF(E74="","",MAXA(E74:I75))</f>
        <v>3.0731999999999999</v>
      </c>
      <c r="S74" s="162">
        <f t="shared" ref="S74" si="258">IF(E74="","",MINA(E74:I75))</f>
        <v>3.0642999999999998</v>
      </c>
      <c r="T74" s="162">
        <f t="shared" ref="T74" si="259">IF(E74="","",(R74-S74))</f>
        <v>8.90000000000013E-3</v>
      </c>
      <c r="U74" s="162">
        <f t="shared" ref="U74" si="260">IF(E74="","",ROUND(AVERAGEA(E74:I75),4))</f>
        <v>3.07</v>
      </c>
      <c r="V74" s="162">
        <f t="shared" ref="V74" si="261">IF(E74="","",ROUND(SQRT(COUNTA(E74:I75)/(COUNTA(E74:I75)-1))*STDEVPA(E74:I75),4))</f>
        <v>3.3999999999999998E-3</v>
      </c>
      <c r="W74" s="161">
        <f t="shared" ref="W74" si="262">IF(E74="","",ROUND((((B74+C74)-(B74-C75))/(6*V74)),4))</f>
        <v>9.8039000000000005</v>
      </c>
      <c r="X74" s="161">
        <f t="shared" ref="X74" si="263">IF(E74="","",ROUND((1-(ABS((((B74+C74)+(B74-C75))/2)-U74)/((C74+C75)/2)))*W74,4))</f>
        <v>6.8627000000000002</v>
      </c>
      <c r="Y74" s="161" t="str">
        <f t="shared" ref="Y74" si="264">IF(E74="","",IF(OR(((MAXA(E74:I75))&gt;(B74+C74)),((MINA(E74:I75))&lt;(B74-C75))),"NG","OK"))</f>
        <v>OK</v>
      </c>
      <c r="Z74" s="161" t="str">
        <f t="shared" ref="Z74" si="265">IF(X74="","",IF(OR(((MINA(X74))&lt;(1.67))),"NG","OK"))</f>
        <v>OK</v>
      </c>
      <c r="AA74">
        <v>3.0642999999999998</v>
      </c>
      <c r="AB74">
        <v>3.0695000000000001</v>
      </c>
      <c r="AC74">
        <v>3.0712999999999999</v>
      </c>
      <c r="AD74">
        <v>3.0731999999999999</v>
      </c>
      <c r="AE74">
        <v>3.0714999999999999</v>
      </c>
    </row>
    <row r="75" spans="1:31" ht="12" customHeight="1" x14ac:dyDescent="0.15">
      <c r="A75" s="166"/>
      <c r="B75" s="154"/>
      <c r="C75" s="61">
        <v>0.1</v>
      </c>
      <c r="D75" s="154"/>
      <c r="E75" s="154"/>
      <c r="F75" s="154"/>
      <c r="G75" s="154"/>
      <c r="H75" s="154"/>
      <c r="I75" s="154"/>
      <c r="J75" s="156"/>
      <c r="K75" s="156"/>
      <c r="L75" s="163" t="e">
        <f t="shared" ref="L75" si="266">IF(L56="","",IF(OR(((MAXA(L56:L63))&gt;(L52+L53)),((MINA(L56:L63))&lt;(L52-L54))),"NG","OK"))</f>
        <v>#VALUE!</v>
      </c>
      <c r="M75" s="163" t="str">
        <f t="shared" ref="M75" si="267">IF(M55="","",IF(OR(((MAXA(M55:M62))&gt;(M51+M52)),((MINA(M55:M62))&lt;(M51-M53))),2,1))</f>
        <v/>
      </c>
      <c r="N75" s="162"/>
      <c r="O75" s="164"/>
      <c r="P75" s="164"/>
      <c r="Q75" s="162"/>
      <c r="R75" s="162"/>
      <c r="S75" s="162"/>
      <c r="T75" s="162"/>
      <c r="U75" s="162"/>
      <c r="V75" s="162"/>
      <c r="W75" s="162"/>
      <c r="X75" s="162"/>
      <c r="Y75" s="162"/>
      <c r="Z75" s="162"/>
    </row>
    <row r="76" spans="1:31" ht="12" customHeight="1" x14ac:dyDescent="0.15">
      <c r="A76" s="165">
        <v>18</v>
      </c>
      <c r="B76" s="153">
        <v>7.7</v>
      </c>
      <c r="C76" s="60">
        <v>0.1</v>
      </c>
      <c r="D76" s="153" t="s">
        <v>79</v>
      </c>
      <c r="E76" s="153">
        <v>7.7332999999999998</v>
      </c>
      <c r="F76" s="153">
        <v>7.7309000000000001</v>
      </c>
      <c r="G76" s="153">
        <v>7.7324000000000002</v>
      </c>
      <c r="H76" s="153">
        <v>7.7321</v>
      </c>
      <c r="I76" s="153">
        <v>7.7314999999999996</v>
      </c>
      <c r="J76" s="155"/>
      <c r="K76" s="155"/>
      <c r="L76" s="163" t="str">
        <f t="shared" ref="L76" si="268">IF(E76="","",IF(OR(((MAXA(E76:I77))&gt;(B76+C76)),((MINA(E76:I77))&lt;(B76-C77))),"NG","OK"))</f>
        <v>OK</v>
      </c>
      <c r="M76" s="163">
        <f t="shared" ref="M76" si="269">IF(E76="","",IF(OR(((MAXA(E76:I77))&gt;(B76+C76)),((MINA(E76:I77))&lt;(B76-C77))),2,1))</f>
        <v>1</v>
      </c>
      <c r="N76" s="162">
        <f t="shared" ref="N76" si="270">IF(B76="","",(((B76+C76)+(B76-C77))/2))</f>
        <v>7.7</v>
      </c>
      <c r="O76" s="164">
        <f t="shared" ref="O76" si="271">IF(E76="","",((MAXA(E76,F76,G76,H76,I76))-N76)/((C76+C77)/2))</f>
        <v>0.33299999999999663</v>
      </c>
      <c r="P76" s="164">
        <f t="shared" ref="P76" si="272">IF(E76="","",((MINA(E76,F76,G76,H76,I76))-N76)/((C76+C77)/2))</f>
        <v>0.30899999999999928</v>
      </c>
      <c r="Q76" s="162" t="str">
        <f t="shared" ref="Q76" si="273">IF(E76="","",IF(OR((O76&gt;50%),(P76&lt;-50%)),"Measure More","OK"))</f>
        <v>OK</v>
      </c>
      <c r="R76" s="162">
        <f t="shared" ref="R76" si="274">IF(E76="","",MAXA(E76:I77))</f>
        <v>7.7332999999999998</v>
      </c>
      <c r="S76" s="162">
        <f t="shared" ref="S76" si="275">IF(E76="","",MINA(E76:I77))</f>
        <v>7.7309000000000001</v>
      </c>
      <c r="T76" s="162">
        <f t="shared" ref="T76" si="276">IF(E76="","",(R76-S76))</f>
        <v>2.3999999999997357E-3</v>
      </c>
      <c r="U76" s="162">
        <f t="shared" ref="U76" si="277">IF(E76="","",ROUND(AVERAGEA(E76:I77),4))</f>
        <v>7.7320000000000002</v>
      </c>
      <c r="V76" s="162">
        <f t="shared" ref="V76" si="278">IF(E76="","",ROUND(SQRT(COUNTA(E76:I77)/(COUNTA(E76:I77)-1))*STDEVPA(E76:I77),4))</f>
        <v>8.9999999999999998E-4</v>
      </c>
      <c r="W76" s="161">
        <f t="shared" ref="W76" si="279">IF(E76="","",ROUND((((B76+C76)-(B76-C77))/(6*V76)),4))</f>
        <v>37.036999999999999</v>
      </c>
      <c r="X76" s="161">
        <f t="shared" ref="X76" si="280">IF(E76="","",ROUND((1-(ABS((((B76+C76)+(B76-C77))/2)-U76)/((C76+C77)/2)))*W76,4))</f>
        <v>25.185199999999998</v>
      </c>
      <c r="Y76" s="161" t="str">
        <f t="shared" ref="Y76" si="281">IF(E76="","",IF(OR(((MAXA(E76:I77))&gt;(B76+C76)),((MINA(E76:I77))&lt;(B76-C77))),"NG","OK"))</f>
        <v>OK</v>
      </c>
      <c r="Z76" s="161" t="str">
        <f t="shared" ref="Z76" si="282">IF(X76="","",IF(OR(((MINA(X76))&lt;(1.67))),"NG","OK"))</f>
        <v>OK</v>
      </c>
      <c r="AA76">
        <v>7.7332999999999998</v>
      </c>
      <c r="AB76">
        <v>7.7309000000000001</v>
      </c>
      <c r="AC76">
        <v>7.7324000000000002</v>
      </c>
      <c r="AD76">
        <v>7.7321</v>
      </c>
      <c r="AE76">
        <v>7.7314999999999996</v>
      </c>
    </row>
    <row r="77" spans="1:31" ht="12" customHeight="1" x14ac:dyDescent="0.15">
      <c r="A77" s="166"/>
      <c r="B77" s="154"/>
      <c r="C77" s="61">
        <v>0.1</v>
      </c>
      <c r="D77" s="154"/>
      <c r="E77" s="154"/>
      <c r="F77" s="154"/>
      <c r="G77" s="154"/>
      <c r="H77" s="154"/>
      <c r="I77" s="154"/>
      <c r="J77" s="156"/>
      <c r="K77" s="156"/>
      <c r="L77" s="163" t="e">
        <f t="shared" ref="L77" si="283">IF(L58="","",IF(OR(((MAXA(L58:L65))&gt;(L54+L55)),((MINA(L58:L65))&lt;(L54-L56))),"NG","OK"))</f>
        <v>#VALUE!</v>
      </c>
      <c r="M77" s="163" t="str">
        <f t="shared" ref="M77" si="284">IF(M57="","",IF(OR(((MAXA(M57:M64))&gt;(M53+M54)),((MINA(M57:M64))&lt;(M53-M55))),2,1))</f>
        <v/>
      </c>
      <c r="N77" s="162"/>
      <c r="O77" s="164"/>
      <c r="P77" s="164"/>
      <c r="Q77" s="162"/>
      <c r="R77" s="162"/>
      <c r="S77" s="162"/>
      <c r="T77" s="162"/>
      <c r="U77" s="162"/>
      <c r="V77" s="162"/>
      <c r="W77" s="162"/>
      <c r="X77" s="162"/>
      <c r="Y77" s="162"/>
      <c r="Z77" s="162"/>
    </row>
    <row r="78" spans="1:31" ht="12" customHeight="1" x14ac:dyDescent="0.15">
      <c r="A78" s="165">
        <v>19</v>
      </c>
      <c r="B78" s="153">
        <v>3.1</v>
      </c>
      <c r="C78" s="60">
        <v>0.1</v>
      </c>
      <c r="D78" s="153" t="s">
        <v>79</v>
      </c>
      <c r="E78" s="153">
        <v>3.1292</v>
      </c>
      <c r="F78" s="153">
        <v>3.1307999999999998</v>
      </c>
      <c r="G78" s="153">
        <v>3.1286999999999998</v>
      </c>
      <c r="H78" s="153">
        <v>3.1307999999999998</v>
      </c>
      <c r="I78" s="153">
        <v>3.1230000000000002</v>
      </c>
      <c r="J78" s="155"/>
      <c r="K78" s="155"/>
      <c r="L78" s="163" t="str">
        <f t="shared" ref="L78" si="285">IF(E78="","",IF(OR(((MAXA(E78:I79))&gt;(B78+C78)),((MINA(E78:I79))&lt;(B78-C79))),"NG","OK"))</f>
        <v>OK</v>
      </c>
      <c r="M78" s="163">
        <f t="shared" ref="M78" si="286">IF(E78="","",IF(OR(((MAXA(E78:I79))&gt;(B78+C78)),((MINA(E78:I79))&lt;(B78-C79))),2,1))</f>
        <v>1</v>
      </c>
      <c r="N78" s="162">
        <f t="shared" ref="N78" si="287">IF(B78="","",(((B78+C78)+(B78-C79))/2))</f>
        <v>3.1</v>
      </c>
      <c r="O78" s="164">
        <f t="shared" ref="O78" si="288">IF(E78="","",((MAXA(E78,F78,G78,H78,I78))-N78)/((C78+C79)/2))</f>
        <v>0.30799999999999716</v>
      </c>
      <c r="P78" s="164">
        <f t="shared" ref="P78" si="289">IF(E78="","",((MINA(E78,F78,G78,H78,I78))-N78)/((C78+C79)/2))</f>
        <v>0.23000000000000131</v>
      </c>
      <c r="Q78" s="162" t="str">
        <f t="shared" ref="Q78" si="290">IF(E78="","",IF(OR((O78&gt;50%),(P78&lt;-50%)),"Measure More","OK"))</f>
        <v>OK</v>
      </c>
      <c r="R78" s="162">
        <f t="shared" ref="R78" si="291">IF(E78="","",MAXA(E78:I79))</f>
        <v>3.1307999999999998</v>
      </c>
      <c r="S78" s="162">
        <f t="shared" ref="S78" si="292">IF(E78="","",MINA(E78:I79))</f>
        <v>3.1230000000000002</v>
      </c>
      <c r="T78" s="162">
        <f t="shared" ref="T78" si="293">IF(E78="","",(R78-S78))</f>
        <v>7.799999999999585E-3</v>
      </c>
      <c r="U78" s="162">
        <f t="shared" ref="U78" si="294">IF(E78="","",ROUND(AVERAGEA(E78:I79),4))</f>
        <v>3.1284999999999998</v>
      </c>
      <c r="V78" s="162">
        <f t="shared" ref="V78" si="295">IF(E78="","",ROUND(SQRT(COUNTA(E78:I79)/(COUNTA(E78:I79)-1))*STDEVPA(E78:I79),4))</f>
        <v>3.2000000000000002E-3</v>
      </c>
      <c r="W78" s="161">
        <f t="shared" ref="W78" si="296">IF(E78="","",ROUND((((B78+C78)-(B78-C79))/(6*V78)),4))</f>
        <v>10.416700000000001</v>
      </c>
      <c r="X78" s="161">
        <f t="shared" ref="X78" si="297">IF(E78="","",ROUND((1-(ABS((((B78+C78)+(B78-C79))/2)-U78)/((C78+C79)/2)))*W78,4))</f>
        <v>7.4478999999999997</v>
      </c>
      <c r="Y78" s="161" t="str">
        <f t="shared" ref="Y78" si="298">IF(E78="","",IF(OR(((MAXA(E78:I79))&gt;(B78+C78)),((MINA(E78:I79))&lt;(B78-C79))),"NG","OK"))</f>
        <v>OK</v>
      </c>
      <c r="Z78" s="161" t="str">
        <f t="shared" ref="Z78" si="299">IF(X78="","",IF(OR(((MINA(X78))&lt;(1.67))),"NG","OK"))</f>
        <v>OK</v>
      </c>
      <c r="AA78">
        <v>3.1292</v>
      </c>
      <c r="AB78">
        <v>3.1307999999999998</v>
      </c>
      <c r="AC78">
        <v>3.1286999999999998</v>
      </c>
      <c r="AD78">
        <v>3.1307999999999998</v>
      </c>
      <c r="AE78">
        <v>3.1230000000000002</v>
      </c>
    </row>
    <row r="79" spans="1:31" ht="12" customHeight="1" x14ac:dyDescent="0.15">
      <c r="A79" s="166"/>
      <c r="B79" s="154"/>
      <c r="C79" s="61">
        <v>0.1</v>
      </c>
      <c r="D79" s="154"/>
      <c r="E79" s="154"/>
      <c r="F79" s="154"/>
      <c r="G79" s="154"/>
      <c r="H79" s="154"/>
      <c r="I79" s="154"/>
      <c r="J79" s="156"/>
      <c r="K79" s="156"/>
      <c r="L79" s="163" t="e">
        <f t="shared" ref="L79" si="300">IF(L60="","",IF(OR(((MAXA(L60:L67))&gt;(L56+L57)),((MINA(L60:L67))&lt;(L56-L58))),"NG","OK"))</f>
        <v>#VALUE!</v>
      </c>
      <c r="M79" s="163" t="str">
        <f t="shared" ref="M79" si="301">IF(M59="","",IF(OR(((MAXA(M59:M66))&gt;(M55+M56)),((MINA(M59:M66))&lt;(M55-M57))),2,1))</f>
        <v/>
      </c>
      <c r="N79" s="162"/>
      <c r="O79" s="164"/>
      <c r="P79" s="164"/>
      <c r="Q79" s="162"/>
      <c r="R79" s="162"/>
      <c r="S79" s="162"/>
      <c r="T79" s="162"/>
      <c r="U79" s="162"/>
      <c r="V79" s="162"/>
      <c r="W79" s="162"/>
      <c r="X79" s="162"/>
      <c r="Y79" s="162"/>
      <c r="Z79" s="162"/>
    </row>
    <row r="80" spans="1:31" ht="12" customHeight="1" x14ac:dyDescent="0.15">
      <c r="A80" s="165">
        <v>20</v>
      </c>
      <c r="B80" s="153">
        <v>10.3</v>
      </c>
      <c r="C80" s="60">
        <v>0.2</v>
      </c>
      <c r="D80" s="153" t="s">
        <v>79</v>
      </c>
      <c r="E80" s="153">
        <v>10.292299999999999</v>
      </c>
      <c r="F80" s="153">
        <v>10.2879</v>
      </c>
      <c r="G80" s="153">
        <v>10.287800000000001</v>
      </c>
      <c r="H80" s="153">
        <v>10.291</v>
      </c>
      <c r="I80" s="153">
        <v>10.2844</v>
      </c>
      <c r="J80" s="155"/>
      <c r="K80" s="155"/>
      <c r="L80" s="163" t="str">
        <f t="shared" ref="L80" si="302">IF(E80="","",IF(OR(((MAXA(E80:I81))&gt;(B80+C80)),((MINA(E80:I81))&lt;(B80-C81))),"NG","OK"))</f>
        <v>OK</v>
      </c>
      <c r="M80" s="163">
        <f t="shared" ref="M80" si="303">IF(E80="","",IF(OR(((MAXA(E80:I81))&gt;(B80+C80)),((MINA(E80:I81))&lt;(B80-C81))),2,1))</f>
        <v>1</v>
      </c>
      <c r="N80" s="162">
        <f t="shared" ref="N80" si="304">IF(B80="","",(((B80+C80)+(B80-C81))/2))</f>
        <v>10.3</v>
      </c>
      <c r="O80" s="164">
        <f t="shared" ref="O80" si="305">IF(E80="","",((MAXA(E80,F80,G80,H80,I80))-N80)/((C80+C81)/2))</f>
        <v>-3.8500000000007972E-2</v>
      </c>
      <c r="P80" s="164">
        <f t="shared" ref="P80" si="306">IF(E80="","",((MINA(E80,F80,G80,H80,I80))-N80)/((C80+C81)/2))</f>
        <v>-7.8000000000004732E-2</v>
      </c>
      <c r="Q80" s="162" t="str">
        <f t="shared" ref="Q80" si="307">IF(E80="","",IF(OR((O80&gt;50%),(P80&lt;-50%)),"Measure More","OK"))</f>
        <v>OK</v>
      </c>
      <c r="R80" s="162">
        <f t="shared" ref="R80" si="308">IF(E80="","",MAXA(E80:I81))</f>
        <v>10.292299999999999</v>
      </c>
      <c r="S80" s="162">
        <f t="shared" ref="S80" si="309">IF(E80="","",MINA(E80:I81))</f>
        <v>10.2844</v>
      </c>
      <c r="T80" s="162">
        <f t="shared" ref="T80" si="310">IF(E80="","",(R80-S80))</f>
        <v>7.899999999999352E-3</v>
      </c>
      <c r="U80" s="162">
        <f t="shared" ref="U80" si="311">IF(E80="","",ROUND(AVERAGEA(E80:I81),4))</f>
        <v>10.2887</v>
      </c>
      <c r="V80" s="162">
        <f t="shared" ref="V80" si="312">IF(E80="","",ROUND(SQRT(COUNTA(E80:I81)/(COUNTA(E80:I81)-1))*STDEVPA(E80:I81),4))</f>
        <v>3.0999999999999999E-3</v>
      </c>
      <c r="W80" s="161">
        <f t="shared" ref="W80" si="313">IF(E80="","",ROUND((((B80+C80)-(B80-C81))/(6*V80)),4))</f>
        <v>21.505400000000002</v>
      </c>
      <c r="X80" s="161">
        <f t="shared" ref="X80" si="314">IF(E80="","",ROUND((1-(ABS((((B80+C80)+(B80-C81))/2)-U80)/((C80+C81)/2)))*W80,4))</f>
        <v>20.290299999999998</v>
      </c>
      <c r="Y80" s="161" t="str">
        <f t="shared" ref="Y80" si="315">IF(E80="","",IF(OR(((MAXA(E80:I81))&gt;(B80+C80)),((MINA(E80:I81))&lt;(B80-C81))),"NG","OK"))</f>
        <v>OK</v>
      </c>
      <c r="Z80" s="161" t="str">
        <f t="shared" ref="Z80" si="316">IF(X80="","",IF(OR(((MINA(X80))&lt;(1.67))),"NG","OK"))</f>
        <v>OK</v>
      </c>
      <c r="AA80">
        <v>10.292299999999999</v>
      </c>
      <c r="AB80">
        <v>10.2879</v>
      </c>
      <c r="AC80">
        <v>10.287800000000001</v>
      </c>
      <c r="AD80">
        <v>10.291</v>
      </c>
      <c r="AE80">
        <v>10.2844</v>
      </c>
    </row>
    <row r="81" spans="1:31" ht="12" customHeight="1" x14ac:dyDescent="0.15">
      <c r="A81" s="166"/>
      <c r="B81" s="154"/>
      <c r="C81" s="61">
        <v>0.2</v>
      </c>
      <c r="D81" s="154"/>
      <c r="E81" s="154"/>
      <c r="F81" s="154"/>
      <c r="G81" s="154"/>
      <c r="H81" s="154"/>
      <c r="I81" s="154"/>
      <c r="J81" s="156"/>
      <c r="K81" s="156"/>
      <c r="L81" s="163" t="e">
        <f t="shared" ref="L81" si="317">IF(L62="","",IF(OR(((MAXA(L62:L69))&gt;(L58+L59)),((MINA(L62:L69))&lt;(L58-L60))),"NG","OK"))</f>
        <v>#VALUE!</v>
      </c>
      <c r="M81" s="163" t="str">
        <f t="shared" ref="M81" si="318">IF(M61="","",IF(OR(((MAXA(M61:M68))&gt;(M57+M58)),((MINA(M61:M68))&lt;(M57-M59))),2,1))</f>
        <v/>
      </c>
      <c r="N81" s="162"/>
      <c r="O81" s="164"/>
      <c r="P81" s="164"/>
      <c r="Q81" s="162"/>
      <c r="R81" s="162"/>
      <c r="S81" s="162"/>
      <c r="T81" s="162"/>
      <c r="U81" s="162"/>
      <c r="V81" s="162"/>
      <c r="W81" s="162"/>
      <c r="X81" s="162"/>
      <c r="Y81" s="162"/>
      <c r="Z81" s="162"/>
    </row>
    <row r="82" spans="1:31" ht="12" customHeight="1" x14ac:dyDescent="0.15">
      <c r="A82" s="170" t="s">
        <v>89</v>
      </c>
      <c r="B82" s="153">
        <v>0</v>
      </c>
      <c r="C82" s="60">
        <v>0.05</v>
      </c>
      <c r="D82" s="153" t="s">
        <v>79</v>
      </c>
      <c r="E82" s="153">
        <v>1.6E-2</v>
      </c>
      <c r="F82" s="153">
        <v>1.66E-2</v>
      </c>
      <c r="G82" s="153">
        <v>1.6E-2</v>
      </c>
      <c r="H82" s="153">
        <v>1.4800000000000001E-2</v>
      </c>
      <c r="I82" s="153">
        <v>1.5900000000000001E-2</v>
      </c>
      <c r="J82" s="155"/>
      <c r="K82" s="155"/>
      <c r="L82" s="163" t="str">
        <f t="shared" ref="L82" si="319">IF(E82="","",IF(OR(((MAXA(E82:I83))&gt;(B82+C82)),((MINA(E82:I83))&lt;(B82-C83))),"NG","OK"))</f>
        <v>OK</v>
      </c>
      <c r="M82" s="163">
        <f t="shared" ref="M82" si="320">IF(E82="","",IF(OR(((MAXA(E82:I83))&gt;(B82+C82)),((MINA(E82:I83))&lt;(B82-C83))),2,1))</f>
        <v>1</v>
      </c>
      <c r="N82" s="162">
        <f t="shared" ref="N82" si="321">IF(B82="","",(((B82+C82)+(B82-C83))/2))</f>
        <v>2.5000000000000001E-2</v>
      </c>
      <c r="O82" s="164">
        <f t="shared" ref="O82" si="322">IF(E82="","",((MAXA(E82,F82,G82,H82,I82))-N82)/((C82+C83)/2))</f>
        <v>-0.33600000000000002</v>
      </c>
      <c r="P82" s="164">
        <f t="shared" ref="P82" si="323">IF(E82="","",((MINA(E82,F82,G82,H82,I82))-N82)/((C82+C83)/2))</f>
        <v>-0.40800000000000003</v>
      </c>
      <c r="Q82" s="162" t="str">
        <f t="shared" ref="Q82" si="324">IF(E82="","",IF(OR((O82&gt;50%),(P82&lt;-50%)),"Measure More","OK"))</f>
        <v>OK</v>
      </c>
      <c r="R82" s="162">
        <f t="shared" ref="R82" si="325">IF(E82="","",MAXA(E82:I83))</f>
        <v>1.66E-2</v>
      </c>
      <c r="S82" s="162">
        <f t="shared" ref="S82" si="326">IF(E82="","",MINA(E82:I83))</f>
        <v>1.4800000000000001E-2</v>
      </c>
      <c r="T82" s="162">
        <f t="shared" ref="T82" si="327">IF(E82="","",(R82-S82))</f>
        <v>1.7999999999999995E-3</v>
      </c>
      <c r="U82" s="162">
        <f t="shared" ref="U82" si="328">IF(E82="","",ROUND(AVERAGEA(E82:I83),4))</f>
        <v>1.5900000000000001E-2</v>
      </c>
      <c r="V82" s="162">
        <f t="shared" ref="V82" si="329">IF(E82="","",ROUND(SQRT(COUNTA(E82:I83)/(COUNTA(E82:I83)-1))*STDEVPA(E82:I83),4))</f>
        <v>6.9999999999999999E-4</v>
      </c>
      <c r="W82" s="161">
        <f>IF(E82="","",ROUND((((B82+C82)-U82)/(3*V82)),4))</f>
        <v>16.238099999999999</v>
      </c>
      <c r="X82" s="161">
        <f>IF(E82="","",ROUND((((B82+C82)-U82)/(3*V82)),4))</f>
        <v>16.238099999999999</v>
      </c>
      <c r="Y82" s="161" t="str">
        <f t="shared" ref="Y82" si="330">IF(E82="","",IF(OR(((MAXA(E82:I83))&gt;(B82+C82)),((MINA(E82:I83))&lt;(B82-C83))),"NG","OK"))</f>
        <v>OK</v>
      </c>
      <c r="Z82" s="161" t="str">
        <f t="shared" ref="Z82" si="331">IF(X82="","",IF(OR(((MINA(X82))&lt;(1.67))),"NG","OK"))</f>
        <v>OK</v>
      </c>
      <c r="AA82">
        <v>1.6E-2</v>
      </c>
      <c r="AB82">
        <v>1.66E-2</v>
      </c>
      <c r="AC82">
        <v>1.6E-2</v>
      </c>
      <c r="AD82">
        <v>1.4800000000000001E-2</v>
      </c>
      <c r="AE82">
        <v>1.5900000000000001E-2</v>
      </c>
    </row>
    <row r="83" spans="1:31" ht="12" customHeight="1" x14ac:dyDescent="0.15">
      <c r="A83" s="166"/>
      <c r="B83" s="154"/>
      <c r="C83" s="61">
        <v>0</v>
      </c>
      <c r="D83" s="154"/>
      <c r="E83" s="154"/>
      <c r="F83" s="154"/>
      <c r="G83" s="154"/>
      <c r="H83" s="154"/>
      <c r="I83" s="154"/>
      <c r="J83" s="156"/>
      <c r="K83" s="156"/>
      <c r="L83" s="163" t="e">
        <f t="shared" ref="L83" si="332">IF(L64="","",IF(OR(((MAXA(L64:L71))&gt;(L60+L61)),((MINA(L64:L71))&lt;(L60-L62))),"NG","OK"))</f>
        <v>#VALUE!</v>
      </c>
      <c r="M83" s="163" t="str">
        <f t="shared" ref="M83" si="333">IF(M63="","",IF(OR(((MAXA(M63:M70))&gt;(M59+M60)),((MINA(M63:M70))&lt;(M59-M61))),2,1))</f>
        <v/>
      </c>
      <c r="N83" s="162"/>
      <c r="O83" s="164"/>
      <c r="P83" s="164"/>
      <c r="Q83" s="162"/>
      <c r="R83" s="162"/>
      <c r="S83" s="162"/>
      <c r="T83" s="162"/>
      <c r="U83" s="162"/>
      <c r="V83" s="162"/>
      <c r="W83" s="162"/>
      <c r="X83" s="162"/>
      <c r="Y83" s="162"/>
      <c r="Z83" s="162"/>
    </row>
    <row r="84" spans="1:31" ht="12" customHeight="1" x14ac:dyDescent="0.15">
      <c r="A84" s="170" t="s">
        <v>90</v>
      </c>
      <c r="B84" s="153">
        <v>0</v>
      </c>
      <c r="C84" s="60">
        <v>0.05</v>
      </c>
      <c r="D84" s="153" t="s">
        <v>79</v>
      </c>
      <c r="E84" s="153">
        <v>0.01</v>
      </c>
      <c r="F84" s="153">
        <v>1.4200000000000001E-2</v>
      </c>
      <c r="G84" s="153">
        <v>2.6200000000000001E-2</v>
      </c>
      <c r="H84" s="153">
        <v>1.12E-2</v>
      </c>
      <c r="I84" s="153">
        <v>1.2699999999999999E-2</v>
      </c>
      <c r="J84" s="155"/>
      <c r="K84" s="155"/>
      <c r="L84" s="163" t="str">
        <f t="shared" ref="L84" si="334">IF(E84="","",IF(OR(((MAXA(E84:I85))&gt;(B84+C84)),((MINA(E84:I85))&lt;(B84-C85))),"NG","OK"))</f>
        <v>OK</v>
      </c>
      <c r="M84" s="163">
        <f t="shared" ref="M84" si="335">IF(E84="","",IF(OR(((MAXA(E84:I85))&gt;(B84+C84)),((MINA(E84:I85))&lt;(B84-C85))),2,1))</f>
        <v>1</v>
      </c>
      <c r="N84" s="162">
        <f t="shared" ref="N84" si="336">IF(B84="","",(((B84+C84)+(B84-C85))/2))</f>
        <v>2.5000000000000001E-2</v>
      </c>
      <c r="O84" s="164">
        <f t="shared" ref="O84" si="337">IF(E84="","",((MAXA(E84,F84,G84,H84,I84))-N84)/((C84+C85)/2))</f>
        <v>4.7999999999999987E-2</v>
      </c>
      <c r="P84" s="164">
        <f t="shared" ref="P84" si="338">IF(E84="","",((MINA(E84,F84,G84,H84,I84))-N84)/((C84+C85)/2))</f>
        <v>-0.6</v>
      </c>
      <c r="Q84" s="162" t="str">
        <f t="shared" ref="Q84" si="339">IF(E84="","",IF(OR((O84&gt;50%),(P84&lt;-50%)),"Measure More","OK"))</f>
        <v>Measure More</v>
      </c>
      <c r="R84" s="162">
        <f t="shared" ref="R84" si="340">IF(E84="","",MAXA(E84:I85))</f>
        <v>2.6200000000000001E-2</v>
      </c>
      <c r="S84" s="162">
        <f t="shared" ref="S84" si="341">IF(E84="","",MINA(E84:I85))</f>
        <v>0.01</v>
      </c>
      <c r="T84" s="162">
        <f t="shared" ref="T84" si="342">IF(E84="","",(R84-S84))</f>
        <v>1.6199999999999999E-2</v>
      </c>
      <c r="U84" s="162">
        <f t="shared" ref="U84" si="343">IF(E84="","",ROUND(AVERAGEA(E84:I85),4))</f>
        <v>1.49E-2</v>
      </c>
      <c r="V84" s="162">
        <f t="shared" ref="V84" si="344">IF(E84="","",ROUND(SQRT(COUNTA(E84:I85)/(COUNTA(E84:I85)-1))*STDEVPA(E84:I85),4))</f>
        <v>6.4999999999999997E-3</v>
      </c>
      <c r="W84" s="161">
        <f t="shared" ref="W84" si="345">IF(E84="","",ROUND((((B84+C84)-U84)/(3*V84)),4))</f>
        <v>1.8</v>
      </c>
      <c r="X84" s="161">
        <f t="shared" ref="X84" si="346">IF(E84="","",ROUND((((B84+C84)-U84)/(3*V84)),4))</f>
        <v>1.8</v>
      </c>
      <c r="Y84" s="161" t="str">
        <f t="shared" ref="Y84" si="347">IF(E84="","",IF(OR(((MAXA(E84:I85))&gt;(B84+C84)),((MINA(E84:I85))&lt;(B84-C85))),"NG","OK"))</f>
        <v>OK</v>
      </c>
      <c r="Z84" s="161" t="str">
        <f t="shared" ref="Z84" si="348">IF(X84="","",IF(OR(((MINA(X84))&lt;(1.67))),"NG","OK"))</f>
        <v>OK</v>
      </c>
      <c r="AA84">
        <v>0.01</v>
      </c>
      <c r="AB84">
        <v>1.4200000000000001E-2</v>
      </c>
      <c r="AC84">
        <v>2.6200000000000001E-2</v>
      </c>
      <c r="AD84">
        <v>1.12E-2</v>
      </c>
      <c r="AE84">
        <v>1.2699999999999999E-2</v>
      </c>
    </row>
    <row r="85" spans="1:31" ht="12" customHeight="1" x14ac:dyDescent="0.15">
      <c r="A85" s="166"/>
      <c r="B85" s="154"/>
      <c r="C85" s="61">
        <v>0</v>
      </c>
      <c r="D85" s="154"/>
      <c r="E85" s="154"/>
      <c r="F85" s="154"/>
      <c r="G85" s="154"/>
      <c r="H85" s="154"/>
      <c r="I85" s="154"/>
      <c r="J85" s="156"/>
      <c r="K85" s="156"/>
      <c r="L85" s="163" t="e">
        <f t="shared" ref="L85" si="349">IF(L66="","",IF(OR(((MAXA(L66:L73))&gt;(L62+L63)),((MINA(L66:L73))&lt;(L62-L64))),"NG","OK"))</f>
        <v>#VALUE!</v>
      </c>
      <c r="M85" s="163" t="str">
        <f t="shared" ref="M85" si="350">IF(M65="","",IF(OR(((MAXA(M65:M72))&gt;(M61+M62)),((MINA(M65:M72))&lt;(M61-M63))),2,1))</f>
        <v/>
      </c>
      <c r="N85" s="162"/>
      <c r="O85" s="164"/>
      <c r="P85" s="164"/>
      <c r="Q85" s="162"/>
      <c r="R85" s="162"/>
      <c r="S85" s="162"/>
      <c r="T85" s="162"/>
      <c r="U85" s="162"/>
      <c r="V85" s="162"/>
      <c r="W85" s="162"/>
      <c r="X85" s="162"/>
      <c r="Y85" s="162"/>
      <c r="Z85" s="162"/>
    </row>
    <row r="86" spans="1:31" ht="12" customHeight="1" x14ac:dyDescent="0.15">
      <c r="A86" s="170" t="s">
        <v>91</v>
      </c>
      <c r="B86" s="153">
        <v>0</v>
      </c>
      <c r="C86" s="60">
        <v>0.05</v>
      </c>
      <c r="D86" s="153" t="s">
        <v>79</v>
      </c>
      <c r="E86" s="153">
        <v>1.4999999999999999E-2</v>
      </c>
      <c r="F86" s="153">
        <v>1.7299999999999999E-2</v>
      </c>
      <c r="G86" s="153">
        <v>2.8500000000000001E-2</v>
      </c>
      <c r="H86" s="153">
        <v>1.09E-2</v>
      </c>
      <c r="I86" s="153">
        <v>1.5299999999999999E-2</v>
      </c>
      <c r="J86" s="155"/>
      <c r="K86" s="155"/>
      <c r="L86" s="163" t="str">
        <f t="shared" ref="L86" si="351">IF(E86="","",IF(OR(((MAXA(E86:I87))&gt;(B86+C86)),((MINA(E86:I87))&lt;(B86-C87))),"NG","OK"))</f>
        <v>OK</v>
      </c>
      <c r="M86" s="163">
        <f t="shared" ref="M86" si="352">IF(E86="","",IF(OR(((MAXA(E86:I87))&gt;(B86+C86)),((MINA(E86:I87))&lt;(B86-C87))),2,1))</f>
        <v>1</v>
      </c>
      <c r="N86" s="162">
        <f t="shared" ref="N86" si="353">IF(B86="","",(((B86+C86)+(B86-C87))/2))</f>
        <v>2.5000000000000001E-2</v>
      </c>
      <c r="O86" s="164">
        <f t="shared" ref="O86" si="354">IF(E86="","",((MAXA(E86,F86,G86,H86,I86))-N86)/((C86+C87)/2))</f>
        <v>0.13999999999999999</v>
      </c>
      <c r="P86" s="164">
        <f t="shared" ref="P86" si="355">IF(E86="","",((MINA(E86,F86,G86,H86,I86))-N86)/((C86+C87)/2))</f>
        <v>-0.56400000000000006</v>
      </c>
      <c r="Q86" s="162" t="str">
        <f t="shared" ref="Q86" si="356">IF(E86="","",IF(OR((O86&gt;50%),(P86&lt;-50%)),"Measure More","OK"))</f>
        <v>Measure More</v>
      </c>
      <c r="R86" s="162">
        <f t="shared" ref="R86" si="357">IF(E86="","",MAXA(E86:I87))</f>
        <v>2.8500000000000001E-2</v>
      </c>
      <c r="S86" s="162">
        <f t="shared" ref="S86" si="358">IF(E86="","",MINA(E86:I87))</f>
        <v>1.09E-2</v>
      </c>
      <c r="T86" s="162">
        <f t="shared" ref="T86" si="359">IF(E86="","",(R86-S86))</f>
        <v>1.7600000000000001E-2</v>
      </c>
      <c r="U86" s="162">
        <f t="shared" ref="U86" si="360">IF(E86="","",ROUND(AVERAGEA(E86:I87),4))</f>
        <v>1.7399999999999999E-2</v>
      </c>
      <c r="V86" s="162">
        <f t="shared" ref="V86" si="361">IF(E86="","",ROUND(SQRT(COUNTA(E86:I87)/(COUNTA(E86:I87)-1))*STDEVPA(E86:I87),4))</f>
        <v>6.6E-3</v>
      </c>
      <c r="W86" s="161">
        <f t="shared" ref="W86" si="362">IF(E86="","",ROUND((((B86+C86)-U86)/(3*V86)),4))</f>
        <v>1.6465000000000001</v>
      </c>
      <c r="X86" s="161">
        <f t="shared" ref="X86" si="363">IF(E86="","",ROUND((((B86+C86)-U86)/(3*V86)),4))</f>
        <v>1.6465000000000001</v>
      </c>
      <c r="Y86" s="161" t="str">
        <f t="shared" ref="Y86" si="364">IF(E86="","",IF(OR(((MAXA(E86:I87))&gt;(B86+C86)),((MINA(E86:I87))&lt;(B86-C87))),"NG","OK"))</f>
        <v>OK</v>
      </c>
      <c r="Z86" s="161" t="str">
        <f t="shared" ref="Z86" si="365">IF(X86="","",IF(OR(((MINA(X86))&lt;(1.67))),"NG","OK"))</f>
        <v>NG</v>
      </c>
      <c r="AA86">
        <v>1.4999999999999999E-2</v>
      </c>
      <c r="AB86">
        <v>1.7299999999999999E-2</v>
      </c>
      <c r="AC86">
        <v>2.8500000000000001E-2</v>
      </c>
      <c r="AD86">
        <v>1.09E-2</v>
      </c>
      <c r="AE86">
        <v>1.5299999999999999E-2</v>
      </c>
    </row>
    <row r="87" spans="1:31" ht="12" customHeight="1" x14ac:dyDescent="0.15">
      <c r="A87" s="166"/>
      <c r="B87" s="154"/>
      <c r="C87" s="61">
        <v>0</v>
      </c>
      <c r="D87" s="154"/>
      <c r="E87" s="154"/>
      <c r="F87" s="154"/>
      <c r="G87" s="154"/>
      <c r="H87" s="154"/>
      <c r="I87" s="154"/>
      <c r="J87" s="156"/>
      <c r="K87" s="156"/>
      <c r="L87" s="163" t="e">
        <f t="shared" ref="L87" si="366">IF(L68="","",IF(OR(((MAXA(L68:L75))&gt;(L64+L65)),((MINA(L68:L75))&lt;(L64-L66))),"NG","OK"))</f>
        <v>#VALUE!</v>
      </c>
      <c r="M87" s="163" t="str">
        <f t="shared" ref="M87" si="367">IF(M67="","",IF(OR(((MAXA(M67:M74))&gt;(M63+M64)),((MINA(M67:M74))&lt;(M63-M65))),2,1))</f>
        <v/>
      </c>
      <c r="N87" s="162"/>
      <c r="O87" s="164"/>
      <c r="P87" s="164"/>
      <c r="Q87" s="162"/>
      <c r="R87" s="162"/>
      <c r="S87" s="162"/>
      <c r="T87" s="162"/>
      <c r="U87" s="162"/>
      <c r="V87" s="162"/>
      <c r="W87" s="162"/>
      <c r="X87" s="162"/>
      <c r="Y87" s="162"/>
      <c r="Z87" s="162"/>
    </row>
    <row r="88" spans="1:31" ht="12" customHeight="1" x14ac:dyDescent="0.15">
      <c r="A88" s="165" t="s">
        <v>114</v>
      </c>
      <c r="B88" s="153" t="s">
        <v>115</v>
      </c>
      <c r="C88" s="153" t="s">
        <v>116</v>
      </c>
      <c r="D88" s="173" t="s">
        <v>118</v>
      </c>
      <c r="E88" s="171" t="s">
        <v>117</v>
      </c>
      <c r="F88" s="171"/>
      <c r="G88" s="171"/>
      <c r="H88" s="171"/>
      <c r="I88" s="171"/>
      <c r="J88" s="155"/>
      <c r="K88" s="155"/>
    </row>
    <row r="89" spans="1:31" ht="12" customHeight="1" x14ac:dyDescent="0.15">
      <c r="A89" s="166"/>
      <c r="B89" s="154"/>
      <c r="C89" s="154"/>
      <c r="D89" s="174"/>
      <c r="E89" s="172"/>
      <c r="F89" s="172"/>
      <c r="G89" s="172"/>
      <c r="H89" s="172"/>
      <c r="I89" s="172"/>
      <c r="J89" s="156"/>
      <c r="K89" s="156"/>
    </row>
    <row r="90" spans="1:31" x14ac:dyDescent="0.15">
      <c r="A90" s="62" t="s">
        <v>81</v>
      </c>
      <c r="B90" s="63"/>
      <c r="C90" s="63"/>
      <c r="D90" s="63"/>
      <c r="E90" s="63"/>
      <c r="F90" s="63"/>
      <c r="G90" s="63"/>
      <c r="H90" s="63"/>
      <c r="I90" s="63"/>
      <c r="J90" s="63"/>
      <c r="K90" s="26"/>
    </row>
    <row r="91" spans="1:31" x14ac:dyDescent="0.15">
      <c r="A91" s="74"/>
      <c r="B91" s="74"/>
      <c r="C91" s="75">
        <v>1</v>
      </c>
      <c r="D91" s="75">
        <v>2</v>
      </c>
      <c r="E91" s="64" t="s">
        <v>97</v>
      </c>
      <c r="F91" s="64"/>
      <c r="G91" s="81" t="s">
        <v>12</v>
      </c>
      <c r="H91" s="64"/>
      <c r="I91" s="82"/>
      <c r="J91" s="65"/>
      <c r="K91" s="66"/>
    </row>
    <row r="92" spans="1:31" x14ac:dyDescent="0.15">
      <c r="A92" s="75" t="s">
        <v>93</v>
      </c>
      <c r="B92" s="75" t="s">
        <v>94</v>
      </c>
      <c r="C92" s="77">
        <v>0.54</v>
      </c>
      <c r="D92" s="77">
        <v>0.57999999999999996</v>
      </c>
      <c r="E92" s="83" t="s">
        <v>10</v>
      </c>
      <c r="F92" s="33"/>
      <c r="G92" s="84" t="s">
        <v>124</v>
      </c>
      <c r="H92" s="85"/>
      <c r="I92" s="86">
        <f>F8</f>
        <v>241204</v>
      </c>
      <c r="J92" s="67"/>
      <c r="K92" s="68"/>
    </row>
    <row r="93" spans="1:31" x14ac:dyDescent="0.15">
      <c r="A93" s="75" t="s">
        <v>95</v>
      </c>
      <c r="B93" s="75" t="s">
        <v>96</v>
      </c>
      <c r="C93" s="77">
        <v>1.42</v>
      </c>
      <c r="D93" s="77">
        <v>1.87</v>
      </c>
      <c r="E93" s="20" t="s">
        <v>16</v>
      </c>
      <c r="F93" s="33"/>
      <c r="G93" s="84" t="s">
        <v>13</v>
      </c>
      <c r="H93" s="87"/>
      <c r="I93" s="88"/>
      <c r="J93" s="67"/>
      <c r="K93" s="68"/>
    </row>
    <row r="94" spans="1:31" x14ac:dyDescent="0.15">
      <c r="A94" s="75" t="s">
        <v>98</v>
      </c>
      <c r="B94" s="75" t="s">
        <v>99</v>
      </c>
      <c r="C94" s="78">
        <f>C92+C93</f>
        <v>1.96</v>
      </c>
      <c r="D94" s="78">
        <f>D92+D93</f>
        <v>2.4500000000000002</v>
      </c>
      <c r="E94" s="69" t="s">
        <v>125</v>
      </c>
      <c r="F94" s="69"/>
      <c r="G94" s="89" t="s">
        <v>19</v>
      </c>
      <c r="H94" s="90"/>
      <c r="I94" s="91" t="str">
        <f>H8</f>
        <v>K1217</v>
      </c>
      <c r="J94" s="70"/>
      <c r="K94" s="71"/>
    </row>
    <row r="95" spans="1:31" x14ac:dyDescent="0.15">
      <c r="A95" s="3" t="s">
        <v>82</v>
      </c>
      <c r="B95" s="6"/>
      <c r="C95" s="6"/>
      <c r="D95" s="6"/>
      <c r="E95" s="6"/>
      <c r="F95" s="6"/>
      <c r="G95" s="6"/>
      <c r="H95" s="6"/>
      <c r="I95" s="72"/>
      <c r="J95" s="72"/>
      <c r="K95" s="73" t="s">
        <v>83</v>
      </c>
    </row>
    <row r="96" spans="1:31" x14ac:dyDescent="0.15">
      <c r="O96" s="76"/>
      <c r="P96" s="76"/>
    </row>
    <row r="97" spans="15:16" x14ac:dyDescent="0.15">
      <c r="O97" s="76"/>
      <c r="P97" s="76"/>
    </row>
    <row r="183" spans="15:16" x14ac:dyDescent="0.15">
      <c r="O183" s="76"/>
      <c r="P183" s="76"/>
    </row>
    <row r="184" spans="15:16" x14ac:dyDescent="0.15">
      <c r="O184" s="76"/>
      <c r="P184" s="76"/>
    </row>
    <row r="185" spans="15:16" x14ac:dyDescent="0.15">
      <c r="O185" s="76"/>
      <c r="P185" s="76"/>
    </row>
    <row r="186" spans="15:16" x14ac:dyDescent="0.15">
      <c r="O186" s="76"/>
      <c r="P186" s="76"/>
    </row>
    <row r="187" spans="15:16" x14ac:dyDescent="0.15">
      <c r="O187" s="76"/>
      <c r="P187" s="76"/>
    </row>
    <row r="188" spans="15:16" x14ac:dyDescent="0.15">
      <c r="O188" s="76"/>
      <c r="P188" s="76"/>
    </row>
    <row r="189" spans="15:16" x14ac:dyDescent="0.15">
      <c r="O189" s="76"/>
      <c r="P189" s="76"/>
    </row>
    <row r="190" spans="15:16" x14ac:dyDescent="0.15">
      <c r="O190" s="76"/>
      <c r="P190" s="76"/>
    </row>
  </sheetData>
  <mergeCells count="620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  <mergeCell ref="B40:B41"/>
    <mergeCell ref="D40:D41"/>
    <mergeCell ref="E40:E41"/>
    <mergeCell ref="F40:F41"/>
    <mergeCell ref="G40:G41"/>
    <mergeCell ref="A42:A43"/>
    <mergeCell ref="B42:B43"/>
    <mergeCell ref="D42:D43"/>
    <mergeCell ref="E42:E43"/>
    <mergeCell ref="F42:F43"/>
    <mergeCell ref="I42:I43"/>
    <mergeCell ref="J42:J43"/>
    <mergeCell ref="O40:P40"/>
    <mergeCell ref="Q40:Q41"/>
    <mergeCell ref="R40:R41"/>
    <mergeCell ref="S40:S41"/>
    <mergeCell ref="H40:H41"/>
    <mergeCell ref="I40:I41"/>
    <mergeCell ref="J40:J41"/>
    <mergeCell ref="K40:K41"/>
    <mergeCell ref="L40:M41"/>
    <mergeCell ref="N40:N41"/>
    <mergeCell ref="V40:V41"/>
    <mergeCell ref="W40:W41"/>
    <mergeCell ref="X40:X41"/>
    <mergeCell ref="Y40:Y41"/>
    <mergeCell ref="Z40:Z41"/>
    <mergeCell ref="T40:T41"/>
    <mergeCell ref="U40:U41"/>
    <mergeCell ref="Y42:Y43"/>
    <mergeCell ref="Z42:Z43"/>
    <mergeCell ref="T42:T43"/>
    <mergeCell ref="U42:U43"/>
    <mergeCell ref="V42:V43"/>
    <mergeCell ref="W42:W43"/>
    <mergeCell ref="X42:X43"/>
    <mergeCell ref="G44:G45"/>
    <mergeCell ref="H44:H45"/>
    <mergeCell ref="I44:I45"/>
    <mergeCell ref="S42:S43"/>
    <mergeCell ref="M42:M43"/>
    <mergeCell ref="N42:N43"/>
    <mergeCell ref="O42:O43"/>
    <mergeCell ref="P42:P43"/>
    <mergeCell ref="Q42:Q43"/>
    <mergeCell ref="R42:R43"/>
    <mergeCell ref="G42:G43"/>
    <mergeCell ref="H42:H43"/>
    <mergeCell ref="K42:K43"/>
    <mergeCell ref="L42:L43"/>
    <mergeCell ref="A46:A47"/>
    <mergeCell ref="B46:B47"/>
    <mergeCell ref="D46:D47"/>
    <mergeCell ref="E46:E47"/>
    <mergeCell ref="F46:F47"/>
    <mergeCell ref="P44:P45"/>
    <mergeCell ref="Q44:Q45"/>
    <mergeCell ref="R44:R45"/>
    <mergeCell ref="S44:S45"/>
    <mergeCell ref="J44:J45"/>
    <mergeCell ref="K44:K45"/>
    <mergeCell ref="L44:L45"/>
    <mergeCell ref="M44:M45"/>
    <mergeCell ref="N44:N45"/>
    <mergeCell ref="O44:O45"/>
    <mergeCell ref="I46:I47"/>
    <mergeCell ref="J46:J47"/>
    <mergeCell ref="K46:K47"/>
    <mergeCell ref="L46:L47"/>
    <mergeCell ref="A44:A45"/>
    <mergeCell ref="B44:B45"/>
    <mergeCell ref="D44:D45"/>
    <mergeCell ref="E44:E45"/>
    <mergeCell ref="F44:F45"/>
    <mergeCell ref="V44:V45"/>
    <mergeCell ref="W44:W45"/>
    <mergeCell ref="X44:X45"/>
    <mergeCell ref="Y44:Y45"/>
    <mergeCell ref="Z44:Z45"/>
    <mergeCell ref="T44:T45"/>
    <mergeCell ref="U44:U45"/>
    <mergeCell ref="Y46:Y47"/>
    <mergeCell ref="Z46:Z47"/>
    <mergeCell ref="T46:T47"/>
    <mergeCell ref="U46:U47"/>
    <mergeCell ref="V46:V47"/>
    <mergeCell ref="W46:W47"/>
    <mergeCell ref="X46:X47"/>
    <mergeCell ref="G48:G49"/>
    <mergeCell ref="H48:H49"/>
    <mergeCell ref="I48:I49"/>
    <mergeCell ref="S46:S47"/>
    <mergeCell ref="M46:M47"/>
    <mergeCell ref="N46:N47"/>
    <mergeCell ref="O46:O47"/>
    <mergeCell ref="P46:P47"/>
    <mergeCell ref="Q46:Q47"/>
    <mergeCell ref="R46:R47"/>
    <mergeCell ref="G46:G47"/>
    <mergeCell ref="H46:H47"/>
    <mergeCell ref="A50:A51"/>
    <mergeCell ref="B50:B51"/>
    <mergeCell ref="D50:D51"/>
    <mergeCell ref="E50:E51"/>
    <mergeCell ref="F50:F51"/>
    <mergeCell ref="P48:P49"/>
    <mergeCell ref="Q48:Q49"/>
    <mergeCell ref="R48:R49"/>
    <mergeCell ref="S48:S49"/>
    <mergeCell ref="J48:J49"/>
    <mergeCell ref="K48:K49"/>
    <mergeCell ref="L48:L49"/>
    <mergeCell ref="M48:M49"/>
    <mergeCell ref="N48:N49"/>
    <mergeCell ref="O48:O49"/>
    <mergeCell ref="I50:I51"/>
    <mergeCell ref="J50:J51"/>
    <mergeCell ref="K50:K51"/>
    <mergeCell ref="L50:L51"/>
    <mergeCell ref="A48:A49"/>
    <mergeCell ref="B48:B49"/>
    <mergeCell ref="D48:D49"/>
    <mergeCell ref="E48:E49"/>
    <mergeCell ref="F48:F49"/>
    <mergeCell ref="V48:V49"/>
    <mergeCell ref="W48:W49"/>
    <mergeCell ref="X48:X49"/>
    <mergeCell ref="Y48:Y49"/>
    <mergeCell ref="Z48:Z49"/>
    <mergeCell ref="T48:T49"/>
    <mergeCell ref="U48:U49"/>
    <mergeCell ref="Y50:Y51"/>
    <mergeCell ref="Z50:Z51"/>
    <mergeCell ref="T50:T51"/>
    <mergeCell ref="U50:U51"/>
    <mergeCell ref="V50:V51"/>
    <mergeCell ref="W50:W51"/>
    <mergeCell ref="X50:X51"/>
    <mergeCell ref="G52:G53"/>
    <mergeCell ref="H52:H53"/>
    <mergeCell ref="I52:I53"/>
    <mergeCell ref="S50:S51"/>
    <mergeCell ref="M50:M51"/>
    <mergeCell ref="N50:N51"/>
    <mergeCell ref="O50:O51"/>
    <mergeCell ref="P50:P51"/>
    <mergeCell ref="Q50:Q51"/>
    <mergeCell ref="R50:R51"/>
    <mergeCell ref="G50:G51"/>
    <mergeCell ref="H50:H51"/>
    <mergeCell ref="A54:A55"/>
    <mergeCell ref="B54:B55"/>
    <mergeCell ref="D54:D55"/>
    <mergeCell ref="E54:E55"/>
    <mergeCell ref="F54:F55"/>
    <mergeCell ref="P52:P53"/>
    <mergeCell ref="Q52:Q53"/>
    <mergeCell ref="R52:R53"/>
    <mergeCell ref="S52:S53"/>
    <mergeCell ref="J52:J53"/>
    <mergeCell ref="K52:K53"/>
    <mergeCell ref="L52:L53"/>
    <mergeCell ref="M52:M53"/>
    <mergeCell ref="N52:N53"/>
    <mergeCell ref="O52:O53"/>
    <mergeCell ref="I54:I55"/>
    <mergeCell ref="J54:J55"/>
    <mergeCell ref="K54:K55"/>
    <mergeCell ref="L54:L55"/>
    <mergeCell ref="A52:A53"/>
    <mergeCell ref="B52:B53"/>
    <mergeCell ref="D52:D53"/>
    <mergeCell ref="E52:E53"/>
    <mergeCell ref="F52:F53"/>
    <mergeCell ref="V52:V53"/>
    <mergeCell ref="W52:W53"/>
    <mergeCell ref="X52:X53"/>
    <mergeCell ref="Y52:Y53"/>
    <mergeCell ref="Z52:Z53"/>
    <mergeCell ref="T52:T53"/>
    <mergeCell ref="U52:U53"/>
    <mergeCell ref="Y54:Y55"/>
    <mergeCell ref="Z54:Z55"/>
    <mergeCell ref="T54:T55"/>
    <mergeCell ref="U54:U55"/>
    <mergeCell ref="V54:V55"/>
    <mergeCell ref="W54:W55"/>
    <mergeCell ref="X54:X55"/>
    <mergeCell ref="G56:G57"/>
    <mergeCell ref="H56:H57"/>
    <mergeCell ref="I56:I57"/>
    <mergeCell ref="S54:S55"/>
    <mergeCell ref="M54:M55"/>
    <mergeCell ref="N54:N55"/>
    <mergeCell ref="O54:O55"/>
    <mergeCell ref="P54:P55"/>
    <mergeCell ref="Q54:Q55"/>
    <mergeCell ref="R54:R55"/>
    <mergeCell ref="G54:G55"/>
    <mergeCell ref="H54:H55"/>
    <mergeCell ref="A58:A59"/>
    <mergeCell ref="B58:B59"/>
    <mergeCell ref="D58:D59"/>
    <mergeCell ref="E58:E59"/>
    <mergeCell ref="F58:F59"/>
    <mergeCell ref="P56:P57"/>
    <mergeCell ref="Q56:Q57"/>
    <mergeCell ref="R56:R57"/>
    <mergeCell ref="S56:S57"/>
    <mergeCell ref="J56:J57"/>
    <mergeCell ref="K56:K57"/>
    <mergeCell ref="L56:L57"/>
    <mergeCell ref="M56:M57"/>
    <mergeCell ref="N56:N57"/>
    <mergeCell ref="O56:O57"/>
    <mergeCell ref="I58:I59"/>
    <mergeCell ref="J58:J59"/>
    <mergeCell ref="K58:K59"/>
    <mergeCell ref="L58:L59"/>
    <mergeCell ref="A56:A57"/>
    <mergeCell ref="B56:B57"/>
    <mergeCell ref="D56:D57"/>
    <mergeCell ref="E56:E57"/>
    <mergeCell ref="F56:F57"/>
    <mergeCell ref="V56:V57"/>
    <mergeCell ref="W56:W57"/>
    <mergeCell ref="X56:X57"/>
    <mergeCell ref="Y56:Y57"/>
    <mergeCell ref="Z56:Z57"/>
    <mergeCell ref="T56:T57"/>
    <mergeCell ref="U56:U57"/>
    <mergeCell ref="Y58:Y59"/>
    <mergeCell ref="Z58:Z59"/>
    <mergeCell ref="T58:T59"/>
    <mergeCell ref="U58:U59"/>
    <mergeCell ref="V58:V59"/>
    <mergeCell ref="W58:W59"/>
    <mergeCell ref="X58:X59"/>
    <mergeCell ref="G60:G61"/>
    <mergeCell ref="H60:H61"/>
    <mergeCell ref="I60:I61"/>
    <mergeCell ref="S58:S59"/>
    <mergeCell ref="M58:M59"/>
    <mergeCell ref="N58:N59"/>
    <mergeCell ref="O58:O59"/>
    <mergeCell ref="P58:P59"/>
    <mergeCell ref="Q58:Q59"/>
    <mergeCell ref="R58:R59"/>
    <mergeCell ref="G58:G59"/>
    <mergeCell ref="H58:H59"/>
    <mergeCell ref="A62:A63"/>
    <mergeCell ref="B62:B63"/>
    <mergeCell ref="D62:D63"/>
    <mergeCell ref="E62:E63"/>
    <mergeCell ref="F62:F63"/>
    <mergeCell ref="P60:P61"/>
    <mergeCell ref="Q60:Q61"/>
    <mergeCell ref="R60:R61"/>
    <mergeCell ref="S60:S61"/>
    <mergeCell ref="J60:J61"/>
    <mergeCell ref="K60:K61"/>
    <mergeCell ref="L60:L61"/>
    <mergeCell ref="M60:M61"/>
    <mergeCell ref="N60:N61"/>
    <mergeCell ref="O60:O61"/>
    <mergeCell ref="I62:I63"/>
    <mergeCell ref="J62:J63"/>
    <mergeCell ref="K62:K63"/>
    <mergeCell ref="L62:L63"/>
    <mergeCell ref="A60:A61"/>
    <mergeCell ref="B60:B61"/>
    <mergeCell ref="D60:D61"/>
    <mergeCell ref="E60:E61"/>
    <mergeCell ref="F60:F61"/>
    <mergeCell ref="V60:V61"/>
    <mergeCell ref="W60:W61"/>
    <mergeCell ref="X60:X61"/>
    <mergeCell ref="Y60:Y61"/>
    <mergeCell ref="Z60:Z61"/>
    <mergeCell ref="T60:T61"/>
    <mergeCell ref="U60:U61"/>
    <mergeCell ref="Y62:Y63"/>
    <mergeCell ref="Z62:Z63"/>
    <mergeCell ref="T62:T63"/>
    <mergeCell ref="U62:U63"/>
    <mergeCell ref="V62:V63"/>
    <mergeCell ref="W62:W63"/>
    <mergeCell ref="X62:X63"/>
    <mergeCell ref="G64:G65"/>
    <mergeCell ref="H64:H65"/>
    <mergeCell ref="I64:I65"/>
    <mergeCell ref="S62:S63"/>
    <mergeCell ref="M62:M63"/>
    <mergeCell ref="N62:N63"/>
    <mergeCell ref="O62:O63"/>
    <mergeCell ref="P62:P63"/>
    <mergeCell ref="Q62:Q63"/>
    <mergeCell ref="R62:R63"/>
    <mergeCell ref="G62:G63"/>
    <mergeCell ref="H62:H63"/>
    <mergeCell ref="A66:A67"/>
    <mergeCell ref="B66:B67"/>
    <mergeCell ref="D66:D67"/>
    <mergeCell ref="E66:E67"/>
    <mergeCell ref="F66:F67"/>
    <mergeCell ref="P64:P65"/>
    <mergeCell ref="Q64:Q65"/>
    <mergeCell ref="R64:R65"/>
    <mergeCell ref="S64:S65"/>
    <mergeCell ref="J64:J65"/>
    <mergeCell ref="K64:K65"/>
    <mergeCell ref="L64:L65"/>
    <mergeCell ref="M64:M65"/>
    <mergeCell ref="N64:N65"/>
    <mergeCell ref="O64:O65"/>
    <mergeCell ref="I66:I67"/>
    <mergeCell ref="J66:J67"/>
    <mergeCell ref="K66:K67"/>
    <mergeCell ref="L66:L67"/>
    <mergeCell ref="A64:A65"/>
    <mergeCell ref="B64:B65"/>
    <mergeCell ref="D64:D65"/>
    <mergeCell ref="E64:E65"/>
    <mergeCell ref="F64:F65"/>
    <mergeCell ref="V64:V65"/>
    <mergeCell ref="W64:W65"/>
    <mergeCell ref="X64:X65"/>
    <mergeCell ref="Y64:Y65"/>
    <mergeCell ref="Z64:Z65"/>
    <mergeCell ref="T64:T65"/>
    <mergeCell ref="U64:U65"/>
    <mergeCell ref="Y66:Y67"/>
    <mergeCell ref="Z66:Z67"/>
    <mergeCell ref="T66:T67"/>
    <mergeCell ref="U66:U67"/>
    <mergeCell ref="V66:V67"/>
    <mergeCell ref="W66:W67"/>
    <mergeCell ref="X66:X67"/>
    <mergeCell ref="G68:G69"/>
    <mergeCell ref="H68:H69"/>
    <mergeCell ref="I68:I69"/>
    <mergeCell ref="S66:S67"/>
    <mergeCell ref="M66:M67"/>
    <mergeCell ref="N66:N67"/>
    <mergeCell ref="O66:O67"/>
    <mergeCell ref="P66:P67"/>
    <mergeCell ref="Q66:Q67"/>
    <mergeCell ref="R66:R67"/>
    <mergeCell ref="G66:G67"/>
    <mergeCell ref="H66:H67"/>
    <mergeCell ref="A70:A71"/>
    <mergeCell ref="B70:B71"/>
    <mergeCell ref="D70:D71"/>
    <mergeCell ref="E70:E71"/>
    <mergeCell ref="F70:F71"/>
    <mergeCell ref="P68:P69"/>
    <mergeCell ref="Q68:Q69"/>
    <mergeCell ref="R68:R69"/>
    <mergeCell ref="S68:S69"/>
    <mergeCell ref="J68:J69"/>
    <mergeCell ref="K68:K69"/>
    <mergeCell ref="L68:L69"/>
    <mergeCell ref="M68:M69"/>
    <mergeCell ref="N68:N69"/>
    <mergeCell ref="O68:O69"/>
    <mergeCell ref="I70:I71"/>
    <mergeCell ref="J70:J71"/>
    <mergeCell ref="K70:K71"/>
    <mergeCell ref="L70:L71"/>
    <mergeCell ref="A68:A69"/>
    <mergeCell ref="B68:B69"/>
    <mergeCell ref="D68:D69"/>
    <mergeCell ref="E68:E69"/>
    <mergeCell ref="F68:F69"/>
    <mergeCell ref="V68:V69"/>
    <mergeCell ref="W68:W69"/>
    <mergeCell ref="X68:X69"/>
    <mergeCell ref="Y68:Y69"/>
    <mergeCell ref="Z68:Z69"/>
    <mergeCell ref="T68:T69"/>
    <mergeCell ref="U68:U69"/>
    <mergeCell ref="Y70:Y71"/>
    <mergeCell ref="Z70:Z71"/>
    <mergeCell ref="T70:T71"/>
    <mergeCell ref="U70:U71"/>
    <mergeCell ref="V70:V71"/>
    <mergeCell ref="W70:W71"/>
    <mergeCell ref="X70:X71"/>
    <mergeCell ref="G72:G73"/>
    <mergeCell ref="H72:H73"/>
    <mergeCell ref="I72:I73"/>
    <mergeCell ref="S70:S71"/>
    <mergeCell ref="M70:M71"/>
    <mergeCell ref="N70:N71"/>
    <mergeCell ref="O70:O71"/>
    <mergeCell ref="P70:P71"/>
    <mergeCell ref="Q70:Q71"/>
    <mergeCell ref="R70:R71"/>
    <mergeCell ref="G70:G71"/>
    <mergeCell ref="H70:H71"/>
    <mergeCell ref="A74:A75"/>
    <mergeCell ref="B74:B75"/>
    <mergeCell ref="D74:D75"/>
    <mergeCell ref="E74:E75"/>
    <mergeCell ref="F74:F75"/>
    <mergeCell ref="P72:P73"/>
    <mergeCell ref="Q72:Q73"/>
    <mergeCell ref="R72:R73"/>
    <mergeCell ref="S72:S73"/>
    <mergeCell ref="J72:J73"/>
    <mergeCell ref="K72:K73"/>
    <mergeCell ref="L72:L73"/>
    <mergeCell ref="M72:M73"/>
    <mergeCell ref="N72:N73"/>
    <mergeCell ref="O72:O73"/>
    <mergeCell ref="I74:I75"/>
    <mergeCell ref="J74:J75"/>
    <mergeCell ref="K74:K75"/>
    <mergeCell ref="L74:L75"/>
    <mergeCell ref="A72:A73"/>
    <mergeCell ref="B72:B73"/>
    <mergeCell ref="D72:D73"/>
    <mergeCell ref="E72:E73"/>
    <mergeCell ref="F72:F73"/>
    <mergeCell ref="V72:V73"/>
    <mergeCell ref="W72:W73"/>
    <mergeCell ref="X72:X73"/>
    <mergeCell ref="Y72:Y73"/>
    <mergeCell ref="Z72:Z73"/>
    <mergeCell ref="T72:T73"/>
    <mergeCell ref="U72:U73"/>
    <mergeCell ref="Y74:Y75"/>
    <mergeCell ref="Z74:Z75"/>
    <mergeCell ref="T74:T75"/>
    <mergeCell ref="U74:U75"/>
    <mergeCell ref="V74:V75"/>
    <mergeCell ref="W74:W75"/>
    <mergeCell ref="X74:X75"/>
    <mergeCell ref="G76:G77"/>
    <mergeCell ref="H76:H77"/>
    <mergeCell ref="I76:I77"/>
    <mergeCell ref="S74:S75"/>
    <mergeCell ref="M74:M75"/>
    <mergeCell ref="N74:N75"/>
    <mergeCell ref="O74:O75"/>
    <mergeCell ref="P74:P75"/>
    <mergeCell ref="Q74:Q75"/>
    <mergeCell ref="R74:R75"/>
    <mergeCell ref="G74:G75"/>
    <mergeCell ref="H74:H75"/>
    <mergeCell ref="A78:A79"/>
    <mergeCell ref="B78:B79"/>
    <mergeCell ref="D78:D79"/>
    <mergeCell ref="E78:E79"/>
    <mergeCell ref="F78:F79"/>
    <mergeCell ref="P76:P77"/>
    <mergeCell ref="Q76:Q77"/>
    <mergeCell ref="R76:R77"/>
    <mergeCell ref="S76:S77"/>
    <mergeCell ref="J76:J77"/>
    <mergeCell ref="K76:K77"/>
    <mergeCell ref="L76:L77"/>
    <mergeCell ref="M76:M77"/>
    <mergeCell ref="N76:N77"/>
    <mergeCell ref="O76:O77"/>
    <mergeCell ref="I78:I79"/>
    <mergeCell ref="J78:J79"/>
    <mergeCell ref="K78:K79"/>
    <mergeCell ref="L78:L79"/>
    <mergeCell ref="A76:A77"/>
    <mergeCell ref="B76:B77"/>
    <mergeCell ref="D76:D77"/>
    <mergeCell ref="E76:E77"/>
    <mergeCell ref="F76:F77"/>
    <mergeCell ref="V76:V77"/>
    <mergeCell ref="W76:W77"/>
    <mergeCell ref="X76:X77"/>
    <mergeCell ref="Y76:Y77"/>
    <mergeCell ref="Z76:Z77"/>
    <mergeCell ref="T76:T77"/>
    <mergeCell ref="U76:U77"/>
    <mergeCell ref="Y78:Y79"/>
    <mergeCell ref="Z78:Z79"/>
    <mergeCell ref="T78:T79"/>
    <mergeCell ref="U78:U79"/>
    <mergeCell ref="V78:V79"/>
    <mergeCell ref="W78:W79"/>
    <mergeCell ref="X78:X79"/>
    <mergeCell ref="S78:S79"/>
    <mergeCell ref="M78:M79"/>
    <mergeCell ref="N78:N79"/>
    <mergeCell ref="O78:O79"/>
    <mergeCell ref="P78:P79"/>
    <mergeCell ref="Q78:Q79"/>
    <mergeCell ref="R78:R79"/>
    <mergeCell ref="G78:G79"/>
    <mergeCell ref="H78:H79"/>
    <mergeCell ref="K82:K83"/>
    <mergeCell ref="L82:L83"/>
    <mergeCell ref="A80:A81"/>
    <mergeCell ref="B80:B81"/>
    <mergeCell ref="D80:D81"/>
    <mergeCell ref="E80:E81"/>
    <mergeCell ref="F80:F81"/>
    <mergeCell ref="G80:G81"/>
    <mergeCell ref="H80:H81"/>
    <mergeCell ref="I80:I81"/>
    <mergeCell ref="P80:P81"/>
    <mergeCell ref="Q80:Q81"/>
    <mergeCell ref="R80:R81"/>
    <mergeCell ref="S80:S81"/>
    <mergeCell ref="J80:J81"/>
    <mergeCell ref="K80:K81"/>
    <mergeCell ref="L80:L81"/>
    <mergeCell ref="M80:M81"/>
    <mergeCell ref="N80:N81"/>
    <mergeCell ref="O80:O81"/>
    <mergeCell ref="V80:V81"/>
    <mergeCell ref="W80:W81"/>
    <mergeCell ref="X80:X81"/>
    <mergeCell ref="Y80:Y81"/>
    <mergeCell ref="Z80:Z81"/>
    <mergeCell ref="T80:T81"/>
    <mergeCell ref="U80:U81"/>
    <mergeCell ref="Y82:Y83"/>
    <mergeCell ref="Z82:Z83"/>
    <mergeCell ref="T82:T83"/>
    <mergeCell ref="U82:U83"/>
    <mergeCell ref="V82:V83"/>
    <mergeCell ref="W82:W83"/>
    <mergeCell ref="X82:X83"/>
    <mergeCell ref="A84:A85"/>
    <mergeCell ref="B84:B85"/>
    <mergeCell ref="D84:D85"/>
    <mergeCell ref="E84:E85"/>
    <mergeCell ref="F84:F85"/>
    <mergeCell ref="G84:G85"/>
    <mergeCell ref="H84:H85"/>
    <mergeCell ref="I84:I85"/>
    <mergeCell ref="S82:S83"/>
    <mergeCell ref="M82:M83"/>
    <mergeCell ref="N82:N83"/>
    <mergeCell ref="O82:O83"/>
    <mergeCell ref="P82:P83"/>
    <mergeCell ref="Q82:Q83"/>
    <mergeCell ref="R82:R83"/>
    <mergeCell ref="G82:G83"/>
    <mergeCell ref="H82:H83"/>
    <mergeCell ref="A82:A83"/>
    <mergeCell ref="B82:B83"/>
    <mergeCell ref="D82:D83"/>
    <mergeCell ref="E82:E83"/>
    <mergeCell ref="F82:F83"/>
    <mergeCell ref="I82:I83"/>
    <mergeCell ref="J82:J83"/>
    <mergeCell ref="B86:B87"/>
    <mergeCell ref="D86:D87"/>
    <mergeCell ref="E86:E87"/>
    <mergeCell ref="F86:F87"/>
    <mergeCell ref="P84:P85"/>
    <mergeCell ref="Q84:Q85"/>
    <mergeCell ref="R84:R85"/>
    <mergeCell ref="S84:S85"/>
    <mergeCell ref="T84:T85"/>
    <mergeCell ref="J84:J85"/>
    <mergeCell ref="K84:K85"/>
    <mergeCell ref="L84:L85"/>
    <mergeCell ref="M84:M85"/>
    <mergeCell ref="N84:N85"/>
    <mergeCell ref="O84:O85"/>
    <mergeCell ref="R86:R87"/>
    <mergeCell ref="G86:G87"/>
    <mergeCell ref="H86:H87"/>
    <mergeCell ref="I86:I87"/>
    <mergeCell ref="V84:V85"/>
    <mergeCell ref="W84:W85"/>
    <mergeCell ref="I88:I89"/>
    <mergeCell ref="J88:J89"/>
    <mergeCell ref="K88:K89"/>
    <mergeCell ref="Y86:Y87"/>
    <mergeCell ref="X84:X85"/>
    <mergeCell ref="Y84:Y85"/>
    <mergeCell ref="Z84:Z85"/>
    <mergeCell ref="U84:U85"/>
    <mergeCell ref="Z86:Z87"/>
    <mergeCell ref="A88:A89"/>
    <mergeCell ref="B88:B89"/>
    <mergeCell ref="C88:C89"/>
    <mergeCell ref="D88:D89"/>
    <mergeCell ref="E88:E89"/>
    <mergeCell ref="F88:F89"/>
    <mergeCell ref="G88:G89"/>
    <mergeCell ref="H88:H89"/>
    <mergeCell ref="S86:S87"/>
    <mergeCell ref="T86:T87"/>
    <mergeCell ref="U86:U87"/>
    <mergeCell ref="V86:V87"/>
    <mergeCell ref="W86:W87"/>
    <mergeCell ref="X86:X87"/>
    <mergeCell ref="M86:M87"/>
    <mergeCell ref="N86:N87"/>
    <mergeCell ref="O86:O87"/>
    <mergeCell ref="P86:P87"/>
    <mergeCell ref="Q86:Q87"/>
    <mergeCell ref="J86:J87"/>
    <mergeCell ref="K86:K87"/>
    <mergeCell ref="L86:L87"/>
    <mergeCell ref="A86:A87"/>
  </mergeCells>
  <phoneticPr fontId="14"/>
  <conditionalFormatting sqref="Y42:Z87">
    <cfRule type="containsText" dxfId="19" priority="4" stopIfTrue="1" operator="containsText" text="NG">
      <formula>NOT(ISERROR(SEARCH("NG",Y42)))</formula>
    </cfRule>
  </conditionalFormatting>
  <conditionalFormatting sqref="Q42:Q87">
    <cfRule type="containsText" dxfId="18" priority="3" operator="containsText" text="Measure More">
      <formula>NOT(ISERROR(SEARCH("Measure More",Q42)))</formula>
    </cfRule>
  </conditionalFormatting>
  <conditionalFormatting sqref="E11">
    <cfRule type="cellIs" dxfId="17" priority="2" stopIfTrue="1" operator="equal">
      <formula>"NG"</formula>
    </cfRule>
  </conditionalFormatting>
  <conditionalFormatting sqref="D11">
    <cfRule type="cellIs" dxfId="16" priority="1" stopIfTrue="1" operator="equal">
      <formula>"NG"</formula>
    </cfRule>
  </conditionalFormatting>
  <pageMargins left="0.55118110236220474" right="0" top="0.78740157480314965" bottom="0.19685039370078741" header="0.51181102362204722" footer="0.51181102362204722"/>
  <pageSetup paperSize="9" scale="95" orientation="portrait" r:id="rId1"/>
  <headerFooter scaleWithDoc="0">
    <oddFooter xml:space="preserve">&amp;R&amp;P / &amp;N </oddFooter>
  </headerFooter>
  <rowBreaks count="1" manualBreakCount="1">
    <brk id="57" max="10" man="1"/>
  </rowBreaks>
  <colBreaks count="1" manualBreakCount="1">
    <brk id="11" max="11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view="pageBreakPreview" zoomScale="70" zoomScaleNormal="70" zoomScaleSheetLayoutView="70" workbookViewId="0">
      <selection activeCell="D4" sqref="D4"/>
    </sheetView>
  </sheetViews>
  <sheetFormatPr defaultRowHeight="13.5" x14ac:dyDescent="0.15"/>
  <cols>
    <col min="4" max="4" width="9.25" customWidth="1"/>
    <col min="15" max="15" width="7" customWidth="1"/>
    <col min="16" max="16" width="7.875" customWidth="1"/>
  </cols>
  <sheetData>
    <row r="1" spans="1:11" x14ac:dyDescent="0.15">
      <c r="A1" s="1" t="s">
        <v>126</v>
      </c>
      <c r="B1" s="2"/>
      <c r="C1" s="2"/>
      <c r="E1" s="3" t="s">
        <v>0</v>
      </c>
      <c r="I1" s="4" t="s">
        <v>1</v>
      </c>
      <c r="J1" s="128" t="s">
        <v>138</v>
      </c>
      <c r="K1" s="129"/>
    </row>
    <row r="2" spans="1:11" x14ac:dyDescent="0.15">
      <c r="A2" s="5" t="s">
        <v>2</v>
      </c>
      <c r="B2" s="3"/>
      <c r="C2" s="3"/>
      <c r="D2" s="6"/>
      <c r="E2" s="3" t="s">
        <v>3</v>
      </c>
      <c r="F2" s="6"/>
      <c r="G2" s="6"/>
      <c r="H2" s="6"/>
      <c r="I2" s="7" t="s">
        <v>4</v>
      </c>
      <c r="J2" s="130"/>
      <c r="K2" s="130"/>
    </row>
    <row r="3" spans="1:11" x14ac:dyDescent="0.15">
      <c r="A3" s="6"/>
      <c r="B3" s="6"/>
      <c r="C3" s="6"/>
      <c r="D3" s="6"/>
      <c r="E3" s="6"/>
      <c r="F3" s="6"/>
      <c r="G3" s="6"/>
      <c r="H3" s="6"/>
      <c r="I3" s="3"/>
      <c r="J3" s="3"/>
      <c r="K3" s="3"/>
    </row>
    <row r="4" spans="1:11" ht="21" x14ac:dyDescent="0.2">
      <c r="A4" s="6"/>
      <c r="B4" s="6"/>
      <c r="C4" s="8"/>
      <c r="D4" s="9" t="s">
        <v>5</v>
      </c>
      <c r="E4" s="6"/>
      <c r="F4" s="6"/>
      <c r="G4" s="6"/>
      <c r="H4" s="6"/>
      <c r="I4" s="1" t="s">
        <v>6</v>
      </c>
      <c r="J4" s="131">
        <f ca="1">NOW()</f>
        <v>45643.732750115742</v>
      </c>
      <c r="K4" s="131"/>
    </row>
    <row r="5" spans="1:11" ht="18.75" x14ac:dyDescent="0.2">
      <c r="A5" s="6"/>
      <c r="B5" s="6"/>
      <c r="C5" s="10"/>
      <c r="D5" s="11" t="s">
        <v>7</v>
      </c>
      <c r="E5" s="12"/>
      <c r="F5" s="12"/>
      <c r="G5" s="12"/>
      <c r="H5" s="6"/>
      <c r="I5" s="1" t="s">
        <v>8</v>
      </c>
      <c r="J5" s="132" t="s">
        <v>9</v>
      </c>
      <c r="K5" s="133"/>
    </row>
    <row r="6" spans="1:11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1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1" ht="17.25" customHeight="1" x14ac:dyDescent="0.2">
      <c r="A8" s="134" t="s">
        <v>120</v>
      </c>
      <c r="B8" s="135"/>
      <c r="C8" s="136"/>
      <c r="D8" s="137" t="s">
        <v>84</v>
      </c>
      <c r="E8" s="138"/>
      <c r="F8" s="139">
        <v>241204</v>
      </c>
      <c r="G8" s="140"/>
      <c r="H8" s="139" t="s">
        <v>138</v>
      </c>
      <c r="I8" s="140"/>
      <c r="J8" s="26"/>
      <c r="K8" s="27"/>
    </row>
    <row r="9" spans="1:11" ht="12" customHeight="1" x14ac:dyDescent="0.15">
      <c r="A9" s="28" t="s">
        <v>22</v>
      </c>
      <c r="B9" s="14"/>
      <c r="C9" s="28" t="s">
        <v>121</v>
      </c>
      <c r="D9" s="17"/>
      <c r="E9" s="28" t="s">
        <v>23</v>
      </c>
      <c r="F9" s="28" t="s">
        <v>24</v>
      </c>
      <c r="G9" s="17"/>
      <c r="H9" s="29" t="s">
        <v>25</v>
      </c>
      <c r="I9" s="23"/>
      <c r="J9" s="26"/>
      <c r="K9" s="27"/>
    </row>
    <row r="10" spans="1:11" ht="12" customHeight="1" x14ac:dyDescent="0.15">
      <c r="A10" s="20" t="s">
        <v>26</v>
      </c>
      <c r="B10" s="21"/>
      <c r="C10" s="29" t="s">
        <v>122</v>
      </c>
      <c r="D10" s="29"/>
      <c r="E10" s="29" t="s">
        <v>27</v>
      </c>
      <c r="F10" s="20" t="s">
        <v>28</v>
      </c>
      <c r="G10" s="23"/>
      <c r="H10" s="20" t="s">
        <v>29</v>
      </c>
      <c r="I10" s="23"/>
      <c r="J10" s="26"/>
      <c r="K10" s="27"/>
    </row>
    <row r="11" spans="1:11" ht="17.25" customHeight="1" x14ac:dyDescent="0.15">
      <c r="A11" s="134" t="s">
        <v>92</v>
      </c>
      <c r="B11" s="141"/>
      <c r="C11" s="79" t="s">
        <v>123</v>
      </c>
      <c r="D11" s="80"/>
      <c r="E11" s="122" t="str">
        <f>IF(SUM(M42:M87)&lt;&gt;23,"NG","OK")</f>
        <v>OK</v>
      </c>
      <c r="F11" s="142">
        <v>12838</v>
      </c>
      <c r="G11" s="136"/>
      <c r="H11" s="143">
        <v>3080</v>
      </c>
      <c r="I11" s="144"/>
      <c r="J11" s="30"/>
      <c r="K11" s="31"/>
    </row>
    <row r="12" spans="1:11" ht="13.5" customHeight="1" x14ac:dyDescent="0.15">
      <c r="A12" s="32" t="s">
        <v>30</v>
      </c>
      <c r="B12" s="33"/>
      <c r="C12" s="33"/>
      <c r="D12" s="33"/>
      <c r="E12" s="33"/>
      <c r="F12" s="33"/>
      <c r="G12" s="33"/>
      <c r="H12" s="34" t="s">
        <v>31</v>
      </c>
      <c r="I12" s="35"/>
      <c r="J12" s="35"/>
      <c r="K12" s="36"/>
    </row>
    <row r="13" spans="1:11" ht="13.5" customHeight="1" x14ac:dyDescent="0.15">
      <c r="A13" s="32" t="s">
        <v>32</v>
      </c>
      <c r="B13" s="33"/>
      <c r="C13" s="33"/>
      <c r="D13" s="33"/>
      <c r="E13" s="33"/>
      <c r="F13" s="33"/>
      <c r="G13" s="33"/>
      <c r="H13" s="37" t="s">
        <v>33</v>
      </c>
      <c r="I13" s="38"/>
      <c r="J13" s="38"/>
      <c r="K13" s="39"/>
    </row>
    <row r="14" spans="1:11" ht="13.5" customHeight="1" x14ac:dyDescent="0.15">
      <c r="A14" s="40"/>
      <c r="B14" s="33"/>
      <c r="C14" s="33"/>
      <c r="D14" s="33"/>
      <c r="E14" s="33"/>
      <c r="F14" s="33"/>
      <c r="G14" s="33"/>
      <c r="H14" s="41" t="s">
        <v>34</v>
      </c>
      <c r="I14" s="42"/>
      <c r="J14" s="43"/>
      <c r="K14" s="44" t="s">
        <v>35</v>
      </c>
    </row>
    <row r="15" spans="1:11" ht="13.5" customHeight="1" x14ac:dyDescent="0.15">
      <c r="A15" s="40"/>
      <c r="B15" s="33"/>
      <c r="C15" s="33"/>
      <c r="D15" s="33"/>
      <c r="E15" s="33"/>
      <c r="F15" s="33"/>
      <c r="G15" s="33"/>
      <c r="H15" s="37" t="s">
        <v>36</v>
      </c>
      <c r="I15" s="38"/>
      <c r="J15" s="38"/>
      <c r="K15" s="45" t="s">
        <v>37</v>
      </c>
    </row>
    <row r="16" spans="1:11" ht="13.5" customHeight="1" x14ac:dyDescent="0.15">
      <c r="A16" s="40"/>
      <c r="B16" s="33"/>
      <c r="C16" s="33"/>
      <c r="D16" s="33"/>
      <c r="E16" s="33"/>
      <c r="F16" s="33"/>
      <c r="G16" s="33"/>
      <c r="H16" s="145" t="s">
        <v>38</v>
      </c>
      <c r="I16" s="146"/>
      <c r="J16" s="147"/>
      <c r="K16" s="119" t="s">
        <v>39</v>
      </c>
    </row>
    <row r="17" spans="1:11" ht="13.5" customHeight="1" x14ac:dyDescent="0.15">
      <c r="A17" s="40"/>
      <c r="B17" s="33"/>
      <c r="C17" s="33"/>
      <c r="D17" s="33"/>
      <c r="E17" s="33"/>
      <c r="F17" s="33"/>
      <c r="G17" s="33"/>
      <c r="H17" s="37" t="s">
        <v>40</v>
      </c>
      <c r="I17" s="46"/>
      <c r="J17" s="39"/>
      <c r="K17" s="120" t="s">
        <v>41</v>
      </c>
    </row>
    <row r="18" spans="1:11" ht="13.5" customHeight="1" x14ac:dyDescent="0.15">
      <c r="A18" s="40"/>
      <c r="B18" s="33"/>
      <c r="C18" s="33"/>
      <c r="D18" s="33"/>
      <c r="E18" s="33"/>
      <c r="F18" s="33"/>
      <c r="G18" s="33"/>
      <c r="H18" s="47" t="s">
        <v>42</v>
      </c>
      <c r="I18" s="48"/>
      <c r="J18" s="49"/>
      <c r="K18" s="50"/>
    </row>
    <row r="19" spans="1:11" ht="13.5" customHeight="1" x14ac:dyDescent="0.15">
      <c r="A19" s="40"/>
      <c r="B19" s="33"/>
      <c r="C19" s="33"/>
      <c r="D19" s="33"/>
      <c r="E19" s="33"/>
      <c r="F19" s="33"/>
      <c r="G19" s="33"/>
      <c r="H19" s="47" t="s">
        <v>43</v>
      </c>
      <c r="I19" s="48"/>
      <c r="J19" s="49"/>
      <c r="K19" s="50"/>
    </row>
    <row r="20" spans="1:11" ht="13.5" customHeight="1" x14ac:dyDescent="0.15">
      <c r="A20" s="40"/>
      <c r="B20" s="33"/>
      <c r="C20" s="33"/>
      <c r="D20" s="33"/>
      <c r="E20" s="33"/>
      <c r="F20" s="33"/>
      <c r="G20" s="33"/>
      <c r="H20" s="51" t="s">
        <v>44</v>
      </c>
      <c r="I20" s="48"/>
      <c r="J20" s="49"/>
      <c r="K20" s="50"/>
    </row>
    <row r="21" spans="1:11" ht="13.5" customHeight="1" x14ac:dyDescent="0.15">
      <c r="A21" s="40"/>
      <c r="B21" s="33"/>
      <c r="C21" s="33"/>
      <c r="D21" s="33"/>
      <c r="E21" s="33"/>
      <c r="F21" s="33"/>
      <c r="G21" s="33"/>
      <c r="H21" s="47" t="s">
        <v>45</v>
      </c>
      <c r="I21" s="48"/>
      <c r="J21" s="49"/>
      <c r="K21" s="52" t="s">
        <v>46</v>
      </c>
    </row>
    <row r="22" spans="1:11" ht="13.5" customHeight="1" x14ac:dyDescent="0.15">
      <c r="A22" s="40"/>
      <c r="B22" s="33"/>
      <c r="C22" s="33"/>
      <c r="D22" s="33"/>
      <c r="E22" s="33"/>
      <c r="F22" s="33"/>
      <c r="G22" s="33"/>
      <c r="H22" s="47" t="s">
        <v>47</v>
      </c>
      <c r="I22" s="48"/>
      <c r="J22" s="49"/>
      <c r="K22" s="52" t="s">
        <v>46</v>
      </c>
    </row>
    <row r="23" spans="1:11" ht="13.5" customHeight="1" x14ac:dyDescent="0.15">
      <c r="A23" s="40"/>
      <c r="B23" s="33"/>
      <c r="C23" s="33"/>
      <c r="D23" s="33"/>
      <c r="E23" s="33"/>
      <c r="F23" s="33"/>
      <c r="G23" s="33"/>
      <c r="H23" s="47" t="s">
        <v>48</v>
      </c>
      <c r="I23" s="48"/>
      <c r="J23" s="49"/>
      <c r="K23" s="52" t="s">
        <v>46</v>
      </c>
    </row>
    <row r="24" spans="1:11" ht="13.5" customHeight="1" x14ac:dyDescent="0.15">
      <c r="A24" s="40"/>
      <c r="B24" s="33"/>
      <c r="C24" s="33"/>
      <c r="D24" s="33"/>
      <c r="E24" s="33"/>
      <c r="F24" s="33"/>
      <c r="G24" s="33"/>
      <c r="H24" s="51" t="s">
        <v>49</v>
      </c>
      <c r="I24" s="48"/>
      <c r="J24" s="49"/>
      <c r="K24" s="52" t="s">
        <v>46</v>
      </c>
    </row>
    <row r="25" spans="1:11" ht="13.5" customHeight="1" x14ac:dyDescent="0.15">
      <c r="A25" s="40"/>
      <c r="B25" s="33"/>
      <c r="C25" s="33"/>
      <c r="D25" s="33"/>
      <c r="E25" s="33"/>
      <c r="F25" s="33"/>
      <c r="G25" s="33"/>
      <c r="H25" s="47" t="s">
        <v>50</v>
      </c>
      <c r="I25" s="48"/>
      <c r="J25" s="49"/>
      <c r="K25" s="52" t="s">
        <v>46</v>
      </c>
    </row>
    <row r="26" spans="1:11" ht="13.5" customHeight="1" x14ac:dyDescent="0.15">
      <c r="A26" s="40"/>
      <c r="B26" s="33"/>
      <c r="C26" s="33"/>
      <c r="D26" s="33"/>
      <c r="E26" s="33"/>
      <c r="F26" s="33"/>
      <c r="G26" s="33"/>
      <c r="H26" s="51" t="s">
        <v>51</v>
      </c>
      <c r="I26" s="48"/>
      <c r="J26" s="49"/>
      <c r="K26" s="52" t="s">
        <v>46</v>
      </c>
    </row>
    <row r="27" spans="1:11" ht="13.5" customHeight="1" x14ac:dyDescent="0.15">
      <c r="A27" s="40"/>
      <c r="B27" s="33"/>
      <c r="C27" s="33"/>
      <c r="D27" s="33"/>
      <c r="E27" s="33"/>
      <c r="F27" s="33"/>
      <c r="G27" s="33"/>
      <c r="H27" s="47" t="s">
        <v>52</v>
      </c>
      <c r="I27" s="48"/>
      <c r="J27" s="49"/>
      <c r="K27" s="52" t="s">
        <v>46</v>
      </c>
    </row>
    <row r="28" spans="1:11" ht="13.5" customHeight="1" x14ac:dyDescent="0.15">
      <c r="A28" s="40"/>
      <c r="B28" s="33"/>
      <c r="C28" s="33"/>
      <c r="D28" s="33"/>
      <c r="E28" s="33"/>
      <c r="F28" s="33"/>
      <c r="G28" s="33"/>
      <c r="H28" s="53" t="s">
        <v>53</v>
      </c>
      <c r="I28" s="48"/>
      <c r="J28" s="49"/>
      <c r="K28" s="50"/>
    </row>
    <row r="29" spans="1:11" ht="13.5" customHeight="1" x14ac:dyDescent="0.15">
      <c r="A29" s="40"/>
      <c r="B29" s="33"/>
      <c r="C29" s="33"/>
      <c r="D29" s="33"/>
      <c r="E29" s="33"/>
      <c r="F29" s="33"/>
      <c r="G29" s="33"/>
      <c r="H29" s="53" t="s">
        <v>54</v>
      </c>
      <c r="I29" s="48"/>
      <c r="J29" s="49"/>
      <c r="K29" s="50"/>
    </row>
    <row r="30" spans="1:11" ht="13.5" customHeight="1" x14ac:dyDescent="0.15">
      <c r="A30" s="40"/>
      <c r="B30" s="33"/>
      <c r="C30" s="33"/>
      <c r="D30" s="33"/>
      <c r="E30" s="33"/>
      <c r="F30" s="33"/>
      <c r="G30" s="33"/>
      <c r="H30" s="53" t="s">
        <v>55</v>
      </c>
      <c r="I30" s="48"/>
      <c r="J30" s="49"/>
      <c r="K30" s="50"/>
    </row>
    <row r="31" spans="1:11" ht="13.5" customHeight="1" x14ac:dyDescent="0.15">
      <c r="A31" s="40"/>
      <c r="B31" s="33"/>
      <c r="C31" s="33"/>
      <c r="D31" s="33"/>
      <c r="E31" s="33"/>
      <c r="F31" s="33"/>
      <c r="G31" s="33"/>
      <c r="H31" s="47" t="s">
        <v>56</v>
      </c>
      <c r="I31" s="48"/>
      <c r="J31" s="49"/>
      <c r="K31" s="52" t="s">
        <v>46</v>
      </c>
    </row>
    <row r="32" spans="1:11" ht="13.5" customHeight="1" x14ac:dyDescent="0.15">
      <c r="A32" s="40"/>
      <c r="B32" s="33"/>
      <c r="C32" s="33"/>
      <c r="D32" s="33"/>
      <c r="E32" s="33"/>
      <c r="F32" s="33"/>
      <c r="G32" s="33"/>
      <c r="H32" s="47" t="s">
        <v>57</v>
      </c>
      <c r="I32" s="48"/>
      <c r="J32" s="49"/>
      <c r="K32" s="52" t="s">
        <v>46</v>
      </c>
    </row>
    <row r="33" spans="1:31" ht="13.5" customHeight="1" x14ac:dyDescent="0.15">
      <c r="A33" s="40"/>
      <c r="B33" s="33"/>
      <c r="C33" s="33"/>
      <c r="D33" s="33"/>
      <c r="E33" s="33"/>
      <c r="F33" s="33"/>
      <c r="G33" s="33"/>
      <c r="H33" s="47" t="s">
        <v>58</v>
      </c>
      <c r="I33" s="48"/>
      <c r="J33" s="49"/>
      <c r="K33" s="52" t="s">
        <v>46</v>
      </c>
    </row>
    <row r="34" spans="1:31" ht="13.5" customHeight="1" x14ac:dyDescent="0.15">
      <c r="A34" s="40"/>
      <c r="B34" s="33"/>
      <c r="C34" s="33"/>
      <c r="D34" s="33"/>
      <c r="E34" s="33"/>
      <c r="F34" s="33"/>
      <c r="G34" s="33"/>
      <c r="H34" s="47" t="s">
        <v>59</v>
      </c>
      <c r="I34" s="48"/>
      <c r="J34" s="49"/>
      <c r="K34" s="52" t="s">
        <v>46</v>
      </c>
    </row>
    <row r="35" spans="1:31" ht="13.5" customHeight="1" x14ac:dyDescent="0.15">
      <c r="A35" s="40"/>
      <c r="B35" s="33"/>
      <c r="C35" s="33"/>
      <c r="D35" s="33"/>
      <c r="E35" s="33"/>
      <c r="F35" s="33"/>
      <c r="G35" s="33"/>
      <c r="H35" s="47" t="s">
        <v>60</v>
      </c>
      <c r="I35" s="48"/>
      <c r="J35" s="49"/>
      <c r="K35" s="52" t="s">
        <v>46</v>
      </c>
    </row>
    <row r="36" spans="1:31" ht="13.5" customHeight="1" x14ac:dyDescent="0.15">
      <c r="A36" s="40"/>
      <c r="B36" s="33"/>
      <c r="C36" s="33"/>
      <c r="D36" s="33"/>
      <c r="E36" s="33"/>
      <c r="F36" s="33"/>
      <c r="G36" s="33"/>
      <c r="H36" s="47" t="s">
        <v>61</v>
      </c>
      <c r="I36" s="48"/>
      <c r="J36" s="49"/>
      <c r="K36" s="52" t="s">
        <v>46</v>
      </c>
    </row>
    <row r="37" spans="1:31" ht="13.5" customHeight="1" x14ac:dyDescent="0.15">
      <c r="A37" s="40"/>
      <c r="B37" s="33"/>
      <c r="C37" s="33"/>
      <c r="D37" s="33"/>
      <c r="E37" s="33"/>
      <c r="F37" s="33"/>
      <c r="G37" s="33"/>
      <c r="H37" s="47" t="s">
        <v>62</v>
      </c>
      <c r="I37" s="48"/>
      <c r="J37" s="49"/>
      <c r="K37" s="52" t="s">
        <v>46</v>
      </c>
    </row>
    <row r="38" spans="1:31" ht="13.5" customHeight="1" x14ac:dyDescent="0.15">
      <c r="A38" s="121" t="s">
        <v>63</v>
      </c>
      <c r="B38" s="54"/>
      <c r="C38" s="54" t="s">
        <v>64</v>
      </c>
      <c r="D38" s="54"/>
      <c r="E38" s="148" t="s">
        <v>65</v>
      </c>
      <c r="F38" s="148"/>
      <c r="G38" s="148"/>
      <c r="H38" s="107" t="s">
        <v>127</v>
      </c>
      <c r="I38" s="54"/>
      <c r="J38" s="54"/>
      <c r="K38" s="56"/>
    </row>
    <row r="39" spans="1:31" ht="13.5" customHeight="1" x14ac:dyDescent="0.15">
      <c r="A39" s="57" t="s">
        <v>66</v>
      </c>
      <c r="B39" s="7"/>
      <c r="C39" s="7"/>
      <c r="D39" s="7"/>
      <c r="E39" s="7"/>
      <c r="F39" s="7"/>
      <c r="G39" s="7"/>
      <c r="H39" s="7"/>
      <c r="I39" s="7"/>
      <c r="J39" s="7"/>
      <c r="K39" s="30"/>
    </row>
    <row r="40" spans="1:31" ht="15" customHeight="1" x14ac:dyDescent="0.15">
      <c r="A40" s="119" t="s">
        <v>67</v>
      </c>
      <c r="B40" s="149" t="s">
        <v>68</v>
      </c>
      <c r="C40" s="58" t="s">
        <v>69</v>
      </c>
      <c r="D40" s="149" t="s">
        <v>70</v>
      </c>
      <c r="E40" s="151" t="s">
        <v>71</v>
      </c>
      <c r="F40" s="151" t="s">
        <v>72</v>
      </c>
      <c r="G40" s="151" t="s">
        <v>73</v>
      </c>
      <c r="H40" s="151" t="s">
        <v>74</v>
      </c>
      <c r="I40" s="151" t="s">
        <v>75</v>
      </c>
      <c r="J40" s="160"/>
      <c r="K40" s="160"/>
      <c r="L40" s="157" t="s">
        <v>76</v>
      </c>
      <c r="M40" s="157"/>
      <c r="N40" s="157" t="s">
        <v>100</v>
      </c>
      <c r="O40" s="157" t="s">
        <v>101</v>
      </c>
      <c r="P40" s="157"/>
      <c r="Q40" s="158" t="s">
        <v>102</v>
      </c>
      <c r="R40" s="157" t="s">
        <v>103</v>
      </c>
      <c r="S40" s="157" t="s">
        <v>104</v>
      </c>
      <c r="T40" s="157" t="s">
        <v>105</v>
      </c>
      <c r="U40" s="157" t="s">
        <v>106</v>
      </c>
      <c r="V40" s="157" t="s">
        <v>107</v>
      </c>
      <c r="W40" s="157" t="s">
        <v>108</v>
      </c>
      <c r="X40" s="157" t="s">
        <v>109</v>
      </c>
      <c r="Y40" s="157" t="s">
        <v>110</v>
      </c>
      <c r="Z40" s="157" t="s">
        <v>111</v>
      </c>
    </row>
    <row r="41" spans="1:31" ht="15" customHeight="1" x14ac:dyDescent="0.15">
      <c r="A41" s="45" t="s">
        <v>77</v>
      </c>
      <c r="B41" s="150"/>
      <c r="C41" s="59" t="s">
        <v>78</v>
      </c>
      <c r="D41" s="150"/>
      <c r="E41" s="152"/>
      <c r="F41" s="152"/>
      <c r="G41" s="152"/>
      <c r="H41" s="152"/>
      <c r="I41" s="152"/>
      <c r="J41" s="150"/>
      <c r="K41" s="150"/>
      <c r="L41" s="157"/>
      <c r="M41" s="157"/>
      <c r="N41" s="157"/>
      <c r="O41" s="118" t="s">
        <v>112</v>
      </c>
      <c r="P41" s="118" t="s">
        <v>113</v>
      </c>
      <c r="Q41" s="159"/>
      <c r="R41" s="157"/>
      <c r="S41" s="157"/>
      <c r="T41" s="157"/>
      <c r="U41" s="157"/>
      <c r="V41" s="157"/>
      <c r="W41" s="157"/>
      <c r="X41" s="157"/>
      <c r="Y41" s="157"/>
      <c r="Z41" s="157"/>
    </row>
    <row r="42" spans="1:31" ht="12" customHeight="1" x14ac:dyDescent="0.15">
      <c r="A42" s="151">
        <v>1</v>
      </c>
      <c r="B42" s="153">
        <v>3.4</v>
      </c>
      <c r="C42" s="60">
        <v>0.1</v>
      </c>
      <c r="D42" s="153" t="s">
        <v>79</v>
      </c>
      <c r="E42" s="153">
        <v>3.3944999999999999</v>
      </c>
      <c r="F42" s="153">
        <v>3.3953000000000002</v>
      </c>
      <c r="G42" s="153">
        <v>3.3944999999999999</v>
      </c>
      <c r="H42" s="153">
        <v>3.3946000000000001</v>
      </c>
      <c r="I42" s="153">
        <v>3.3946000000000001</v>
      </c>
      <c r="J42" s="155"/>
      <c r="K42" s="155"/>
      <c r="L42" s="163" t="str">
        <f>IF(E42="","",IF(OR(((MAXA(E42:I43))&gt;(B42+C42)),((MINA(E42:I43))&lt;(B42-C43))),"NG","OK"))</f>
        <v>OK</v>
      </c>
      <c r="M42" s="163">
        <f>IF(E42="","",IF(OR(((MAXA(E42:I43))&gt;(B42+C42)),((MINA(E42:I43))&lt;(B42-C43))),2,1))</f>
        <v>1</v>
      </c>
      <c r="N42" s="162">
        <f>IF(B42="","",(((B42+C42)+(B42-C43))/2))</f>
        <v>3.4</v>
      </c>
      <c r="O42" s="164">
        <f>IF(E42="","",((MAXA(E42,F42,G42,H42,I42))-N42)/((C42+C43)/2))</f>
        <v>-4.6999999999997044E-2</v>
      </c>
      <c r="P42" s="164">
        <f>IF(E42="","",((MINA(E42,F42,G42,H42,I42))-N42)/((C42+C43)/2))</f>
        <v>-5.5000000000000604E-2</v>
      </c>
      <c r="Q42" s="162" t="str">
        <f>IF(E42="","",IF(OR((O42&gt;50%),(P42&lt;-50%)),"Measure More","OK"))</f>
        <v>OK</v>
      </c>
      <c r="R42" s="162">
        <f>IF(E42="","",MAXA(E42:I43))</f>
        <v>3.3953000000000002</v>
      </c>
      <c r="S42" s="162">
        <f>IF(E42="","",MINA(E42:I43))</f>
        <v>3.3944999999999999</v>
      </c>
      <c r="T42" s="162">
        <f>IF(E42="","",(R42-S42))</f>
        <v>8.0000000000035598E-4</v>
      </c>
      <c r="U42" s="162">
        <f>IF(E42="","",ROUND(AVERAGEA(E42:I43),4))</f>
        <v>3.3946999999999998</v>
      </c>
      <c r="V42" s="162">
        <f>IF(E42="","",ROUND(SQRT(COUNTA(E42:I43)/(COUNTA(E42:I43)-1))*STDEVPA(E42:I43),4))</f>
        <v>2.9999999999999997E-4</v>
      </c>
      <c r="W42" s="161">
        <f>IF(E42="","",ROUND((((B42+C42)-(B42-C43))/(6*V42)),4))</f>
        <v>111.11109999999999</v>
      </c>
      <c r="X42" s="161">
        <f>IF(E42="","",ROUND((1-(ABS((((B42+C42)+(B42-C43))/2)-U42)/((C42+C43)/2)))*W42,4))</f>
        <v>105.2222</v>
      </c>
      <c r="Y42" s="161" t="str">
        <f>IF(E42="","",IF(OR(((MAXA(E42:I43))&gt;(B42+C42)),((MINA(E42:I43))&lt;(B42-C43))),"NG","OK"))</f>
        <v>OK</v>
      </c>
      <c r="Z42" s="161" t="str">
        <f>IF(X42="","",IF(OR(((MINA(X42))&lt;(1.67))),"NG","OK"))</f>
        <v>OK</v>
      </c>
      <c r="AA42">
        <v>3.3944999999999999</v>
      </c>
      <c r="AB42">
        <v>3.3953000000000002</v>
      </c>
      <c r="AC42">
        <v>3.3944999999999999</v>
      </c>
      <c r="AD42">
        <v>3.3946000000000001</v>
      </c>
      <c r="AE42">
        <v>3.3946000000000001</v>
      </c>
    </row>
    <row r="43" spans="1:31" ht="12" customHeight="1" x14ac:dyDescent="0.15">
      <c r="A43" s="152"/>
      <c r="B43" s="154"/>
      <c r="C43" s="61">
        <v>0.1</v>
      </c>
      <c r="D43" s="154"/>
      <c r="E43" s="154"/>
      <c r="F43" s="154"/>
      <c r="G43" s="154"/>
      <c r="H43" s="154"/>
      <c r="I43" s="154"/>
      <c r="J43" s="156"/>
      <c r="K43" s="156"/>
      <c r="L43" s="163" t="str">
        <f>IF(L24="","",IF(OR(((MAXA(L24:L31))&gt;(L20+L21)),((MINA(L24:L31))&lt;(L20-L22))),"NG","OK"))</f>
        <v/>
      </c>
      <c r="M43" s="163" t="str">
        <f>IF(M23="","",IF(OR(((MAXA(M23:M30))&gt;(M19+M20)),((MINA(M23:M30))&lt;(M19-M21))),2,1))</f>
        <v/>
      </c>
      <c r="N43" s="162"/>
      <c r="O43" s="164"/>
      <c r="P43" s="164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31" ht="12" customHeight="1" x14ac:dyDescent="0.15">
      <c r="A44" s="167" t="s">
        <v>85</v>
      </c>
      <c r="B44" s="153">
        <v>1.6</v>
      </c>
      <c r="C44" s="60">
        <v>0.1</v>
      </c>
      <c r="D44" s="153" t="s">
        <v>79</v>
      </c>
      <c r="E44" s="153">
        <v>1.6032999999999999</v>
      </c>
      <c r="F44" s="153">
        <v>1.6036999999999999</v>
      </c>
      <c r="G44" s="153">
        <v>1.6023000000000001</v>
      </c>
      <c r="H44" s="153">
        <v>1.5999000000000001</v>
      </c>
      <c r="I44" s="153">
        <v>1.6013999999999999</v>
      </c>
      <c r="J44" s="155"/>
      <c r="K44" s="155"/>
      <c r="L44" s="163" t="str">
        <f t="shared" ref="L44" si="0">IF(E44="","",IF(OR(((MAXA(E44:I45))&gt;(B44+C44)),((MINA(E44:I45))&lt;(B44-C45))),"NG","OK"))</f>
        <v>OK</v>
      </c>
      <c r="M44" s="163">
        <f t="shared" ref="M44" si="1">IF(E44="","",IF(OR(((MAXA(E44:I45))&gt;(B44+C44)),((MINA(E44:I45))&lt;(B44-C45))),2,1))</f>
        <v>1</v>
      </c>
      <c r="N44" s="162">
        <f t="shared" ref="N44" si="2">IF(B44="","",(((B44+C44)+(B44-C45))/2))</f>
        <v>1.6</v>
      </c>
      <c r="O44" s="164">
        <f t="shared" ref="O44" si="3">IF(E44="","",((MAXA(E44,F44,G44,H44,I44))-N44)/((C44+C45)/2))</f>
        <v>3.6999999999998145E-2</v>
      </c>
      <c r="P44" s="164">
        <f t="shared" ref="P44" si="4">IF(E44="","",((MINA(E44,F44,G44,H44,I44))-N44)/((C44+C45)/2))</f>
        <v>-9.9999999999988987E-4</v>
      </c>
      <c r="Q44" s="162" t="str">
        <f t="shared" ref="Q44" si="5">IF(E44="","",IF(OR((O44&gt;50%),(P44&lt;-50%)),"Measure More","OK"))</f>
        <v>OK</v>
      </c>
      <c r="R44" s="162">
        <f t="shared" ref="R44" si="6">IF(E44="","",MAXA(E44:I45))</f>
        <v>1.6036999999999999</v>
      </c>
      <c r="S44" s="162">
        <f t="shared" ref="S44" si="7">IF(E44="","",MINA(E44:I45))</f>
        <v>1.5999000000000001</v>
      </c>
      <c r="T44" s="162">
        <f t="shared" ref="T44" si="8">IF(E44="","",(R44-S44))</f>
        <v>3.7999999999998035E-3</v>
      </c>
      <c r="U44" s="162">
        <f t="shared" ref="U44" si="9">IF(E44="","",ROUND(AVERAGEA(E44:I45),4))</f>
        <v>1.6021000000000001</v>
      </c>
      <c r="V44" s="162">
        <f t="shared" ref="V44" si="10">IF(E44="","",ROUND(SQRT(COUNTA(E44:I45)/(COUNTA(E44:I45)-1))*STDEVPA(E44:I45),4))</f>
        <v>1.5E-3</v>
      </c>
      <c r="W44" s="161">
        <f t="shared" ref="W44" si="11">IF(E44="","",ROUND((((B44+C44)-(B44-C45))/(6*V44)),4))</f>
        <v>22.222200000000001</v>
      </c>
      <c r="X44" s="161">
        <f t="shared" ref="X44" si="12">IF(E44="","",ROUND((1-(ABS((((B44+C44)+(B44-C45))/2)-U44)/((C44+C45)/2)))*W44,4))</f>
        <v>21.755500000000001</v>
      </c>
      <c r="Y44" s="161" t="str">
        <f t="shared" ref="Y44" si="13">IF(E44="","",IF(OR(((MAXA(E44:I45))&gt;(B44+C44)),((MINA(E44:I45))&lt;(B44-C45))),"NG","OK"))</f>
        <v>OK</v>
      </c>
      <c r="Z44" s="161" t="str">
        <f t="shared" ref="Z44" si="14">IF(X44="","",IF(OR(((MINA(X44))&lt;(1.67))),"NG","OK"))</f>
        <v>OK</v>
      </c>
      <c r="AA44">
        <v>1.6032999999999999</v>
      </c>
      <c r="AB44">
        <v>1.6036999999999999</v>
      </c>
      <c r="AC44">
        <v>1.6023000000000001</v>
      </c>
      <c r="AD44">
        <v>1.5999000000000001</v>
      </c>
      <c r="AE44">
        <v>1.6013999999999999</v>
      </c>
    </row>
    <row r="45" spans="1:31" ht="12" customHeight="1" x14ac:dyDescent="0.15">
      <c r="A45" s="168"/>
      <c r="B45" s="154"/>
      <c r="C45" s="61">
        <v>0.1</v>
      </c>
      <c r="D45" s="154"/>
      <c r="E45" s="154"/>
      <c r="F45" s="154"/>
      <c r="G45" s="154"/>
      <c r="H45" s="154"/>
      <c r="I45" s="154"/>
      <c r="J45" s="156"/>
      <c r="K45" s="156"/>
      <c r="L45" s="163" t="str">
        <f t="shared" ref="L45" si="15">IF(L26="","",IF(OR(((MAXA(L26:L33))&gt;(L22+L23)),((MINA(L26:L33))&lt;(L22-L24))),"NG","OK"))</f>
        <v/>
      </c>
      <c r="M45" s="163" t="str">
        <f t="shared" ref="M45" si="16">IF(M25="","",IF(OR(((MAXA(M25:M32))&gt;(M21+M22)),((MINA(M25:M32))&lt;(M21-M23))),2,1))</f>
        <v/>
      </c>
      <c r="N45" s="162"/>
      <c r="O45" s="164"/>
      <c r="P45" s="164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31" ht="12" customHeight="1" x14ac:dyDescent="0.15">
      <c r="A46" s="165" t="s">
        <v>86</v>
      </c>
      <c r="B46" s="153">
        <v>1.6</v>
      </c>
      <c r="C46" s="60">
        <v>0.1</v>
      </c>
      <c r="D46" s="153" t="s">
        <v>79</v>
      </c>
      <c r="E46" s="153">
        <v>1.6049</v>
      </c>
      <c r="F46" s="153">
        <v>1.6041000000000001</v>
      </c>
      <c r="G46" s="153">
        <v>1.6007</v>
      </c>
      <c r="H46" s="153">
        <v>1.6034999999999999</v>
      </c>
      <c r="I46" s="153">
        <v>1.6012</v>
      </c>
      <c r="J46" s="155"/>
      <c r="K46" s="155"/>
      <c r="L46" s="163" t="str">
        <f t="shared" ref="L46" si="17">IF(E46="","",IF(OR(((MAXA(E46:I47))&gt;(B46+C46)),((MINA(E46:I47))&lt;(B46-C47))),"NG","OK"))</f>
        <v>OK</v>
      </c>
      <c r="M46" s="163">
        <f t="shared" ref="M46" si="18">IF(E46="","",IF(OR(((MAXA(E46:I47))&gt;(B46+C46)),((MINA(E46:I47))&lt;(B46-C47))),2,1))</f>
        <v>1</v>
      </c>
      <c r="N46" s="162">
        <f t="shared" ref="N46" si="19">IF(B46="","",(((B46+C46)+(B46-C47))/2))</f>
        <v>1.6</v>
      </c>
      <c r="O46" s="164">
        <f t="shared" ref="O46" si="20">IF(E46="","",((MAXA(E46,F46,G46,H46,I46))-N46)/((C46+C47)/2))</f>
        <v>4.8999999999999044E-2</v>
      </c>
      <c r="P46" s="164">
        <f t="shared" ref="P46" si="21">IF(E46="","",((MINA(E46,F46,G46,H46,I46))-N46)/((C46+C47)/2))</f>
        <v>6.9999999999992291E-3</v>
      </c>
      <c r="Q46" s="162" t="str">
        <f t="shared" ref="Q46" si="22">IF(E46="","",IF(OR((O46&gt;50%),(P46&lt;-50%)),"Measure More","OK"))</f>
        <v>OK</v>
      </c>
      <c r="R46" s="162">
        <f t="shared" ref="R46" si="23">IF(E46="","",MAXA(E46:I47))</f>
        <v>1.6049</v>
      </c>
      <c r="S46" s="162">
        <f t="shared" ref="S46" si="24">IF(E46="","",MINA(E46:I47))</f>
        <v>1.6007</v>
      </c>
      <c r="T46" s="162">
        <f t="shared" ref="T46" si="25">IF(E46="","",(R46-S46))</f>
        <v>4.1999999999999815E-3</v>
      </c>
      <c r="U46" s="162">
        <f t="shared" ref="U46" si="26">IF(E46="","",ROUND(AVERAGEA(E46:I47),4))</f>
        <v>1.6029</v>
      </c>
      <c r="V46" s="162">
        <f t="shared" ref="V46" si="27">IF(E46="","",ROUND(SQRT(COUNTA(E46:I47)/(COUNTA(E46:I47)-1))*STDEVPA(E46:I47),4))</f>
        <v>1.8E-3</v>
      </c>
      <c r="W46" s="161">
        <f t="shared" ref="W46" si="28">IF(E46="","",ROUND((((B46+C46)-(B46-C47))/(6*V46)),4))</f>
        <v>18.5185</v>
      </c>
      <c r="X46" s="161">
        <f t="shared" ref="X46" si="29">IF(E46="","",ROUND((1-(ABS((((B46+C46)+(B46-C47))/2)-U46)/((C46+C47)/2)))*W46,4))</f>
        <v>17.9815</v>
      </c>
      <c r="Y46" s="161" t="str">
        <f t="shared" ref="Y46" si="30">IF(E46="","",IF(OR(((MAXA(E46:I47))&gt;(B46+C46)),((MINA(E46:I47))&lt;(B46-C47))),"NG","OK"))</f>
        <v>OK</v>
      </c>
      <c r="Z46" s="161" t="str">
        <f t="shared" ref="Z46" si="31">IF(X46="","",IF(OR(((MINA(X46))&lt;(1.67))),"NG","OK"))</f>
        <v>OK</v>
      </c>
      <c r="AA46">
        <v>1.6049</v>
      </c>
      <c r="AB46">
        <v>1.6041000000000001</v>
      </c>
      <c r="AC46">
        <v>1.6007</v>
      </c>
      <c r="AD46">
        <v>1.6034999999999999</v>
      </c>
      <c r="AE46">
        <v>1.6012</v>
      </c>
    </row>
    <row r="47" spans="1:31" ht="12" customHeight="1" x14ac:dyDescent="0.15">
      <c r="A47" s="166"/>
      <c r="B47" s="154"/>
      <c r="C47" s="61">
        <v>0.1</v>
      </c>
      <c r="D47" s="154"/>
      <c r="E47" s="154"/>
      <c r="F47" s="154"/>
      <c r="G47" s="154"/>
      <c r="H47" s="154"/>
      <c r="I47" s="154"/>
      <c r="J47" s="156"/>
      <c r="K47" s="156"/>
      <c r="L47" s="163" t="str">
        <f t="shared" ref="L47" si="32">IF(L28="","",IF(OR(((MAXA(L28:L35))&gt;(L24+L25)),((MINA(L28:L35))&lt;(L24-L26))),"NG","OK"))</f>
        <v/>
      </c>
      <c r="M47" s="163" t="str">
        <f t="shared" ref="M47" si="33">IF(M27="","",IF(OR(((MAXA(M27:M34))&gt;(M23+M24)),((MINA(M27:M34))&lt;(M23-M25))),2,1))</f>
        <v/>
      </c>
      <c r="N47" s="162"/>
      <c r="O47" s="164"/>
      <c r="P47" s="164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31" ht="12" customHeight="1" x14ac:dyDescent="0.15">
      <c r="A48" s="165">
        <v>3</v>
      </c>
      <c r="B48" s="153">
        <v>6.3</v>
      </c>
      <c r="C48" s="60">
        <v>0.1</v>
      </c>
      <c r="D48" s="153" t="s">
        <v>79</v>
      </c>
      <c r="E48" s="153">
        <v>6.2972999999999999</v>
      </c>
      <c r="F48" s="153">
        <v>6.2988</v>
      </c>
      <c r="G48" s="153">
        <v>6.2988999999999997</v>
      </c>
      <c r="H48" s="153">
        <v>6.2994000000000003</v>
      </c>
      <c r="I48" s="153">
        <v>6.2995999999999999</v>
      </c>
      <c r="J48" s="155"/>
      <c r="K48" s="155"/>
      <c r="L48" s="163" t="str">
        <f t="shared" ref="L48" si="34">IF(E48="","",IF(OR(((MAXA(E48:I49))&gt;(B48+C48)),((MINA(E48:I49))&lt;(B48-C49))),"NG","OK"))</f>
        <v>OK</v>
      </c>
      <c r="M48" s="163">
        <f t="shared" ref="M48" si="35">IF(E48="","",IF(OR(((MAXA(E48:I49))&gt;(B48+C48)),((MINA(E48:I49))&lt;(B48-C49))),2,1))</f>
        <v>1</v>
      </c>
      <c r="N48" s="162">
        <f t="shared" ref="N48" si="36">IF(B48="","",(((B48+C48)+(B48-C49))/2))</f>
        <v>6.3</v>
      </c>
      <c r="O48" s="164">
        <f t="shared" ref="O48" si="37">IF(E48="","",((MAXA(E48,F48,G48,H48,I48))-N48)/((C48+C49)/2))</f>
        <v>-3.9999999999995595E-3</v>
      </c>
      <c r="P48" s="164">
        <f t="shared" ref="P48" si="38">IF(E48="","",((MINA(E48,F48,G48,H48,I48))-N48)/((C48+C49)/2))</f>
        <v>-2.6999999999999247E-2</v>
      </c>
      <c r="Q48" s="162" t="str">
        <f t="shared" ref="Q48" si="39">IF(E48="","",IF(OR((O48&gt;50%),(P48&lt;-50%)),"Measure More","OK"))</f>
        <v>OK</v>
      </c>
      <c r="R48" s="162">
        <f t="shared" ref="R48" si="40">IF(E48="","",MAXA(E48:I49))</f>
        <v>6.2995999999999999</v>
      </c>
      <c r="S48" s="162">
        <f t="shared" ref="S48" si="41">IF(E48="","",MINA(E48:I49))</f>
        <v>6.2972999999999999</v>
      </c>
      <c r="T48" s="162">
        <f t="shared" ref="T48" si="42">IF(E48="","",(R48-S48))</f>
        <v>2.2999999999999687E-3</v>
      </c>
      <c r="U48" s="162">
        <f t="shared" ref="U48" si="43">IF(E48="","",ROUND(AVERAGEA(E48:I49),4))</f>
        <v>6.2988</v>
      </c>
      <c r="V48" s="162">
        <f t="shared" ref="V48" si="44">IF(E48="","",ROUND(SQRT(COUNTA(E48:I49)/(COUNTA(E48:I49)-1))*STDEVPA(E48:I49),4))</f>
        <v>8.9999999999999998E-4</v>
      </c>
      <c r="W48" s="161">
        <f t="shared" ref="W48" si="45">IF(E48="","",ROUND((((B48+C48)-(B48-C49))/(6*V48)),4))</f>
        <v>37.036999999999999</v>
      </c>
      <c r="X48" s="161">
        <f t="shared" ref="X48" si="46">IF(E48="","",ROUND((1-(ABS((((B48+C48)+(B48-C49))/2)-U48)/((C48+C49)/2)))*W48,4))</f>
        <v>36.592599999999997</v>
      </c>
      <c r="Y48" s="161" t="str">
        <f t="shared" ref="Y48" si="47">IF(E48="","",IF(OR(((MAXA(E48:I49))&gt;(B48+C48)),((MINA(E48:I49))&lt;(B48-C49))),"NG","OK"))</f>
        <v>OK</v>
      </c>
      <c r="Z48" s="161" t="str">
        <f t="shared" ref="Z48" si="48">IF(X48="","",IF(OR(((MINA(X48))&lt;(1.67))),"NG","OK"))</f>
        <v>OK</v>
      </c>
      <c r="AA48">
        <v>6.2972999999999999</v>
      </c>
      <c r="AB48">
        <v>6.2988</v>
      </c>
      <c r="AC48">
        <v>6.2988999999999997</v>
      </c>
      <c r="AD48">
        <v>6.2994000000000003</v>
      </c>
      <c r="AE48">
        <v>6.2995999999999999</v>
      </c>
    </row>
    <row r="49" spans="1:31" ht="12" customHeight="1" x14ac:dyDescent="0.15">
      <c r="A49" s="166"/>
      <c r="B49" s="154"/>
      <c r="C49" s="61">
        <v>0.1</v>
      </c>
      <c r="D49" s="154"/>
      <c r="E49" s="154"/>
      <c r="F49" s="154"/>
      <c r="G49" s="154"/>
      <c r="H49" s="154"/>
      <c r="I49" s="154"/>
      <c r="J49" s="156"/>
      <c r="K49" s="156"/>
      <c r="L49" s="163" t="str">
        <f t="shared" ref="L49" si="49">IF(L30="","",IF(OR(((MAXA(L30:L37))&gt;(L26+L27)),((MINA(L30:L37))&lt;(L26-L28))),"NG","OK"))</f>
        <v/>
      </c>
      <c r="M49" s="163" t="str">
        <f t="shared" ref="M49" si="50">IF(M29="","",IF(OR(((MAXA(M29:M36))&gt;(M25+M26)),((MINA(M29:M36))&lt;(M25-M27))),2,1))</f>
        <v/>
      </c>
      <c r="N49" s="162"/>
      <c r="O49" s="164"/>
      <c r="P49" s="164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31" ht="12" customHeight="1" x14ac:dyDescent="0.15">
      <c r="A50" s="165">
        <v>5</v>
      </c>
      <c r="B50" s="153">
        <v>9.6</v>
      </c>
      <c r="C50" s="60">
        <v>0.1</v>
      </c>
      <c r="D50" s="153" t="s">
        <v>79</v>
      </c>
      <c r="E50" s="153">
        <v>9.5793999999999997</v>
      </c>
      <c r="F50" s="153">
        <v>9.5747</v>
      </c>
      <c r="G50" s="153">
        <v>9.5846</v>
      </c>
      <c r="H50" s="153">
        <v>9.5898000000000003</v>
      </c>
      <c r="I50" s="153">
        <v>9.5823</v>
      </c>
      <c r="J50" s="155"/>
      <c r="K50" s="155"/>
      <c r="L50" s="163" t="str">
        <f t="shared" ref="L50" si="51">IF(E50="","",IF(OR(((MAXA(E50:I51))&gt;(B50+C50)),((MINA(E50:I51))&lt;(B50-C51))),"NG","OK"))</f>
        <v>OK</v>
      </c>
      <c r="M50" s="163">
        <f t="shared" ref="M50" si="52">IF(E50="","",IF(OR(((MAXA(E50:I51))&gt;(B50+C50)),((MINA(E50:I51))&lt;(B50-C51))),2,1))</f>
        <v>1</v>
      </c>
      <c r="N50" s="162">
        <f t="shared" ref="N50" si="53">IF(B50="","",(((B50+C50)+(B50-C51))/2))</f>
        <v>9.6</v>
      </c>
      <c r="O50" s="164">
        <f t="shared" ref="O50" si="54">IF(E50="","",((MAXA(E50,F50,G50,H50,I50))-N50)/((C50+C51)/2))</f>
        <v>-0.10199999999999321</v>
      </c>
      <c r="P50" s="164">
        <f t="shared" ref="P50" si="55">IF(E50="","",((MINA(E50,F50,G50,H50,I50))-N50)/((C50+C51)/2))</f>
        <v>-0.25299999999999656</v>
      </c>
      <c r="Q50" s="162" t="str">
        <f t="shared" ref="Q50" si="56">IF(E50="","",IF(OR((O50&gt;50%),(P50&lt;-50%)),"Measure More","OK"))</f>
        <v>OK</v>
      </c>
      <c r="R50" s="162">
        <f t="shared" ref="R50" si="57">IF(E50="","",MAXA(E50:I51))</f>
        <v>9.5898000000000003</v>
      </c>
      <c r="S50" s="162">
        <f t="shared" ref="S50" si="58">IF(E50="","",MINA(E50:I51))</f>
        <v>9.5747</v>
      </c>
      <c r="T50" s="162">
        <f t="shared" ref="T50" si="59">IF(E50="","",(R50-S50))</f>
        <v>1.5100000000000335E-2</v>
      </c>
      <c r="U50" s="162">
        <f t="shared" ref="U50" si="60">IF(E50="","",ROUND(AVERAGEA(E50:I51),4))</f>
        <v>9.5822000000000003</v>
      </c>
      <c r="V50" s="162">
        <f t="shared" ref="V50" si="61">IF(E50="","",ROUND(SQRT(COUNTA(E50:I51)/(COUNTA(E50:I51)-1))*STDEVPA(E50:I51),4))</f>
        <v>5.5999999999999999E-3</v>
      </c>
      <c r="W50" s="161">
        <f t="shared" ref="W50" si="62">IF(E50="","",ROUND((((B50+C50)-(B50-C51))/(6*V50)),4))</f>
        <v>5.9523999999999999</v>
      </c>
      <c r="X50" s="161">
        <f t="shared" ref="X50" si="63">IF(E50="","",ROUND((1-(ABS((((B50+C50)+(B50-C51))/2)-U50)/((C50+C51)/2)))*W50,4))</f>
        <v>4.8929</v>
      </c>
      <c r="Y50" s="161" t="str">
        <f t="shared" ref="Y50" si="64">IF(E50="","",IF(OR(((MAXA(E50:I51))&gt;(B50+C50)),((MINA(E50:I51))&lt;(B50-C51))),"NG","OK"))</f>
        <v>OK</v>
      </c>
      <c r="Z50" s="161" t="str">
        <f t="shared" ref="Z50" si="65">IF(X50="","",IF(OR(((MINA(X50))&lt;(1.67))),"NG","OK"))</f>
        <v>OK</v>
      </c>
      <c r="AA50">
        <v>9.5793999999999997</v>
      </c>
      <c r="AB50">
        <v>9.5747</v>
      </c>
      <c r="AC50">
        <v>9.5846</v>
      </c>
      <c r="AD50">
        <v>9.5898000000000003</v>
      </c>
      <c r="AE50">
        <v>9.5823</v>
      </c>
    </row>
    <row r="51" spans="1:31" ht="12" customHeight="1" x14ac:dyDescent="0.15">
      <c r="A51" s="166"/>
      <c r="B51" s="154"/>
      <c r="C51" s="61">
        <v>0.1</v>
      </c>
      <c r="D51" s="154"/>
      <c r="E51" s="154"/>
      <c r="F51" s="154"/>
      <c r="G51" s="154"/>
      <c r="H51" s="154"/>
      <c r="I51" s="154"/>
      <c r="J51" s="156"/>
      <c r="K51" s="156"/>
      <c r="L51" s="163" t="str">
        <f t="shared" ref="L51" si="66">IF(L32="","",IF(OR(((MAXA(L32:L39))&gt;(L28+L29)),((MINA(L32:L39))&lt;(L28-L30))),"NG","OK"))</f>
        <v/>
      </c>
      <c r="M51" s="163" t="str">
        <f t="shared" ref="M51" si="67">IF(M31="","",IF(OR(((MAXA(M31:M38))&gt;(M27+M28)),((MINA(M31:M38))&lt;(M27-M29))),2,1))</f>
        <v/>
      </c>
      <c r="N51" s="162"/>
      <c r="O51" s="164"/>
      <c r="P51" s="164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31" ht="12" customHeight="1" x14ac:dyDescent="0.15">
      <c r="A52" s="165" t="s">
        <v>87</v>
      </c>
      <c r="B52" s="153">
        <v>6.5</v>
      </c>
      <c r="C52" s="60">
        <v>0.1</v>
      </c>
      <c r="D52" s="153" t="s">
        <v>79</v>
      </c>
      <c r="E52" s="153">
        <v>6.4941000000000004</v>
      </c>
      <c r="F52" s="153">
        <v>6.4964000000000004</v>
      </c>
      <c r="G52" s="153">
        <v>6.4962</v>
      </c>
      <c r="H52" s="153">
        <v>6.4973000000000001</v>
      </c>
      <c r="I52" s="153">
        <v>6.4966999999999997</v>
      </c>
      <c r="J52" s="155"/>
      <c r="K52" s="155"/>
      <c r="L52" s="163" t="str">
        <f t="shared" ref="L52" si="68">IF(E52="","",IF(OR(((MAXA(E52:I53))&gt;(B52+C52)),((MINA(E52:I53))&lt;(B52-C53))),"NG","OK"))</f>
        <v>OK</v>
      </c>
      <c r="M52" s="163">
        <f t="shared" ref="M52" si="69">IF(E52="","",IF(OR(((MAXA(E52:I53))&gt;(B52+C52)),((MINA(E52:I53))&lt;(B52-C53))),2,1))</f>
        <v>1</v>
      </c>
      <c r="N52" s="162">
        <f t="shared" ref="N52" si="70">IF(B52="","",(((B52+C52)+(B52-C53))/2))</f>
        <v>6.5</v>
      </c>
      <c r="O52" s="164">
        <f t="shared" ref="O52" si="71">IF(E52="","",((MAXA(E52,F52,G52,H52,I52))-N52)/((C52+C53)/2))</f>
        <v>-2.6999999999999247E-2</v>
      </c>
      <c r="P52" s="164">
        <f t="shared" ref="P52" si="72">IF(E52="","",((MINA(E52,F52,G52,H52,I52))-N52)/((C52+C53)/2))</f>
        <v>-5.8999999999995723E-2</v>
      </c>
      <c r="Q52" s="162" t="str">
        <f t="shared" ref="Q52" si="73">IF(E52="","",IF(OR((O52&gt;50%),(P52&lt;-50%)),"Measure More","OK"))</f>
        <v>OK</v>
      </c>
      <c r="R52" s="162">
        <f t="shared" ref="R52" si="74">IF(E52="","",MAXA(E52:I53))</f>
        <v>6.4973000000000001</v>
      </c>
      <c r="S52" s="162">
        <f t="shared" ref="S52" si="75">IF(E52="","",MINA(E52:I53))</f>
        <v>6.4941000000000004</v>
      </c>
      <c r="T52" s="162">
        <f t="shared" ref="T52" si="76">IF(E52="","",(R52-S52))</f>
        <v>3.1999999999996476E-3</v>
      </c>
      <c r="U52" s="162">
        <f t="shared" ref="U52" si="77">IF(E52="","",ROUND(AVERAGEA(E52:I53),4))</f>
        <v>6.4961000000000002</v>
      </c>
      <c r="V52" s="162">
        <f t="shared" ref="V52" si="78">IF(E52="","",ROUND(SQRT(COUNTA(E52:I53)/(COUNTA(E52:I53)-1))*STDEVPA(E52:I53),4))</f>
        <v>1.1999999999999999E-3</v>
      </c>
      <c r="W52" s="161">
        <f t="shared" ref="W52" si="79">IF(E52="","",ROUND((((B52+C52)-(B52-C53))/(6*V52)),4))</f>
        <v>27.777799999999999</v>
      </c>
      <c r="X52" s="161">
        <f t="shared" ref="X52" si="80">IF(E52="","",ROUND((1-(ABS((((B52+C52)+(B52-C53))/2)-U52)/((C52+C53)/2)))*W52,4))</f>
        <v>26.694500000000001</v>
      </c>
      <c r="Y52" s="161" t="str">
        <f t="shared" ref="Y52" si="81">IF(E52="","",IF(OR(((MAXA(E52:I53))&gt;(B52+C52)),((MINA(E52:I53))&lt;(B52-C53))),"NG","OK"))</f>
        <v>OK</v>
      </c>
      <c r="Z52" s="161" t="str">
        <f t="shared" ref="Z52" si="82">IF(X52="","",IF(OR(((MINA(X52))&lt;(1.67))),"NG","OK"))</f>
        <v>OK</v>
      </c>
      <c r="AA52">
        <v>6.4941000000000004</v>
      </c>
      <c r="AB52">
        <v>6.4964000000000004</v>
      </c>
      <c r="AC52">
        <v>6.4962</v>
      </c>
      <c r="AD52">
        <v>6.4973000000000001</v>
      </c>
      <c r="AE52">
        <v>6.4966999999999997</v>
      </c>
    </row>
    <row r="53" spans="1:31" ht="12" customHeight="1" x14ac:dyDescent="0.15">
      <c r="A53" s="166"/>
      <c r="B53" s="154"/>
      <c r="C53" s="61">
        <v>0.1</v>
      </c>
      <c r="D53" s="154"/>
      <c r="E53" s="154"/>
      <c r="F53" s="154"/>
      <c r="G53" s="154"/>
      <c r="H53" s="154"/>
      <c r="I53" s="154"/>
      <c r="J53" s="156"/>
      <c r="K53" s="156"/>
      <c r="L53" s="163" t="str">
        <f t="shared" ref="L53" si="83">IF(L34="","",IF(OR(((MAXA(L34:L41))&gt;(L30+L31)),((MINA(L34:L41))&lt;(L30-L32))),"NG","OK"))</f>
        <v/>
      </c>
      <c r="M53" s="163" t="str">
        <f t="shared" ref="M53" si="84">IF(M33="","",IF(OR(((MAXA(M33:M40))&gt;(M29+M30)),((MINA(M33:M40))&lt;(M29-M31))),2,1))</f>
        <v/>
      </c>
      <c r="N53" s="162"/>
      <c r="O53" s="164"/>
      <c r="P53" s="164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31" ht="12" customHeight="1" x14ac:dyDescent="0.15">
      <c r="A54" s="165" t="s">
        <v>88</v>
      </c>
      <c r="B54" s="153">
        <v>6.5</v>
      </c>
      <c r="C54" s="60">
        <v>0.1</v>
      </c>
      <c r="D54" s="153" t="s">
        <v>79</v>
      </c>
      <c r="E54" s="153">
        <v>6.5072999999999999</v>
      </c>
      <c r="F54" s="153">
        <v>6.5068000000000001</v>
      </c>
      <c r="G54" s="153">
        <v>6.5067000000000004</v>
      </c>
      <c r="H54" s="153">
        <v>6.5098000000000003</v>
      </c>
      <c r="I54" s="153">
        <v>6.5072000000000001</v>
      </c>
      <c r="J54" s="155"/>
      <c r="K54" s="155"/>
      <c r="L54" s="163" t="str">
        <f t="shared" ref="L54" si="85">IF(E54="","",IF(OR(((MAXA(E54:I55))&gt;(B54+C54)),((MINA(E54:I55))&lt;(B54-C55))),"NG","OK"))</f>
        <v>OK</v>
      </c>
      <c r="M54" s="163">
        <f t="shared" ref="M54" si="86">IF(E54="","",IF(OR(((MAXA(E54:I55))&gt;(B54+C54)),((MINA(E54:I55))&lt;(B54-C55))),2,1))</f>
        <v>1</v>
      </c>
      <c r="N54" s="162">
        <f t="shared" ref="N54" si="87">IF(B54="","",(((B54+C54)+(B54-C55))/2))</f>
        <v>6.5</v>
      </c>
      <c r="O54" s="164">
        <f t="shared" ref="O54" si="88">IF(E54="","",((MAXA(E54,F54,G54,H54,I54))-N54)/((C54+C55)/2))</f>
        <v>9.800000000000253E-2</v>
      </c>
      <c r="P54" s="164">
        <f t="shared" ref="P54" si="89">IF(E54="","",((MINA(E54,F54,G54,H54,I54))-N54)/((C54+C55)/2))</f>
        <v>6.7000000000003723E-2</v>
      </c>
      <c r="Q54" s="162" t="str">
        <f t="shared" ref="Q54" si="90">IF(E54="","",IF(OR((O54&gt;50%),(P54&lt;-50%)),"Measure More","OK"))</f>
        <v>OK</v>
      </c>
      <c r="R54" s="162">
        <f t="shared" ref="R54" si="91">IF(E54="","",MAXA(E54:I55))</f>
        <v>6.5098000000000003</v>
      </c>
      <c r="S54" s="162">
        <f t="shared" ref="S54" si="92">IF(E54="","",MINA(E54:I55))</f>
        <v>6.5067000000000004</v>
      </c>
      <c r="T54" s="162">
        <f t="shared" ref="T54" si="93">IF(E54="","",(R54-S54))</f>
        <v>3.0999999999998806E-3</v>
      </c>
      <c r="U54" s="162">
        <f t="shared" ref="U54" si="94">IF(E54="","",ROUND(AVERAGEA(E54:I55),4))</f>
        <v>6.5076000000000001</v>
      </c>
      <c r="V54" s="162">
        <f t="shared" ref="V54" si="95">IF(E54="","",ROUND(SQRT(COUNTA(E54:I55)/(COUNTA(E54:I55)-1))*STDEVPA(E54:I55),4))</f>
        <v>1.2999999999999999E-3</v>
      </c>
      <c r="W54" s="161">
        <f t="shared" ref="W54" si="96">IF(E54="","",ROUND((((B54+C54)-(B54-C55))/(6*V54)),4))</f>
        <v>25.640999999999998</v>
      </c>
      <c r="X54" s="161">
        <f t="shared" ref="X54" si="97">IF(E54="","",ROUND((1-(ABS((((B54+C54)+(B54-C55))/2)-U54)/((C54+C55)/2)))*W54,4))</f>
        <v>23.692299999999999</v>
      </c>
      <c r="Y54" s="161" t="str">
        <f t="shared" ref="Y54" si="98">IF(E54="","",IF(OR(((MAXA(E54:I55))&gt;(B54+C54)),((MINA(E54:I55))&lt;(B54-C55))),"NG","OK"))</f>
        <v>OK</v>
      </c>
      <c r="Z54" s="161" t="str">
        <f t="shared" ref="Z54" si="99">IF(X54="","",IF(OR(((MINA(X54))&lt;(1.67))),"NG","OK"))</f>
        <v>OK</v>
      </c>
      <c r="AA54">
        <v>6.5072999999999999</v>
      </c>
      <c r="AB54">
        <v>6.5068000000000001</v>
      </c>
      <c r="AC54">
        <v>6.5067000000000004</v>
      </c>
      <c r="AD54">
        <v>6.5098000000000003</v>
      </c>
      <c r="AE54">
        <v>6.5072000000000001</v>
      </c>
    </row>
    <row r="55" spans="1:31" ht="12" customHeight="1" x14ac:dyDescent="0.15">
      <c r="A55" s="166"/>
      <c r="B55" s="154"/>
      <c r="C55" s="61">
        <v>0.1</v>
      </c>
      <c r="D55" s="154"/>
      <c r="E55" s="154"/>
      <c r="F55" s="154"/>
      <c r="G55" s="154"/>
      <c r="H55" s="154"/>
      <c r="I55" s="154"/>
      <c r="J55" s="156"/>
      <c r="K55" s="156"/>
      <c r="L55" s="163" t="str">
        <f t="shared" ref="L55" si="100">IF(L36="","",IF(OR(((MAXA(L36:L43))&gt;(L32+L33)),((MINA(L36:L43))&lt;(L32-L34))),"NG","OK"))</f>
        <v/>
      </c>
      <c r="M55" s="163" t="str">
        <f t="shared" ref="M55" si="101">IF(M35="","",IF(OR(((MAXA(M35:M42))&gt;(M31+M32)),((MINA(M35:M42))&lt;(M31-M33))),2,1))</f>
        <v/>
      </c>
      <c r="N55" s="162"/>
      <c r="O55" s="164"/>
      <c r="P55" s="164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1:31" ht="12" customHeight="1" x14ac:dyDescent="0.15">
      <c r="A56" s="165">
        <v>8</v>
      </c>
      <c r="B56" s="153">
        <v>21.5</v>
      </c>
      <c r="C56" s="60">
        <v>0.1</v>
      </c>
      <c r="D56" s="153" t="s">
        <v>79</v>
      </c>
      <c r="E56" s="153">
        <v>21.5259</v>
      </c>
      <c r="F56" s="153">
        <v>21.509599999999999</v>
      </c>
      <c r="G56" s="153">
        <v>21.517399999999999</v>
      </c>
      <c r="H56" s="153">
        <v>21.486000000000001</v>
      </c>
      <c r="I56" s="153">
        <v>21.522600000000001</v>
      </c>
      <c r="J56" s="155"/>
      <c r="K56" s="155"/>
      <c r="L56" s="163" t="str">
        <f t="shared" ref="L56" si="102">IF(E56="","",IF(OR(((MAXA(E56:I57))&gt;(B56+C56)),((MINA(E56:I57))&lt;(B56-C57))),"NG","OK"))</f>
        <v>OK</v>
      </c>
      <c r="M56" s="163">
        <f t="shared" ref="M56" si="103">IF(E56="","",IF(OR(((MAXA(E56:I57))&gt;(B56+C56)),((MINA(E56:I57))&lt;(B56-C57))),2,1))</f>
        <v>1</v>
      </c>
      <c r="N56" s="162">
        <f t="shared" ref="N56" si="104">IF(B56="","",(((B56+C56)+(B56-C57))/2))</f>
        <v>21.5</v>
      </c>
      <c r="O56" s="164">
        <f t="shared" ref="O56" si="105">IF(E56="","",((MAXA(E56,F56,G56,H56,I56))-N56)/((C56+C57)/2))</f>
        <v>0.25900000000000034</v>
      </c>
      <c r="P56" s="164">
        <f t="shared" ref="P56" si="106">IF(E56="","",((MINA(E56,F56,G56,H56,I56))-N56)/((C56+C57)/2))</f>
        <v>-0.13999999999999346</v>
      </c>
      <c r="Q56" s="162" t="str">
        <f t="shared" ref="Q56" si="107">IF(E56="","",IF(OR((O56&gt;50%),(P56&lt;-50%)),"Measure More","OK"))</f>
        <v>OK</v>
      </c>
      <c r="R56" s="162">
        <f t="shared" ref="R56" si="108">IF(E56="","",MAXA(E56:I57))</f>
        <v>21.5259</v>
      </c>
      <c r="S56" s="162">
        <f t="shared" ref="S56" si="109">IF(E56="","",MINA(E56:I57))</f>
        <v>21.486000000000001</v>
      </c>
      <c r="T56" s="162">
        <f t="shared" ref="T56" si="110">IF(E56="","",(R56-S56))</f>
        <v>3.989999999999938E-2</v>
      </c>
      <c r="U56" s="162">
        <f t="shared" ref="U56" si="111">IF(E56="","",ROUND(AVERAGEA(E56:I57),4))</f>
        <v>21.5123</v>
      </c>
      <c r="V56" s="162">
        <f t="shared" ref="V56" si="112">IF(E56="","",ROUND(SQRT(COUNTA(E56:I57)/(COUNTA(E56:I57)-1))*STDEVPA(E56:I57),4))</f>
        <v>1.5900000000000001E-2</v>
      </c>
      <c r="W56" s="161">
        <f t="shared" ref="W56" si="113">IF(E56="","",ROUND((((B56+C56)-(B56-C57))/(6*V56)),4))</f>
        <v>2.0964</v>
      </c>
      <c r="X56" s="161">
        <f t="shared" ref="X56" si="114">IF(E56="","",ROUND((1-(ABS((((B56+C56)+(B56-C57))/2)-U56)/((C56+C57)/2)))*W56,4))</f>
        <v>1.8385</v>
      </c>
      <c r="Y56" s="161" t="str">
        <f t="shared" ref="Y56" si="115">IF(E56="","",IF(OR(((MAXA(E56:I57))&gt;(B56+C56)),((MINA(E56:I57))&lt;(B56-C57))),"NG","OK"))</f>
        <v>OK</v>
      </c>
      <c r="Z56" s="161" t="str">
        <f t="shared" ref="Z56" si="116">IF(X56="","",IF(OR(((MINA(X56))&lt;(1.67))),"NG","OK"))</f>
        <v>OK</v>
      </c>
      <c r="AA56">
        <v>21.5259</v>
      </c>
      <c r="AB56">
        <v>21.509599999999999</v>
      </c>
      <c r="AC56">
        <v>21.517399999999999</v>
      </c>
      <c r="AD56">
        <v>21.486000000000001</v>
      </c>
      <c r="AE56">
        <v>21.522600000000001</v>
      </c>
    </row>
    <row r="57" spans="1:31" ht="12" customHeight="1" x14ac:dyDescent="0.15">
      <c r="A57" s="166"/>
      <c r="B57" s="154"/>
      <c r="C57" s="61">
        <v>0.1</v>
      </c>
      <c r="D57" s="154"/>
      <c r="E57" s="154"/>
      <c r="F57" s="154"/>
      <c r="G57" s="154"/>
      <c r="H57" s="154"/>
      <c r="I57" s="154"/>
      <c r="J57" s="156"/>
      <c r="K57" s="156"/>
      <c r="L57" s="163" t="str">
        <f t="shared" ref="L57" si="117">IF(L38="","",IF(OR(((MAXA(L38:L45))&gt;(L34+L35)),((MINA(L38:L45))&lt;(L34-L36))),"NG","OK"))</f>
        <v/>
      </c>
      <c r="M57" s="163" t="str">
        <f t="shared" ref="M57" si="118">IF(M37="","",IF(OR(((MAXA(M37:M44))&gt;(M33+M34)),((MINA(M37:M44))&lt;(M33-M35))),2,1))</f>
        <v/>
      </c>
      <c r="N57" s="162"/>
      <c r="O57" s="164"/>
      <c r="P57" s="164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spans="1:31" ht="12" customHeight="1" x14ac:dyDescent="0.15">
      <c r="A58" s="165">
        <v>9</v>
      </c>
      <c r="B58" s="153">
        <v>24.6</v>
      </c>
      <c r="C58" s="60">
        <v>0.2</v>
      </c>
      <c r="D58" s="153" t="s">
        <v>79</v>
      </c>
      <c r="E58" s="153">
        <v>24.624099999999999</v>
      </c>
      <c r="F58" s="153">
        <v>24.625599999999999</v>
      </c>
      <c r="G58" s="153">
        <v>24.626200000000001</v>
      </c>
      <c r="H58" s="153">
        <v>24.6281</v>
      </c>
      <c r="I58" s="153">
        <v>24.626999999999999</v>
      </c>
      <c r="J58" s="155"/>
      <c r="K58" s="155"/>
      <c r="L58" s="163" t="str">
        <f t="shared" ref="L58" si="119">IF(E58="","",IF(OR(((MAXA(E58:I59))&gt;(B58+C58)),((MINA(E58:I59))&lt;(B58-C59))),"NG","OK"))</f>
        <v>OK</v>
      </c>
      <c r="M58" s="163">
        <f t="shared" ref="M58" si="120">IF(E58="","",IF(OR(((MAXA(E58:I59))&gt;(B58+C58)),((MINA(E58:I59))&lt;(B58-C59))),2,1))</f>
        <v>1</v>
      </c>
      <c r="N58" s="162">
        <f t="shared" ref="N58" si="121">IF(B58="","",(((B58+C58)+(B58-C59))/2))</f>
        <v>24.6</v>
      </c>
      <c r="O58" s="164">
        <f t="shared" ref="O58" si="122">IF(E58="","",((MAXA(E58,F58,G58,H58,I58))-N58)/((C58+C59)/2))</f>
        <v>0.1404999999999923</v>
      </c>
      <c r="P58" s="164">
        <f t="shared" ref="P58" si="123">IF(E58="","",((MINA(E58,F58,G58,H58,I58))-N58)/((C58+C59)/2))</f>
        <v>0.12049999999998562</v>
      </c>
      <c r="Q58" s="162" t="str">
        <f t="shared" ref="Q58" si="124">IF(E58="","",IF(OR((O58&gt;50%),(P58&lt;-50%)),"Measure More","OK"))</f>
        <v>OK</v>
      </c>
      <c r="R58" s="162">
        <f t="shared" ref="R58" si="125">IF(E58="","",MAXA(E58:I59))</f>
        <v>24.6281</v>
      </c>
      <c r="S58" s="162">
        <f t="shared" ref="S58" si="126">IF(E58="","",MINA(E58:I59))</f>
        <v>24.624099999999999</v>
      </c>
      <c r="T58" s="162">
        <f t="shared" ref="T58" si="127">IF(E58="","",(R58-S58))</f>
        <v>4.0000000000013358E-3</v>
      </c>
      <c r="U58" s="162">
        <f t="shared" ref="U58" si="128">IF(E58="","",ROUND(AVERAGEA(E58:I59),4))</f>
        <v>24.626200000000001</v>
      </c>
      <c r="V58" s="162">
        <f t="shared" ref="V58" si="129">IF(E58="","",ROUND(SQRT(COUNTA(E58:I59)/(COUNTA(E58:I59)-1))*STDEVPA(E58:I59),4))</f>
        <v>1.5E-3</v>
      </c>
      <c r="W58" s="161">
        <f t="shared" ref="W58" si="130">IF(E58="","",ROUND((((B58+C58)-(B58-C59))/(6*V58)),4))</f>
        <v>44.444400000000002</v>
      </c>
      <c r="X58" s="161">
        <f t="shared" ref="X58" si="131">IF(E58="","",ROUND((1-(ABS((((B58+C58)+(B58-C59))/2)-U58)/((C58+C59)/2)))*W58,4))</f>
        <v>38.622199999999999</v>
      </c>
      <c r="Y58" s="161" t="str">
        <f t="shared" ref="Y58" si="132">IF(E58="","",IF(OR(((MAXA(E58:I59))&gt;(B58+C58)),((MINA(E58:I59))&lt;(B58-C59))),"NG","OK"))</f>
        <v>OK</v>
      </c>
      <c r="Z58" s="161" t="str">
        <f t="shared" ref="Z58" si="133">IF(X58="","",IF(OR(((MINA(X58))&lt;(1.67))),"NG","OK"))</f>
        <v>OK</v>
      </c>
      <c r="AA58">
        <v>24.624099999999999</v>
      </c>
      <c r="AB58">
        <v>24.625599999999999</v>
      </c>
      <c r="AC58">
        <v>24.626200000000001</v>
      </c>
      <c r="AD58">
        <v>24.6281</v>
      </c>
      <c r="AE58">
        <v>24.626999999999999</v>
      </c>
    </row>
    <row r="59" spans="1:31" ht="12" customHeight="1" x14ac:dyDescent="0.15">
      <c r="A59" s="166"/>
      <c r="B59" s="154"/>
      <c r="C59" s="61">
        <v>0.2</v>
      </c>
      <c r="D59" s="154"/>
      <c r="E59" s="154"/>
      <c r="F59" s="154"/>
      <c r="G59" s="154"/>
      <c r="H59" s="154"/>
      <c r="I59" s="154"/>
      <c r="J59" s="156"/>
      <c r="K59" s="156"/>
      <c r="L59" s="163" t="str">
        <f t="shared" ref="L59" si="134">IF(L40="","",IF(OR(((MAXA(L40:L47))&gt;(L36+L37)),((MINA(L40:L47))&lt;(L36-L38))),"NG","OK"))</f>
        <v>OK</v>
      </c>
      <c r="M59" s="163" t="str">
        <f t="shared" ref="M59" si="135">IF(M39="","",IF(OR(((MAXA(M39:M46))&gt;(M35+M36)),((MINA(M39:M46))&lt;(M35-M37))),2,1))</f>
        <v/>
      </c>
      <c r="N59" s="162"/>
      <c r="O59" s="164"/>
      <c r="P59" s="164"/>
      <c r="Q59" s="162"/>
      <c r="R59" s="162"/>
      <c r="S59" s="162"/>
      <c r="T59" s="162"/>
      <c r="U59" s="162"/>
      <c r="V59" s="162"/>
      <c r="W59" s="162"/>
      <c r="X59" s="162"/>
      <c r="Y59" s="162"/>
      <c r="Z59" s="162"/>
    </row>
    <row r="60" spans="1:31" ht="12" customHeight="1" x14ac:dyDescent="0.15">
      <c r="A60" s="165">
        <v>10</v>
      </c>
      <c r="B60" s="153">
        <v>3.6</v>
      </c>
      <c r="C60" s="60">
        <v>0.1</v>
      </c>
      <c r="D60" s="153" t="s">
        <v>79</v>
      </c>
      <c r="E60" s="153">
        <v>3.6410999999999998</v>
      </c>
      <c r="F60" s="153">
        <v>3.6575000000000002</v>
      </c>
      <c r="G60" s="153">
        <v>3.6549999999999998</v>
      </c>
      <c r="H60" s="153">
        <v>3.6579999999999999</v>
      </c>
      <c r="I60" s="153">
        <v>3.6425999999999998</v>
      </c>
      <c r="J60" s="155"/>
      <c r="K60" s="155"/>
      <c r="L60" s="163" t="str">
        <f t="shared" ref="L60" si="136">IF(E60="","",IF(OR(((MAXA(E60:I61))&gt;(B60+C60)),((MINA(E60:I61))&lt;(B60-C61))),"NG","OK"))</f>
        <v>OK</v>
      </c>
      <c r="M60" s="163">
        <f t="shared" ref="M60" si="137">IF(E60="","",IF(OR(((MAXA(E60:I61))&gt;(B60+C60)),((MINA(E60:I61))&lt;(B60-C61))),2,1))</f>
        <v>1</v>
      </c>
      <c r="N60" s="162">
        <f t="shared" ref="N60" si="138">IF(B60="","",(((B60+C60)+(B60-C61))/2))</f>
        <v>3.6</v>
      </c>
      <c r="O60" s="164">
        <f t="shared" ref="O60" si="139">IF(E60="","",((MAXA(E60,F60,G60,H60,I60))-N60)/((C60+C61)/2))</f>
        <v>0.57999999999999829</v>
      </c>
      <c r="P60" s="164">
        <f t="shared" ref="P60" si="140">IF(E60="","",((MINA(E60,F60,G60,H60,I60))-N60)/((C60+C61)/2))</f>
        <v>0.41099999999999692</v>
      </c>
      <c r="Q60" s="162" t="str">
        <f t="shared" ref="Q60" si="141">IF(E60="","",IF(OR((O60&gt;50%),(P60&lt;-50%)),"Measure More","OK"))</f>
        <v>Measure More</v>
      </c>
      <c r="R60" s="162">
        <f t="shared" ref="R60" si="142">IF(E60="","",MAXA(E60:I61))</f>
        <v>3.6579999999999999</v>
      </c>
      <c r="S60" s="162">
        <f t="shared" ref="S60" si="143">IF(E60="","",MINA(E60:I61))</f>
        <v>3.6410999999999998</v>
      </c>
      <c r="T60" s="162">
        <f t="shared" ref="T60" si="144">IF(E60="","",(R60-S60))</f>
        <v>1.6900000000000137E-2</v>
      </c>
      <c r="U60" s="162">
        <f t="shared" ref="U60" si="145">IF(E60="","",ROUND(AVERAGEA(E60:I61),4))</f>
        <v>3.6507999999999998</v>
      </c>
      <c r="V60" s="162">
        <f t="shared" ref="V60" si="146">IF(E60="","",ROUND(SQRT(COUNTA(E60:I61)/(COUNTA(E60:I61)-1))*STDEVPA(E60:I61),4))</f>
        <v>8.3000000000000001E-3</v>
      </c>
      <c r="W60" s="161">
        <f t="shared" ref="W60" si="147">IF(E60="","",ROUND((((B60+C60)-(B60-C61))/(6*V60)),4))</f>
        <v>4.0160999999999998</v>
      </c>
      <c r="X60" s="161">
        <f t="shared" ref="X60" si="148">IF(E60="","",ROUND((1-(ABS((((B60+C60)+(B60-C61))/2)-U60)/((C60+C61)/2)))*W60,4))</f>
        <v>1.9759</v>
      </c>
      <c r="Y60" s="161" t="str">
        <f t="shared" ref="Y60" si="149">IF(E60="","",IF(OR(((MAXA(E60:I61))&gt;(B60+C60)),((MINA(E60:I61))&lt;(B60-C61))),"NG","OK"))</f>
        <v>OK</v>
      </c>
      <c r="Z60" s="161" t="str">
        <f t="shared" ref="Z60" si="150">IF(X60="","",IF(OR(((MINA(X60))&lt;(1.67))),"NG","OK"))</f>
        <v>OK</v>
      </c>
      <c r="AA60">
        <v>3.6410999999999998</v>
      </c>
      <c r="AB60">
        <v>3.6575000000000002</v>
      </c>
      <c r="AC60">
        <v>3.6549999999999998</v>
      </c>
      <c r="AD60">
        <v>3.6579999999999999</v>
      </c>
      <c r="AE60">
        <v>3.6425999999999998</v>
      </c>
    </row>
    <row r="61" spans="1:31" ht="12" customHeight="1" x14ac:dyDescent="0.15">
      <c r="A61" s="166"/>
      <c r="B61" s="154"/>
      <c r="C61" s="61">
        <v>0.1</v>
      </c>
      <c r="D61" s="154"/>
      <c r="E61" s="154"/>
      <c r="F61" s="154"/>
      <c r="G61" s="154"/>
      <c r="H61" s="154"/>
      <c r="I61" s="154"/>
      <c r="J61" s="156"/>
      <c r="K61" s="156"/>
      <c r="L61" s="163" t="e">
        <f t="shared" ref="L61" si="151">IF(L42="","",IF(OR(((MAXA(L42:L49))&gt;(L38+L39)),((MINA(L42:L49))&lt;(L38-L40))),"NG","OK"))</f>
        <v>#VALUE!</v>
      </c>
      <c r="M61" s="163" t="str">
        <f t="shared" ref="M61" si="152">IF(M41="","",IF(OR(((MAXA(M41:M48))&gt;(M37+M38)),((MINA(M41:M48))&lt;(M37-M39))),2,1))</f>
        <v/>
      </c>
      <c r="N61" s="162"/>
      <c r="O61" s="164"/>
      <c r="P61" s="164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r="62" spans="1:31" ht="12" customHeight="1" x14ac:dyDescent="0.15">
      <c r="A62" s="165">
        <v>11</v>
      </c>
      <c r="B62" s="153">
        <v>0.8</v>
      </c>
      <c r="C62" s="60">
        <v>0.06</v>
      </c>
      <c r="D62" s="153" t="s">
        <v>80</v>
      </c>
      <c r="E62" s="153">
        <v>0.80900000000000005</v>
      </c>
      <c r="F62" s="153">
        <v>0.80800000000000005</v>
      </c>
      <c r="G62" s="153">
        <v>0.80900000000000005</v>
      </c>
      <c r="H62" s="153">
        <v>0.80800000000000005</v>
      </c>
      <c r="I62" s="153">
        <v>0.80900000000000005</v>
      </c>
      <c r="J62" s="155" t="s">
        <v>119</v>
      </c>
      <c r="K62" s="155"/>
      <c r="L62" s="163" t="str">
        <f>IF(E62="","",IF(OR(((MAXA(E62:I63))&gt;(B62+C62)),((MINA(E62:I63))&lt;(B62-C63))),"NG","OK"))</f>
        <v>OK</v>
      </c>
      <c r="M62" s="163">
        <f>IF(E62="","",IF(OR(((MAXA(E62:I63))&gt;(B62+C62)),((MINA(E62:I63))&lt;(B62-C63))),2,1))</f>
        <v>1</v>
      </c>
      <c r="N62" s="162">
        <f t="shared" ref="N62" si="153">IF(B62="","",(((B62+C62)+(B62-C63))/2))</f>
        <v>0.8</v>
      </c>
      <c r="O62" s="164">
        <f t="shared" ref="O62" si="154">IF(E62="","",((MAXA(E62,F62,G62,H62,I62))-N62)/((C62+C63)/2))</f>
        <v>0.15000000000000013</v>
      </c>
      <c r="P62" s="164">
        <f t="shared" ref="P62" si="155">IF(E62="","",((MINA(E62,F62,G62,H62,I62))-N62)/((C62+C63)/2))</f>
        <v>0.13333333333333347</v>
      </c>
      <c r="Q62" s="162" t="str">
        <f t="shared" ref="Q62" si="156">IF(E62="","",IF(OR((O62&gt;50%),(P62&lt;-50%)),"Measure More","OK"))</f>
        <v>OK</v>
      </c>
      <c r="R62" s="162">
        <f t="shared" ref="R62" si="157">IF(E62="","",MAXA(E62:I63))</f>
        <v>0.80900000000000005</v>
      </c>
      <c r="S62" s="162">
        <f t="shared" ref="S62" si="158">IF(E62="","",MINA(E62:I63))</f>
        <v>0.80800000000000005</v>
      </c>
      <c r="T62" s="162">
        <f t="shared" ref="T62" si="159">IF(E62="","",(R62-S62))</f>
        <v>1.0000000000000009E-3</v>
      </c>
      <c r="U62" s="162">
        <f t="shared" ref="U62" si="160">IF(E62="","",ROUND(AVERAGEA(E62:I63),4))</f>
        <v>0.80859999999999999</v>
      </c>
      <c r="V62" s="162">
        <f t="shared" ref="V62" si="161">IF(E62="","",ROUND(SQRT(COUNTA(E62:I63)/(COUNTA(E62:I63)-1))*STDEVPA(E62:I63),4))</f>
        <v>5.0000000000000001E-4</v>
      </c>
      <c r="W62" s="161">
        <f t="shared" ref="W62" si="162">IF(E62="","",ROUND((((B62+C62)-(B62-C63))/(6*V62)),4))</f>
        <v>40</v>
      </c>
      <c r="X62" s="161">
        <f t="shared" ref="X62" si="163">IF(E62="","",ROUND((1-(ABS((((B62+C62)+(B62-C63))/2)-U62)/((C62+C63)/2)))*W62,4))</f>
        <v>34.2667</v>
      </c>
      <c r="Y62" s="161" t="str">
        <f t="shared" ref="Y62" si="164">IF(E62="","",IF(OR(((MAXA(E62:I63))&gt;(B62+C62)),((MINA(E62:I63))&lt;(B62-C63))),"NG","OK"))</f>
        <v>OK</v>
      </c>
      <c r="Z62" s="161" t="str">
        <f t="shared" ref="Z62" si="165">IF(X62="","",IF(OR(((MINA(X62))&lt;(1.67))),"NG","OK"))</f>
        <v>OK</v>
      </c>
      <c r="AA62">
        <v>0.80900000000000005</v>
      </c>
      <c r="AB62">
        <v>0.80800000000000005</v>
      </c>
      <c r="AC62">
        <v>0.80900000000000005</v>
      </c>
      <c r="AD62">
        <v>0.80800000000000005</v>
      </c>
      <c r="AE62">
        <v>0.80900000000000005</v>
      </c>
    </row>
    <row r="63" spans="1:31" ht="12" customHeight="1" x14ac:dyDescent="0.15">
      <c r="A63" s="166"/>
      <c r="B63" s="154"/>
      <c r="C63" s="61">
        <v>0.06</v>
      </c>
      <c r="D63" s="154"/>
      <c r="E63" s="154"/>
      <c r="F63" s="154"/>
      <c r="G63" s="154"/>
      <c r="H63" s="154"/>
      <c r="I63" s="154"/>
      <c r="J63" s="156"/>
      <c r="K63" s="156"/>
      <c r="L63" s="163" t="e">
        <f t="shared" ref="L63" si="166">IF(L44="","",IF(OR(((MAXA(L44:L51))&gt;(L40+L41)),((MINA(L44:L51))&lt;(L40-L42))),"NG","OK"))</f>
        <v>#VALUE!</v>
      </c>
      <c r="M63" s="163" t="str">
        <f t="shared" ref="M63" si="167">IF(M43="","",IF(OR(((MAXA(M43:M50))&gt;(M39+M40)),((MINA(M43:M50))&lt;(M39-M41))),2,1))</f>
        <v/>
      </c>
      <c r="N63" s="162"/>
      <c r="O63" s="164"/>
      <c r="P63" s="164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r="64" spans="1:31" ht="12" customHeight="1" x14ac:dyDescent="0.15">
      <c r="A64" s="165">
        <v>12</v>
      </c>
      <c r="B64" s="153">
        <v>0.6</v>
      </c>
      <c r="C64" s="60">
        <v>0</v>
      </c>
      <c r="D64" s="153" t="s">
        <v>80</v>
      </c>
      <c r="E64" s="153">
        <v>0.59</v>
      </c>
      <c r="F64" s="153">
        <v>0.59</v>
      </c>
      <c r="G64" s="153">
        <v>0.59</v>
      </c>
      <c r="H64" s="153">
        <v>0.59</v>
      </c>
      <c r="I64" s="153">
        <v>0.59099999999999997</v>
      </c>
      <c r="J64" s="155"/>
      <c r="K64" s="155"/>
      <c r="L64" s="163" t="str">
        <f t="shared" ref="L64" si="168">IF(E64="","",IF(OR(((MAXA(E64:I65))&gt;(B64+C64)),((MINA(E64:I65))&lt;(B64-C65))),"NG","OK"))</f>
        <v>OK</v>
      </c>
      <c r="M64" s="163">
        <f t="shared" ref="M64" si="169">IF(E64="","",IF(OR(((MAXA(E64:I65))&gt;(B64+C64)),((MINA(E64:I65))&lt;(B64-C65))),2,1))</f>
        <v>1</v>
      </c>
      <c r="N64" s="162">
        <f t="shared" ref="N64" si="170">IF(B64="","",(((B64+C64)+(B64-C65))/2))</f>
        <v>0.58499999999999996</v>
      </c>
      <c r="O64" s="164">
        <f t="shared" ref="O64" si="171">IF(E64="","",((MAXA(E64,F64,G64,H64,I64))-N64)/((C64+C65)/2))</f>
        <v>0.40000000000000036</v>
      </c>
      <c r="P64" s="164">
        <f t="shared" ref="P64" si="172">IF(E64="","",((MINA(E64,F64,G64,H64,I64))-N64)/((C64+C65)/2))</f>
        <v>0.33333333333333365</v>
      </c>
      <c r="Q64" s="162" t="str">
        <f t="shared" ref="Q64" si="173">IF(E64="","",IF(OR((O64&gt;50%),(P64&lt;-50%)),"Measure More","OK"))</f>
        <v>OK</v>
      </c>
      <c r="R64" s="162">
        <f t="shared" ref="R64" si="174">IF(E64="","",MAXA(E64:I65))</f>
        <v>0.59099999999999997</v>
      </c>
      <c r="S64" s="162">
        <f t="shared" ref="S64" si="175">IF(E64="","",MINA(E64:I65))</f>
        <v>0.59</v>
      </c>
      <c r="T64" s="162">
        <f t="shared" ref="T64" si="176">IF(E64="","",(R64-S64))</f>
        <v>1.0000000000000009E-3</v>
      </c>
      <c r="U64" s="162">
        <f t="shared" ref="U64" si="177">IF(E64="","",ROUND(AVERAGEA(E64:I65),4))</f>
        <v>0.59019999999999995</v>
      </c>
      <c r="V64" s="162">
        <f t="shared" ref="V64" si="178">IF(E64="","",ROUND(SQRT(COUNTA(E64:I65)/(COUNTA(E64:I65)-1))*STDEVPA(E64:I65),4))</f>
        <v>4.0000000000000002E-4</v>
      </c>
      <c r="W64" s="161">
        <f>IF(E64="","",ROUND((((B64+C64)-(U64))/(3*V64)),4))</f>
        <v>8.1667000000000005</v>
      </c>
      <c r="X64" s="169">
        <f>IF(E64="","",ROUND((((B64+C64)-(U64))/(3*V64)),4))</f>
        <v>8.1667000000000005</v>
      </c>
      <c r="Y64" s="169" t="str">
        <f t="shared" ref="Y64" si="179">IF(E64="","",IF(OR(((MAXA(E64:I65))&gt;(B64+C64)),((MINA(E64:I65))&lt;(B64-C65))),"NG","OK"))</f>
        <v>OK</v>
      </c>
      <c r="Z64" s="161" t="str">
        <f t="shared" ref="Z64" si="180">IF(X64="","",IF(OR(((MINA(X64))&lt;(1.67))),"NG","OK"))</f>
        <v>OK</v>
      </c>
      <c r="AA64">
        <v>0.59</v>
      </c>
      <c r="AB64">
        <v>0.59</v>
      </c>
      <c r="AC64">
        <v>0.59</v>
      </c>
      <c r="AD64">
        <v>0.59</v>
      </c>
      <c r="AE64">
        <v>0.59099999999999997</v>
      </c>
    </row>
    <row r="65" spans="1:31" ht="12" customHeight="1" x14ac:dyDescent="0.15">
      <c r="A65" s="166"/>
      <c r="B65" s="154"/>
      <c r="C65" s="61">
        <v>0.03</v>
      </c>
      <c r="D65" s="154"/>
      <c r="E65" s="154"/>
      <c r="F65" s="154"/>
      <c r="G65" s="154"/>
      <c r="H65" s="154"/>
      <c r="I65" s="154"/>
      <c r="J65" s="156"/>
      <c r="K65" s="156"/>
      <c r="L65" s="163" t="e">
        <f t="shared" ref="L65" si="181">IF(L46="","",IF(OR(((MAXA(L46:L53))&gt;(L42+L43)),((MINA(L46:L53))&lt;(L42-L44))),"NG","OK"))</f>
        <v>#VALUE!</v>
      </c>
      <c r="M65" s="163" t="str">
        <f t="shared" ref="M65" si="182">IF(M45="","",IF(OR(((MAXA(M45:M52))&gt;(M41+M42)),((MINA(M45:M52))&lt;(M41-M43))),2,1))</f>
        <v/>
      </c>
      <c r="N65" s="162"/>
      <c r="O65" s="164"/>
      <c r="P65" s="164"/>
      <c r="Q65" s="162"/>
      <c r="R65" s="162"/>
      <c r="S65" s="162"/>
      <c r="T65" s="162"/>
      <c r="U65" s="162"/>
      <c r="V65" s="162"/>
      <c r="W65" s="162"/>
      <c r="X65" s="161"/>
      <c r="Y65" s="161"/>
      <c r="Z65" s="162"/>
    </row>
    <row r="66" spans="1:31" ht="12" customHeight="1" x14ac:dyDescent="0.15">
      <c r="A66" s="165">
        <v>13</v>
      </c>
      <c r="B66" s="153">
        <v>7.5</v>
      </c>
      <c r="C66" s="60">
        <v>0.2</v>
      </c>
      <c r="D66" s="153" t="s">
        <v>79</v>
      </c>
      <c r="E66" s="153">
        <v>7.516</v>
      </c>
      <c r="F66" s="153">
        <v>7.5449999999999999</v>
      </c>
      <c r="G66" s="153">
        <v>7.5392999999999999</v>
      </c>
      <c r="H66" s="153">
        <v>7.5431999999999997</v>
      </c>
      <c r="I66" s="153">
        <v>7.5450999999999997</v>
      </c>
      <c r="J66" s="155"/>
      <c r="K66" s="155"/>
      <c r="L66" s="163" t="str">
        <f t="shared" ref="L66" si="183">IF(E66="","",IF(OR(((MAXA(E66:I67))&gt;(B66+C66)),((MINA(E66:I67))&lt;(B66-C67))),"NG","OK"))</f>
        <v>OK</v>
      </c>
      <c r="M66" s="163">
        <f t="shared" ref="M66" si="184">IF(E66="","",IF(OR(((MAXA(E66:I67))&gt;(B66+C66)),((MINA(E66:I67))&lt;(B66-C67))),2,1))</f>
        <v>1</v>
      </c>
      <c r="N66" s="162">
        <f t="shared" ref="N66" si="185">IF(B66="","",(((B66+C66)+(B66-C67))/2))</f>
        <v>7.5</v>
      </c>
      <c r="O66" s="164">
        <f t="shared" ref="O66" si="186">IF(E66="","",((MAXA(E66,F66,G66,H66,I66))-N66)/((C66+C67)/2))</f>
        <v>0.22549999999999848</v>
      </c>
      <c r="P66" s="164">
        <f t="shared" ref="P66" si="187">IF(E66="","",((MINA(E66,F66,G66,H66,I66))-N66)/((C66+C67)/2))</f>
        <v>8.0000000000000071E-2</v>
      </c>
      <c r="Q66" s="162" t="str">
        <f t="shared" ref="Q66" si="188">IF(E66="","",IF(OR((O66&gt;50%),(P66&lt;-50%)),"Measure More","OK"))</f>
        <v>OK</v>
      </c>
      <c r="R66" s="162">
        <f t="shared" ref="R66" si="189">IF(E66="","",MAXA(E66:I67))</f>
        <v>7.5450999999999997</v>
      </c>
      <c r="S66" s="162">
        <f t="shared" ref="S66" si="190">IF(E66="","",MINA(E66:I67))</f>
        <v>7.516</v>
      </c>
      <c r="T66" s="162">
        <f t="shared" ref="T66" si="191">IF(E66="","",(R66-S66))</f>
        <v>2.9099999999999682E-2</v>
      </c>
      <c r="U66" s="162">
        <f t="shared" ref="U66" si="192">IF(E66="","",ROUND(AVERAGEA(E66:I67),4))</f>
        <v>7.5377000000000001</v>
      </c>
      <c r="V66" s="162">
        <f t="shared" ref="V66" si="193">IF(E66="","",ROUND(SQRT(COUNTA(E66:I67)/(COUNTA(E66:I67)-1))*STDEVPA(E66:I67),4))</f>
        <v>1.24E-2</v>
      </c>
      <c r="W66" s="161">
        <f t="shared" ref="W66" si="194">IF(E66="","",ROUND((((B66+C66)-(B66-C67))/(6*V66)),4))</f>
        <v>5.3762999999999996</v>
      </c>
      <c r="X66" s="161">
        <f t="shared" ref="X66" si="195">IF(E66="","",ROUND((1-(ABS((((B66+C66)+(B66-C67))/2)-U66)/((C66+C67)/2)))*W66,4))</f>
        <v>4.3628999999999998</v>
      </c>
      <c r="Y66" s="161" t="str">
        <f t="shared" ref="Y66" si="196">IF(E66="","",IF(OR(((MAXA(E66:I67))&gt;(B66+C66)),((MINA(E66:I67))&lt;(B66-C67))),"NG","OK"))</f>
        <v>OK</v>
      </c>
      <c r="Z66" s="161" t="str">
        <f t="shared" ref="Z66" si="197">IF(X66="","",IF(OR(((MINA(X66))&lt;(1.67))),"NG","OK"))</f>
        <v>OK</v>
      </c>
      <c r="AA66">
        <v>7.516</v>
      </c>
      <c r="AB66">
        <v>7.5449999999999999</v>
      </c>
      <c r="AC66">
        <v>7.5392999999999999</v>
      </c>
      <c r="AD66">
        <v>7.5431999999999997</v>
      </c>
      <c r="AE66">
        <v>7.5450999999999997</v>
      </c>
    </row>
    <row r="67" spans="1:31" ht="12" customHeight="1" x14ac:dyDescent="0.15">
      <c r="A67" s="166"/>
      <c r="B67" s="154"/>
      <c r="C67" s="61">
        <v>0.2</v>
      </c>
      <c r="D67" s="154"/>
      <c r="E67" s="154"/>
      <c r="F67" s="154"/>
      <c r="G67" s="154"/>
      <c r="H67" s="154"/>
      <c r="I67" s="154"/>
      <c r="J67" s="156"/>
      <c r="K67" s="156"/>
      <c r="L67" s="163" t="e">
        <f t="shared" ref="L67" si="198">IF(L48="","",IF(OR(((MAXA(L48:L55))&gt;(L44+L45)),((MINA(L48:L55))&lt;(L44-L46))),"NG","OK"))</f>
        <v>#VALUE!</v>
      </c>
      <c r="M67" s="163" t="str">
        <f t="shared" ref="M67" si="199">IF(M47="","",IF(OR(((MAXA(M47:M54))&gt;(M43+M44)),((MINA(M47:M54))&lt;(M43-M45))),2,1))</f>
        <v/>
      </c>
      <c r="N67" s="162"/>
      <c r="O67" s="164"/>
      <c r="P67" s="164"/>
      <c r="Q67" s="162"/>
      <c r="R67" s="162"/>
      <c r="S67" s="162"/>
      <c r="T67" s="162"/>
      <c r="U67" s="162"/>
      <c r="V67" s="162"/>
      <c r="W67" s="162"/>
      <c r="X67" s="162"/>
      <c r="Y67" s="162"/>
      <c r="Z67" s="162"/>
    </row>
    <row r="68" spans="1:31" ht="12" customHeight="1" x14ac:dyDescent="0.15">
      <c r="A68" s="165">
        <v>14</v>
      </c>
      <c r="B68" s="153">
        <v>6.2</v>
      </c>
      <c r="C68" s="60">
        <v>0.05</v>
      </c>
      <c r="D68" s="153" t="s">
        <v>79</v>
      </c>
      <c r="E68" s="153">
        <v>6.2023999999999999</v>
      </c>
      <c r="F68" s="153">
        <v>6.2016999999999998</v>
      </c>
      <c r="G68" s="153">
        <v>6.2031999999999998</v>
      </c>
      <c r="H68" s="153">
        <v>6.2004000000000001</v>
      </c>
      <c r="I68" s="153">
        <v>6.2028999999999996</v>
      </c>
      <c r="J68" s="155"/>
      <c r="K68" s="155"/>
      <c r="L68" s="163" t="str">
        <f t="shared" ref="L68" si="200">IF(E68="","",IF(OR(((MAXA(E68:I69))&gt;(B68+C68)),((MINA(E68:I69))&lt;(B68-C69))),"NG","OK"))</f>
        <v>OK</v>
      </c>
      <c r="M68" s="163">
        <f t="shared" ref="M68" si="201">IF(E68="","",IF(OR(((MAXA(E68:I69))&gt;(B68+C68)),((MINA(E68:I69))&lt;(B68-C69))),2,1))</f>
        <v>1</v>
      </c>
      <c r="N68" s="162">
        <f t="shared" ref="N68" si="202">IF(B68="","",(((B68+C68)+(B68-C69))/2))</f>
        <v>6.2</v>
      </c>
      <c r="O68" s="164">
        <f t="shared" ref="O68" si="203">IF(E68="","",((MAXA(E68,F68,G68,H68,I68))-N68)/((C68+C69)/2))</f>
        <v>6.3999999999992951E-2</v>
      </c>
      <c r="P68" s="164">
        <f t="shared" ref="P68" si="204">IF(E68="","",((MINA(E68,F68,G68,H68,I68))-N68)/((C68+C69)/2))</f>
        <v>7.9999999999991189E-3</v>
      </c>
      <c r="Q68" s="162" t="str">
        <f t="shared" ref="Q68" si="205">IF(E68="","",IF(OR((O68&gt;50%),(P68&lt;-50%)),"Measure More","OK"))</f>
        <v>OK</v>
      </c>
      <c r="R68" s="162">
        <f t="shared" ref="R68" si="206">IF(E68="","",MAXA(E68:I69))</f>
        <v>6.2031999999999998</v>
      </c>
      <c r="S68" s="162">
        <f t="shared" ref="S68" si="207">IF(E68="","",MINA(E68:I69))</f>
        <v>6.2004000000000001</v>
      </c>
      <c r="T68" s="162">
        <f t="shared" ref="T68" si="208">IF(E68="","",(R68-S68))</f>
        <v>2.7999999999996916E-3</v>
      </c>
      <c r="U68" s="162">
        <f t="shared" ref="U68" si="209">IF(E68="","",ROUND(AVERAGEA(E68:I69),4))</f>
        <v>6.2020999999999997</v>
      </c>
      <c r="V68" s="162">
        <f t="shared" ref="V68" si="210">IF(E68="","",ROUND(SQRT(COUNTA(E68:I69)/(COUNTA(E68:I69)-1))*STDEVPA(E68:I69),4))</f>
        <v>1.1000000000000001E-3</v>
      </c>
      <c r="W68" s="161">
        <f t="shared" ref="W68" si="211">IF(E68="","",ROUND((((B68+C68)-(B68-C69))/(6*V68)),4))</f>
        <v>15.1515</v>
      </c>
      <c r="X68" s="161">
        <f t="shared" ref="X68" si="212">IF(E68="","",ROUND((1-(ABS((((B68+C68)+(B68-C69))/2)-U68)/((C68+C69)/2)))*W68,4))</f>
        <v>14.5151</v>
      </c>
      <c r="Y68" s="161" t="str">
        <f t="shared" ref="Y68" si="213">IF(E68="","",IF(OR(((MAXA(E68:I69))&gt;(B68+C68)),((MINA(E68:I69))&lt;(B68-C69))),"NG","OK"))</f>
        <v>OK</v>
      </c>
      <c r="Z68" s="161" t="str">
        <f t="shared" ref="Z68" si="214">IF(X68="","",IF(OR(((MINA(X68))&lt;(1.67))),"NG","OK"))</f>
        <v>OK</v>
      </c>
      <c r="AA68">
        <v>6.2023999999999999</v>
      </c>
      <c r="AB68">
        <v>6.2016999999999998</v>
      </c>
      <c r="AC68">
        <v>6.2031999999999998</v>
      </c>
      <c r="AD68">
        <v>6.2004000000000001</v>
      </c>
      <c r="AE68">
        <v>6.2028999999999996</v>
      </c>
    </row>
    <row r="69" spans="1:31" ht="12" customHeight="1" x14ac:dyDescent="0.15">
      <c r="A69" s="166"/>
      <c r="B69" s="154"/>
      <c r="C69" s="61">
        <v>0.05</v>
      </c>
      <c r="D69" s="154"/>
      <c r="E69" s="154"/>
      <c r="F69" s="154"/>
      <c r="G69" s="154"/>
      <c r="H69" s="154"/>
      <c r="I69" s="154"/>
      <c r="J69" s="156"/>
      <c r="K69" s="156"/>
      <c r="L69" s="163" t="e">
        <f t="shared" ref="L69" si="215">IF(L50="","",IF(OR(((MAXA(L50:L57))&gt;(L46+L47)),((MINA(L50:L57))&lt;(L46-L48))),"NG","OK"))</f>
        <v>#VALUE!</v>
      </c>
      <c r="M69" s="163" t="str">
        <f t="shared" ref="M69" si="216">IF(M49="","",IF(OR(((MAXA(M49:M56))&gt;(M45+M46)),((MINA(M49:M56))&lt;(M45-M47))),2,1))</f>
        <v/>
      </c>
      <c r="N69" s="162"/>
      <c r="O69" s="164"/>
      <c r="P69" s="164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  <row r="70" spans="1:31" ht="12" customHeight="1" x14ac:dyDescent="0.15">
      <c r="A70" s="165">
        <v>15</v>
      </c>
      <c r="B70" s="153">
        <v>5.7</v>
      </c>
      <c r="C70" s="60">
        <v>0.1</v>
      </c>
      <c r="D70" s="153" t="s">
        <v>79</v>
      </c>
      <c r="E70" s="153">
        <v>5.6788999999999996</v>
      </c>
      <c r="F70" s="153">
        <v>5.6792999999999996</v>
      </c>
      <c r="G70" s="153">
        <v>5.6764000000000001</v>
      </c>
      <c r="H70" s="153">
        <v>5.6783999999999999</v>
      </c>
      <c r="I70" s="153">
        <v>5.6715999999999998</v>
      </c>
      <c r="J70" s="155"/>
      <c r="K70" s="155"/>
      <c r="L70" s="163" t="str">
        <f t="shared" ref="L70" si="217">IF(E70="","",IF(OR(((MAXA(E70:I71))&gt;(B70+C70)),((MINA(E70:I71))&lt;(B70-C71))),"NG","OK"))</f>
        <v>OK</v>
      </c>
      <c r="M70" s="163">
        <f t="shared" ref="M70" si="218">IF(E70="","",IF(OR(((MAXA(E70:I71))&gt;(B70+C70)),((MINA(E70:I71))&lt;(B70-C71))),2,1))</f>
        <v>1</v>
      </c>
      <c r="N70" s="162">
        <f t="shared" ref="N70" si="219">IF(B70="","",(((B70+C70)+(B70-C71))/2))</f>
        <v>5.7</v>
      </c>
      <c r="O70" s="164">
        <f t="shared" ref="O70" si="220">IF(E70="","",((MAXA(E70,F70,G70,H70,I70))-N70)/((C70+C71)/2))</f>
        <v>-0.20700000000000607</v>
      </c>
      <c r="P70" s="164">
        <f t="shared" ref="P70" si="221">IF(E70="","",((MINA(E70,F70,G70,H70,I70))-N70)/((C70+C71)/2))</f>
        <v>-0.28400000000000425</v>
      </c>
      <c r="Q70" s="162" t="str">
        <f t="shared" ref="Q70" si="222">IF(E70="","",IF(OR((O70&gt;50%),(P70&lt;-50%)),"Measure More","OK"))</f>
        <v>OK</v>
      </c>
      <c r="R70" s="162">
        <f t="shared" ref="R70" si="223">IF(E70="","",MAXA(E70:I71))</f>
        <v>5.6792999999999996</v>
      </c>
      <c r="S70" s="162">
        <f t="shared" ref="S70" si="224">IF(E70="","",MINA(E70:I71))</f>
        <v>5.6715999999999998</v>
      </c>
      <c r="T70" s="162">
        <f t="shared" ref="T70" si="225">IF(E70="","",(R70-S70))</f>
        <v>7.6999999999998181E-3</v>
      </c>
      <c r="U70" s="162">
        <f t="shared" ref="U70" si="226">IF(E70="","",ROUND(AVERAGEA(E70:I71),4))</f>
        <v>5.6768999999999998</v>
      </c>
      <c r="V70" s="162">
        <f t="shared" ref="V70" si="227">IF(E70="","",ROUND(SQRT(COUNTA(E70:I71)/(COUNTA(E70:I71)-1))*STDEVPA(E70:I71),4))</f>
        <v>3.2000000000000002E-3</v>
      </c>
      <c r="W70" s="161">
        <f t="shared" ref="W70" si="228">IF(E70="","",ROUND((((B70+C70)-(B70-C71))/(6*V70)),4))</f>
        <v>10.416700000000001</v>
      </c>
      <c r="X70" s="161">
        <f t="shared" ref="X70" si="229">IF(E70="","",ROUND((1-(ABS((((B70+C70)+(B70-C71))/2)-U70)/((C70+C71)/2)))*W70,4))</f>
        <v>8.0104000000000006</v>
      </c>
      <c r="Y70" s="161" t="str">
        <f t="shared" ref="Y70" si="230">IF(E70="","",IF(OR(((MAXA(E70:I71))&gt;(B70+C70)),((MINA(E70:I71))&lt;(B70-C71))),"NG","OK"))</f>
        <v>OK</v>
      </c>
      <c r="Z70" s="161" t="str">
        <f t="shared" ref="Z70" si="231">IF(X70="","",IF(OR(((MINA(X70))&lt;(1.67))),"NG","OK"))</f>
        <v>OK</v>
      </c>
      <c r="AA70">
        <v>5.6788999999999996</v>
      </c>
      <c r="AB70">
        <v>5.6792999999999996</v>
      </c>
      <c r="AC70">
        <v>5.6764000000000001</v>
      </c>
      <c r="AD70">
        <v>5.6783999999999999</v>
      </c>
      <c r="AE70">
        <v>5.6715999999999998</v>
      </c>
    </row>
    <row r="71" spans="1:31" ht="12" customHeight="1" x14ac:dyDescent="0.15">
      <c r="A71" s="166"/>
      <c r="B71" s="154"/>
      <c r="C71" s="61">
        <v>0.1</v>
      </c>
      <c r="D71" s="154"/>
      <c r="E71" s="154"/>
      <c r="F71" s="154"/>
      <c r="G71" s="154"/>
      <c r="H71" s="154"/>
      <c r="I71" s="154"/>
      <c r="J71" s="156"/>
      <c r="K71" s="156"/>
      <c r="L71" s="163" t="e">
        <f t="shared" ref="L71" si="232">IF(L52="","",IF(OR(((MAXA(L52:L59))&gt;(L48+L49)),((MINA(L52:L59))&lt;(L48-L50))),"NG","OK"))</f>
        <v>#VALUE!</v>
      </c>
      <c r="M71" s="163" t="str">
        <f t="shared" ref="M71" si="233">IF(M51="","",IF(OR(((MAXA(M51:M58))&gt;(M47+M48)),((MINA(M51:M58))&lt;(M47-M49))),2,1))</f>
        <v/>
      </c>
      <c r="N71" s="162"/>
      <c r="O71" s="164"/>
      <c r="P71" s="164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r="72" spans="1:31" ht="12" customHeight="1" x14ac:dyDescent="0.15">
      <c r="A72" s="165">
        <v>16</v>
      </c>
      <c r="B72" s="153">
        <v>7.9</v>
      </c>
      <c r="C72" s="60">
        <v>0.1</v>
      </c>
      <c r="D72" s="153" t="s">
        <v>79</v>
      </c>
      <c r="E72" s="153">
        <v>7.9034000000000004</v>
      </c>
      <c r="F72" s="153">
        <v>7.9061000000000003</v>
      </c>
      <c r="G72" s="153">
        <v>7.9059999999999997</v>
      </c>
      <c r="H72" s="153">
        <v>7.9039999999999999</v>
      </c>
      <c r="I72" s="153">
        <v>7.9066000000000001</v>
      </c>
      <c r="J72" s="155"/>
      <c r="K72" s="155"/>
      <c r="L72" s="163" t="str">
        <f t="shared" ref="L72" si="234">IF(E72="","",IF(OR(((MAXA(E72:I73))&gt;(B72+C72)),((MINA(E72:I73))&lt;(B72-C73))),"NG","OK"))</f>
        <v>OK</v>
      </c>
      <c r="M72" s="163">
        <f t="shared" ref="M72" si="235">IF(E72="","",IF(OR(((MAXA(E72:I73))&gt;(B72+C72)),((MINA(E72:I73))&lt;(B72-C73))),2,1))</f>
        <v>1</v>
      </c>
      <c r="N72" s="162">
        <f t="shared" ref="N72" si="236">IF(B72="","",(((B72+C72)+(B72-C73))/2))</f>
        <v>7.9</v>
      </c>
      <c r="O72" s="164">
        <f t="shared" ref="O72" si="237">IF(E72="","",((MAXA(E72,F72,G72,H72,I72))-N72)/((C72+C73)/2))</f>
        <v>6.5999999999997172E-2</v>
      </c>
      <c r="P72" s="164">
        <f t="shared" ref="P72" si="238">IF(E72="","",((MINA(E72,F72,G72,H72,I72))-N72)/((C72+C73)/2))</f>
        <v>3.4000000000000696E-2</v>
      </c>
      <c r="Q72" s="162" t="str">
        <f t="shared" ref="Q72" si="239">IF(E72="","",IF(OR((O72&gt;50%),(P72&lt;-50%)),"Measure More","OK"))</f>
        <v>OK</v>
      </c>
      <c r="R72" s="162">
        <f t="shared" ref="R72" si="240">IF(E72="","",MAXA(E72:I73))</f>
        <v>7.9066000000000001</v>
      </c>
      <c r="S72" s="162">
        <f t="shared" ref="S72" si="241">IF(E72="","",MINA(E72:I73))</f>
        <v>7.9034000000000004</v>
      </c>
      <c r="T72" s="162">
        <f t="shared" ref="T72" si="242">IF(E72="","",(R72-S72))</f>
        <v>3.1999999999996476E-3</v>
      </c>
      <c r="U72" s="162">
        <f t="shared" ref="U72" si="243">IF(E72="","",ROUND(AVERAGEA(E72:I73),4))</f>
        <v>7.9051999999999998</v>
      </c>
      <c r="V72" s="162">
        <f t="shared" ref="V72" si="244">IF(E72="","",ROUND(SQRT(COUNTA(E72:I73)/(COUNTA(E72:I73)-1))*STDEVPA(E72:I73),4))</f>
        <v>1.4E-3</v>
      </c>
      <c r="W72" s="161">
        <f t="shared" ref="W72" si="245">IF(E72="","",ROUND((((B72+C72)-(B72-C73))/(6*V72)),4))</f>
        <v>23.8095</v>
      </c>
      <c r="X72" s="161">
        <f t="shared" ref="X72" si="246">IF(E72="","",ROUND((1-(ABS((((B72+C72)+(B72-C73))/2)-U72)/((C72+C73)/2)))*W72,4))</f>
        <v>22.571400000000001</v>
      </c>
      <c r="Y72" s="161" t="str">
        <f t="shared" ref="Y72" si="247">IF(E72="","",IF(OR(((MAXA(E72:I73))&gt;(B72+C72)),((MINA(E72:I73))&lt;(B72-C73))),"NG","OK"))</f>
        <v>OK</v>
      </c>
      <c r="Z72" s="161" t="str">
        <f t="shared" ref="Z72" si="248">IF(X72="","",IF(OR(((MINA(X72))&lt;(1.67))),"NG","OK"))</f>
        <v>OK</v>
      </c>
      <c r="AA72">
        <v>7.9034000000000004</v>
      </c>
      <c r="AB72">
        <v>7.9061000000000003</v>
      </c>
      <c r="AC72">
        <v>7.9059999999999997</v>
      </c>
      <c r="AD72">
        <v>7.9039999999999999</v>
      </c>
      <c r="AE72">
        <v>7.9066000000000001</v>
      </c>
    </row>
    <row r="73" spans="1:31" ht="12" customHeight="1" x14ac:dyDescent="0.15">
      <c r="A73" s="166"/>
      <c r="B73" s="154"/>
      <c r="C73" s="61">
        <v>0.1</v>
      </c>
      <c r="D73" s="154"/>
      <c r="E73" s="154"/>
      <c r="F73" s="154"/>
      <c r="G73" s="154"/>
      <c r="H73" s="154"/>
      <c r="I73" s="154"/>
      <c r="J73" s="156"/>
      <c r="K73" s="156"/>
      <c r="L73" s="163" t="e">
        <f t="shared" ref="L73" si="249">IF(L54="","",IF(OR(((MAXA(L54:L61))&gt;(L50+L51)),((MINA(L54:L61))&lt;(L50-L52))),"NG","OK"))</f>
        <v>#VALUE!</v>
      </c>
      <c r="M73" s="163" t="str">
        <f t="shared" ref="M73" si="250">IF(M53="","",IF(OR(((MAXA(M53:M60))&gt;(M49+M50)),((MINA(M53:M60))&lt;(M49-M51))),2,1))</f>
        <v/>
      </c>
      <c r="N73" s="162"/>
      <c r="O73" s="164"/>
      <c r="P73" s="164"/>
      <c r="Q73" s="162"/>
      <c r="R73" s="162"/>
      <c r="S73" s="162"/>
      <c r="T73" s="162"/>
      <c r="U73" s="162"/>
      <c r="V73" s="162"/>
      <c r="W73" s="162"/>
      <c r="X73" s="162"/>
      <c r="Y73" s="162"/>
      <c r="Z73" s="162"/>
    </row>
    <row r="74" spans="1:31" ht="12" customHeight="1" x14ac:dyDescent="0.15">
      <c r="A74" s="165">
        <v>17</v>
      </c>
      <c r="B74" s="153">
        <v>3.1</v>
      </c>
      <c r="C74" s="60">
        <v>0.1</v>
      </c>
      <c r="D74" s="153" t="s">
        <v>79</v>
      </c>
      <c r="E74" s="153">
        <v>3.0642999999999998</v>
      </c>
      <c r="F74" s="153">
        <v>3.0695000000000001</v>
      </c>
      <c r="G74" s="153">
        <v>3.0712999999999999</v>
      </c>
      <c r="H74" s="153">
        <v>3.0731999999999999</v>
      </c>
      <c r="I74" s="153">
        <v>3.0714999999999999</v>
      </c>
      <c r="J74" s="155"/>
      <c r="K74" s="155"/>
      <c r="L74" s="163" t="str">
        <f t="shared" ref="L74" si="251">IF(E74="","",IF(OR(((MAXA(E74:I75))&gt;(B74+C74)),((MINA(E74:I75))&lt;(B74-C75))),"NG","OK"))</f>
        <v>OK</v>
      </c>
      <c r="M74" s="163">
        <f t="shared" ref="M74" si="252">IF(E74="","",IF(OR(((MAXA(E74:I75))&gt;(B74+C74)),((MINA(E74:I75))&lt;(B74-C75))),2,1))</f>
        <v>1</v>
      </c>
      <c r="N74" s="162">
        <f t="shared" ref="N74" si="253">IF(B74="","",(((B74+C74)+(B74-C75))/2))</f>
        <v>3.1</v>
      </c>
      <c r="O74" s="164">
        <f t="shared" ref="O74" si="254">IF(E74="","",((MAXA(E74,F74,G74,H74,I74))-N74)/((C74+C75)/2))</f>
        <v>-0.26800000000000157</v>
      </c>
      <c r="P74" s="164">
        <f t="shared" ref="P74" si="255">IF(E74="","",((MINA(E74,F74,G74,H74,I74))-N74)/((C74+C75)/2))</f>
        <v>-0.35700000000000287</v>
      </c>
      <c r="Q74" s="162" t="str">
        <f t="shared" ref="Q74" si="256">IF(E74="","",IF(OR((O74&gt;50%),(P74&lt;-50%)),"Measure More","OK"))</f>
        <v>OK</v>
      </c>
      <c r="R74" s="162">
        <f t="shared" ref="R74" si="257">IF(E74="","",MAXA(E74:I75))</f>
        <v>3.0731999999999999</v>
      </c>
      <c r="S74" s="162">
        <f t="shared" ref="S74" si="258">IF(E74="","",MINA(E74:I75))</f>
        <v>3.0642999999999998</v>
      </c>
      <c r="T74" s="162">
        <f t="shared" ref="T74" si="259">IF(E74="","",(R74-S74))</f>
        <v>8.90000000000013E-3</v>
      </c>
      <c r="U74" s="162">
        <f t="shared" ref="U74" si="260">IF(E74="","",ROUND(AVERAGEA(E74:I75),4))</f>
        <v>3.07</v>
      </c>
      <c r="V74" s="162">
        <f t="shared" ref="V74" si="261">IF(E74="","",ROUND(SQRT(COUNTA(E74:I75)/(COUNTA(E74:I75)-1))*STDEVPA(E74:I75),4))</f>
        <v>3.3999999999999998E-3</v>
      </c>
      <c r="W74" s="161">
        <f t="shared" ref="W74" si="262">IF(E74="","",ROUND((((B74+C74)-(B74-C75))/(6*V74)),4))</f>
        <v>9.8039000000000005</v>
      </c>
      <c r="X74" s="161">
        <f t="shared" ref="X74" si="263">IF(E74="","",ROUND((1-(ABS((((B74+C74)+(B74-C75))/2)-U74)/((C74+C75)/2)))*W74,4))</f>
        <v>6.8627000000000002</v>
      </c>
      <c r="Y74" s="161" t="str">
        <f t="shared" ref="Y74" si="264">IF(E74="","",IF(OR(((MAXA(E74:I75))&gt;(B74+C74)),((MINA(E74:I75))&lt;(B74-C75))),"NG","OK"))</f>
        <v>OK</v>
      </c>
      <c r="Z74" s="161" t="str">
        <f t="shared" ref="Z74" si="265">IF(X74="","",IF(OR(((MINA(X74))&lt;(1.67))),"NG","OK"))</f>
        <v>OK</v>
      </c>
      <c r="AA74">
        <v>3.0642999999999998</v>
      </c>
      <c r="AB74">
        <v>3.0695000000000001</v>
      </c>
      <c r="AC74">
        <v>3.0712999999999999</v>
      </c>
      <c r="AD74">
        <v>3.0731999999999999</v>
      </c>
      <c r="AE74">
        <v>3.0714999999999999</v>
      </c>
    </row>
    <row r="75" spans="1:31" ht="12" customHeight="1" x14ac:dyDescent="0.15">
      <c r="A75" s="166"/>
      <c r="B75" s="154"/>
      <c r="C75" s="61">
        <v>0.1</v>
      </c>
      <c r="D75" s="154"/>
      <c r="E75" s="154"/>
      <c r="F75" s="154"/>
      <c r="G75" s="154"/>
      <c r="H75" s="154"/>
      <c r="I75" s="154"/>
      <c r="J75" s="156"/>
      <c r="K75" s="156"/>
      <c r="L75" s="163" t="e">
        <f t="shared" ref="L75" si="266">IF(L56="","",IF(OR(((MAXA(L56:L63))&gt;(L52+L53)),((MINA(L56:L63))&lt;(L52-L54))),"NG","OK"))</f>
        <v>#VALUE!</v>
      </c>
      <c r="M75" s="163" t="str">
        <f t="shared" ref="M75" si="267">IF(M55="","",IF(OR(((MAXA(M55:M62))&gt;(M51+M52)),((MINA(M55:M62))&lt;(M51-M53))),2,1))</f>
        <v/>
      </c>
      <c r="N75" s="162"/>
      <c r="O75" s="164"/>
      <c r="P75" s="164"/>
      <c r="Q75" s="162"/>
      <c r="R75" s="162"/>
      <c r="S75" s="162"/>
      <c r="T75" s="162"/>
      <c r="U75" s="162"/>
      <c r="V75" s="162"/>
      <c r="W75" s="162"/>
      <c r="X75" s="162"/>
      <c r="Y75" s="162"/>
      <c r="Z75" s="162"/>
    </row>
    <row r="76" spans="1:31" ht="12" customHeight="1" x14ac:dyDescent="0.15">
      <c r="A76" s="165">
        <v>18</v>
      </c>
      <c r="B76" s="153">
        <v>7.7</v>
      </c>
      <c r="C76" s="60">
        <v>0.1</v>
      </c>
      <c r="D76" s="153" t="s">
        <v>79</v>
      </c>
      <c r="E76" s="153">
        <v>7.7332999999999998</v>
      </c>
      <c r="F76" s="153">
        <v>7.7309000000000001</v>
      </c>
      <c r="G76" s="153">
        <v>7.7324000000000002</v>
      </c>
      <c r="H76" s="153">
        <v>7.7321</v>
      </c>
      <c r="I76" s="153">
        <v>7.7314999999999996</v>
      </c>
      <c r="J76" s="155"/>
      <c r="K76" s="155"/>
      <c r="L76" s="163" t="str">
        <f t="shared" ref="L76" si="268">IF(E76="","",IF(OR(((MAXA(E76:I77))&gt;(B76+C76)),((MINA(E76:I77))&lt;(B76-C77))),"NG","OK"))</f>
        <v>OK</v>
      </c>
      <c r="M76" s="163">
        <f t="shared" ref="M76" si="269">IF(E76="","",IF(OR(((MAXA(E76:I77))&gt;(B76+C76)),((MINA(E76:I77))&lt;(B76-C77))),2,1))</f>
        <v>1</v>
      </c>
      <c r="N76" s="162">
        <f t="shared" ref="N76" si="270">IF(B76="","",(((B76+C76)+(B76-C77))/2))</f>
        <v>7.7</v>
      </c>
      <c r="O76" s="164">
        <f t="shared" ref="O76" si="271">IF(E76="","",((MAXA(E76,F76,G76,H76,I76))-N76)/((C76+C77)/2))</f>
        <v>0.33299999999999663</v>
      </c>
      <c r="P76" s="164">
        <f t="shared" ref="P76" si="272">IF(E76="","",((MINA(E76,F76,G76,H76,I76))-N76)/((C76+C77)/2))</f>
        <v>0.30899999999999928</v>
      </c>
      <c r="Q76" s="162" t="str">
        <f t="shared" ref="Q76" si="273">IF(E76="","",IF(OR((O76&gt;50%),(P76&lt;-50%)),"Measure More","OK"))</f>
        <v>OK</v>
      </c>
      <c r="R76" s="162">
        <f t="shared" ref="R76" si="274">IF(E76="","",MAXA(E76:I77))</f>
        <v>7.7332999999999998</v>
      </c>
      <c r="S76" s="162">
        <f t="shared" ref="S76" si="275">IF(E76="","",MINA(E76:I77))</f>
        <v>7.7309000000000001</v>
      </c>
      <c r="T76" s="162">
        <f t="shared" ref="T76" si="276">IF(E76="","",(R76-S76))</f>
        <v>2.3999999999997357E-3</v>
      </c>
      <c r="U76" s="162">
        <f t="shared" ref="U76" si="277">IF(E76="","",ROUND(AVERAGEA(E76:I77),4))</f>
        <v>7.7320000000000002</v>
      </c>
      <c r="V76" s="162">
        <f t="shared" ref="V76" si="278">IF(E76="","",ROUND(SQRT(COUNTA(E76:I77)/(COUNTA(E76:I77)-1))*STDEVPA(E76:I77),4))</f>
        <v>8.9999999999999998E-4</v>
      </c>
      <c r="W76" s="161">
        <f t="shared" ref="W76" si="279">IF(E76="","",ROUND((((B76+C76)-(B76-C77))/(6*V76)),4))</f>
        <v>37.036999999999999</v>
      </c>
      <c r="X76" s="161">
        <f t="shared" ref="X76" si="280">IF(E76="","",ROUND((1-(ABS((((B76+C76)+(B76-C77))/2)-U76)/((C76+C77)/2)))*W76,4))</f>
        <v>25.185199999999998</v>
      </c>
      <c r="Y76" s="161" t="str">
        <f t="shared" ref="Y76" si="281">IF(E76="","",IF(OR(((MAXA(E76:I77))&gt;(B76+C76)),((MINA(E76:I77))&lt;(B76-C77))),"NG","OK"))</f>
        <v>OK</v>
      </c>
      <c r="Z76" s="161" t="str">
        <f t="shared" ref="Z76" si="282">IF(X76="","",IF(OR(((MINA(X76))&lt;(1.67))),"NG","OK"))</f>
        <v>OK</v>
      </c>
      <c r="AA76">
        <v>7.7332999999999998</v>
      </c>
      <c r="AB76">
        <v>7.7309000000000001</v>
      </c>
      <c r="AC76">
        <v>7.7324000000000002</v>
      </c>
      <c r="AD76">
        <v>7.7321</v>
      </c>
      <c r="AE76">
        <v>7.7314999999999996</v>
      </c>
    </row>
    <row r="77" spans="1:31" ht="12" customHeight="1" x14ac:dyDescent="0.15">
      <c r="A77" s="166"/>
      <c r="B77" s="154"/>
      <c r="C77" s="61">
        <v>0.1</v>
      </c>
      <c r="D77" s="154"/>
      <c r="E77" s="154"/>
      <c r="F77" s="154"/>
      <c r="G77" s="154"/>
      <c r="H77" s="154"/>
      <c r="I77" s="154"/>
      <c r="J77" s="156"/>
      <c r="K77" s="156"/>
      <c r="L77" s="163" t="e">
        <f t="shared" ref="L77" si="283">IF(L58="","",IF(OR(((MAXA(L58:L65))&gt;(L54+L55)),((MINA(L58:L65))&lt;(L54-L56))),"NG","OK"))</f>
        <v>#VALUE!</v>
      </c>
      <c r="M77" s="163" t="str">
        <f t="shared" ref="M77" si="284">IF(M57="","",IF(OR(((MAXA(M57:M64))&gt;(M53+M54)),((MINA(M57:M64))&lt;(M53-M55))),2,1))</f>
        <v/>
      </c>
      <c r="N77" s="162"/>
      <c r="O77" s="164"/>
      <c r="P77" s="164"/>
      <c r="Q77" s="162"/>
      <c r="R77" s="162"/>
      <c r="S77" s="162"/>
      <c r="T77" s="162"/>
      <c r="U77" s="162"/>
      <c r="V77" s="162"/>
      <c r="W77" s="162"/>
      <c r="X77" s="162"/>
      <c r="Y77" s="162"/>
      <c r="Z77" s="162"/>
    </row>
    <row r="78" spans="1:31" ht="12" customHeight="1" x14ac:dyDescent="0.15">
      <c r="A78" s="165">
        <v>19</v>
      </c>
      <c r="B78" s="153">
        <v>3.1</v>
      </c>
      <c r="C78" s="60">
        <v>0.1</v>
      </c>
      <c r="D78" s="153" t="s">
        <v>79</v>
      </c>
      <c r="E78" s="153">
        <v>3.1292</v>
      </c>
      <c r="F78" s="153">
        <v>3.1307999999999998</v>
      </c>
      <c r="G78" s="153">
        <v>3.1286999999999998</v>
      </c>
      <c r="H78" s="153">
        <v>3.1307999999999998</v>
      </c>
      <c r="I78" s="153">
        <v>3.1230000000000002</v>
      </c>
      <c r="J78" s="155"/>
      <c r="K78" s="155"/>
      <c r="L78" s="163" t="str">
        <f t="shared" ref="L78" si="285">IF(E78="","",IF(OR(((MAXA(E78:I79))&gt;(B78+C78)),((MINA(E78:I79))&lt;(B78-C79))),"NG","OK"))</f>
        <v>OK</v>
      </c>
      <c r="M78" s="163">
        <f t="shared" ref="M78" si="286">IF(E78="","",IF(OR(((MAXA(E78:I79))&gt;(B78+C78)),((MINA(E78:I79))&lt;(B78-C79))),2,1))</f>
        <v>1</v>
      </c>
      <c r="N78" s="162">
        <f t="shared" ref="N78" si="287">IF(B78="","",(((B78+C78)+(B78-C79))/2))</f>
        <v>3.1</v>
      </c>
      <c r="O78" s="164">
        <f t="shared" ref="O78" si="288">IF(E78="","",((MAXA(E78,F78,G78,H78,I78))-N78)/((C78+C79)/2))</f>
        <v>0.30799999999999716</v>
      </c>
      <c r="P78" s="164">
        <f t="shared" ref="P78" si="289">IF(E78="","",((MINA(E78,F78,G78,H78,I78))-N78)/((C78+C79)/2))</f>
        <v>0.23000000000000131</v>
      </c>
      <c r="Q78" s="162" t="str">
        <f t="shared" ref="Q78" si="290">IF(E78="","",IF(OR((O78&gt;50%),(P78&lt;-50%)),"Measure More","OK"))</f>
        <v>OK</v>
      </c>
      <c r="R78" s="162">
        <f t="shared" ref="R78" si="291">IF(E78="","",MAXA(E78:I79))</f>
        <v>3.1307999999999998</v>
      </c>
      <c r="S78" s="162">
        <f t="shared" ref="S78" si="292">IF(E78="","",MINA(E78:I79))</f>
        <v>3.1230000000000002</v>
      </c>
      <c r="T78" s="162">
        <f t="shared" ref="T78" si="293">IF(E78="","",(R78-S78))</f>
        <v>7.799999999999585E-3</v>
      </c>
      <c r="U78" s="162">
        <f t="shared" ref="U78" si="294">IF(E78="","",ROUND(AVERAGEA(E78:I79),4))</f>
        <v>3.1284999999999998</v>
      </c>
      <c r="V78" s="162">
        <f t="shared" ref="V78" si="295">IF(E78="","",ROUND(SQRT(COUNTA(E78:I79)/(COUNTA(E78:I79)-1))*STDEVPA(E78:I79),4))</f>
        <v>3.2000000000000002E-3</v>
      </c>
      <c r="W78" s="161">
        <f t="shared" ref="W78" si="296">IF(E78="","",ROUND((((B78+C78)-(B78-C79))/(6*V78)),4))</f>
        <v>10.416700000000001</v>
      </c>
      <c r="X78" s="161">
        <f t="shared" ref="X78" si="297">IF(E78="","",ROUND((1-(ABS((((B78+C78)+(B78-C79))/2)-U78)/((C78+C79)/2)))*W78,4))</f>
        <v>7.4478999999999997</v>
      </c>
      <c r="Y78" s="161" t="str">
        <f t="shared" ref="Y78" si="298">IF(E78="","",IF(OR(((MAXA(E78:I79))&gt;(B78+C78)),((MINA(E78:I79))&lt;(B78-C79))),"NG","OK"))</f>
        <v>OK</v>
      </c>
      <c r="Z78" s="161" t="str">
        <f t="shared" ref="Z78" si="299">IF(X78="","",IF(OR(((MINA(X78))&lt;(1.67))),"NG","OK"))</f>
        <v>OK</v>
      </c>
      <c r="AA78">
        <v>3.1292</v>
      </c>
      <c r="AB78">
        <v>3.1307999999999998</v>
      </c>
      <c r="AC78">
        <v>3.1286999999999998</v>
      </c>
      <c r="AD78">
        <v>3.1307999999999998</v>
      </c>
      <c r="AE78">
        <v>3.1230000000000002</v>
      </c>
    </row>
    <row r="79" spans="1:31" ht="12" customHeight="1" x14ac:dyDescent="0.15">
      <c r="A79" s="166"/>
      <c r="B79" s="154"/>
      <c r="C79" s="61">
        <v>0.1</v>
      </c>
      <c r="D79" s="154"/>
      <c r="E79" s="154"/>
      <c r="F79" s="154"/>
      <c r="G79" s="154"/>
      <c r="H79" s="154"/>
      <c r="I79" s="154"/>
      <c r="J79" s="156"/>
      <c r="K79" s="156"/>
      <c r="L79" s="163" t="e">
        <f t="shared" ref="L79" si="300">IF(L60="","",IF(OR(((MAXA(L60:L67))&gt;(L56+L57)),((MINA(L60:L67))&lt;(L56-L58))),"NG","OK"))</f>
        <v>#VALUE!</v>
      </c>
      <c r="M79" s="163" t="str">
        <f t="shared" ref="M79" si="301">IF(M59="","",IF(OR(((MAXA(M59:M66))&gt;(M55+M56)),((MINA(M59:M66))&lt;(M55-M57))),2,1))</f>
        <v/>
      </c>
      <c r="N79" s="162"/>
      <c r="O79" s="164"/>
      <c r="P79" s="164"/>
      <c r="Q79" s="162"/>
      <c r="R79" s="162"/>
      <c r="S79" s="162"/>
      <c r="T79" s="162"/>
      <c r="U79" s="162"/>
      <c r="V79" s="162"/>
      <c r="W79" s="162"/>
      <c r="X79" s="162"/>
      <c r="Y79" s="162"/>
      <c r="Z79" s="162"/>
    </row>
    <row r="80" spans="1:31" ht="12" customHeight="1" x14ac:dyDescent="0.15">
      <c r="A80" s="165">
        <v>20</v>
      </c>
      <c r="B80" s="153">
        <v>10.3</v>
      </c>
      <c r="C80" s="60">
        <v>0.2</v>
      </c>
      <c r="D80" s="153" t="s">
        <v>79</v>
      </c>
      <c r="E80" s="153">
        <v>10.292299999999999</v>
      </c>
      <c r="F80" s="153">
        <v>10.2879</v>
      </c>
      <c r="G80" s="153">
        <v>10.287800000000001</v>
      </c>
      <c r="H80" s="153">
        <v>10.291</v>
      </c>
      <c r="I80" s="153">
        <v>10.2844</v>
      </c>
      <c r="J80" s="155"/>
      <c r="K80" s="155"/>
      <c r="L80" s="163" t="str">
        <f t="shared" ref="L80" si="302">IF(E80="","",IF(OR(((MAXA(E80:I81))&gt;(B80+C80)),((MINA(E80:I81))&lt;(B80-C81))),"NG","OK"))</f>
        <v>OK</v>
      </c>
      <c r="M80" s="163">
        <f t="shared" ref="M80" si="303">IF(E80="","",IF(OR(((MAXA(E80:I81))&gt;(B80+C80)),((MINA(E80:I81))&lt;(B80-C81))),2,1))</f>
        <v>1</v>
      </c>
      <c r="N80" s="162">
        <f t="shared" ref="N80" si="304">IF(B80="","",(((B80+C80)+(B80-C81))/2))</f>
        <v>10.3</v>
      </c>
      <c r="O80" s="164">
        <f t="shared" ref="O80" si="305">IF(E80="","",((MAXA(E80,F80,G80,H80,I80))-N80)/((C80+C81)/2))</f>
        <v>-3.8500000000007972E-2</v>
      </c>
      <c r="P80" s="164">
        <f t="shared" ref="P80" si="306">IF(E80="","",((MINA(E80,F80,G80,H80,I80))-N80)/((C80+C81)/2))</f>
        <v>-7.8000000000004732E-2</v>
      </c>
      <c r="Q80" s="162" t="str">
        <f t="shared" ref="Q80" si="307">IF(E80="","",IF(OR((O80&gt;50%),(P80&lt;-50%)),"Measure More","OK"))</f>
        <v>OK</v>
      </c>
      <c r="R80" s="162">
        <f t="shared" ref="R80" si="308">IF(E80="","",MAXA(E80:I81))</f>
        <v>10.292299999999999</v>
      </c>
      <c r="S80" s="162">
        <f t="shared" ref="S80" si="309">IF(E80="","",MINA(E80:I81))</f>
        <v>10.2844</v>
      </c>
      <c r="T80" s="162">
        <f t="shared" ref="T80" si="310">IF(E80="","",(R80-S80))</f>
        <v>7.899999999999352E-3</v>
      </c>
      <c r="U80" s="162">
        <f t="shared" ref="U80" si="311">IF(E80="","",ROUND(AVERAGEA(E80:I81),4))</f>
        <v>10.2887</v>
      </c>
      <c r="V80" s="162">
        <f t="shared" ref="V80" si="312">IF(E80="","",ROUND(SQRT(COUNTA(E80:I81)/(COUNTA(E80:I81)-1))*STDEVPA(E80:I81),4))</f>
        <v>3.0999999999999999E-3</v>
      </c>
      <c r="W80" s="161">
        <f t="shared" ref="W80" si="313">IF(E80="","",ROUND((((B80+C80)-(B80-C81))/(6*V80)),4))</f>
        <v>21.505400000000002</v>
      </c>
      <c r="X80" s="161">
        <f t="shared" ref="X80" si="314">IF(E80="","",ROUND((1-(ABS((((B80+C80)+(B80-C81))/2)-U80)/((C80+C81)/2)))*W80,4))</f>
        <v>20.290299999999998</v>
      </c>
      <c r="Y80" s="161" t="str">
        <f t="shared" ref="Y80" si="315">IF(E80="","",IF(OR(((MAXA(E80:I81))&gt;(B80+C80)),((MINA(E80:I81))&lt;(B80-C81))),"NG","OK"))</f>
        <v>OK</v>
      </c>
      <c r="Z80" s="161" t="str">
        <f t="shared" ref="Z80" si="316">IF(X80="","",IF(OR(((MINA(X80))&lt;(1.67))),"NG","OK"))</f>
        <v>OK</v>
      </c>
      <c r="AA80">
        <v>10.292299999999999</v>
      </c>
      <c r="AB80">
        <v>10.2879</v>
      </c>
      <c r="AC80">
        <v>10.287800000000001</v>
      </c>
      <c r="AD80">
        <v>10.291</v>
      </c>
      <c r="AE80">
        <v>10.2844</v>
      </c>
    </row>
    <row r="81" spans="1:31" ht="12" customHeight="1" x14ac:dyDescent="0.15">
      <c r="A81" s="166"/>
      <c r="B81" s="154"/>
      <c r="C81" s="61">
        <v>0.2</v>
      </c>
      <c r="D81" s="154"/>
      <c r="E81" s="154"/>
      <c r="F81" s="154"/>
      <c r="G81" s="154"/>
      <c r="H81" s="154"/>
      <c r="I81" s="154"/>
      <c r="J81" s="156"/>
      <c r="K81" s="156"/>
      <c r="L81" s="163" t="e">
        <f t="shared" ref="L81" si="317">IF(L62="","",IF(OR(((MAXA(L62:L69))&gt;(L58+L59)),((MINA(L62:L69))&lt;(L58-L60))),"NG","OK"))</f>
        <v>#VALUE!</v>
      </c>
      <c r="M81" s="163" t="str">
        <f t="shared" ref="M81" si="318">IF(M61="","",IF(OR(((MAXA(M61:M68))&gt;(M57+M58)),((MINA(M61:M68))&lt;(M57-M59))),2,1))</f>
        <v/>
      </c>
      <c r="N81" s="162"/>
      <c r="O81" s="164"/>
      <c r="P81" s="164"/>
      <c r="Q81" s="162"/>
      <c r="R81" s="162"/>
      <c r="S81" s="162"/>
      <c r="T81" s="162"/>
      <c r="U81" s="162"/>
      <c r="V81" s="162"/>
      <c r="W81" s="162"/>
      <c r="X81" s="162"/>
      <c r="Y81" s="162"/>
      <c r="Z81" s="162"/>
    </row>
    <row r="82" spans="1:31" ht="12" customHeight="1" x14ac:dyDescent="0.15">
      <c r="A82" s="170" t="s">
        <v>89</v>
      </c>
      <c r="B82" s="153">
        <v>0</v>
      </c>
      <c r="C82" s="60">
        <v>0.05</v>
      </c>
      <c r="D82" s="153" t="s">
        <v>79</v>
      </c>
      <c r="E82" s="153">
        <v>1.6E-2</v>
      </c>
      <c r="F82" s="153">
        <v>1.66E-2</v>
      </c>
      <c r="G82" s="153">
        <v>1.6E-2</v>
      </c>
      <c r="H82" s="153">
        <v>1.4800000000000001E-2</v>
      </c>
      <c r="I82" s="153">
        <v>1.5900000000000001E-2</v>
      </c>
      <c r="J82" s="155"/>
      <c r="K82" s="155"/>
      <c r="L82" s="163" t="str">
        <f t="shared" ref="L82" si="319">IF(E82="","",IF(OR(((MAXA(E82:I83))&gt;(B82+C82)),((MINA(E82:I83))&lt;(B82-C83))),"NG","OK"))</f>
        <v>OK</v>
      </c>
      <c r="M82" s="163">
        <f t="shared" ref="M82" si="320">IF(E82="","",IF(OR(((MAXA(E82:I83))&gt;(B82+C82)),((MINA(E82:I83))&lt;(B82-C83))),2,1))</f>
        <v>1</v>
      </c>
      <c r="N82" s="162">
        <f t="shared" ref="N82" si="321">IF(B82="","",(((B82+C82)+(B82-C83))/2))</f>
        <v>2.5000000000000001E-2</v>
      </c>
      <c r="O82" s="164">
        <f t="shared" ref="O82" si="322">IF(E82="","",((MAXA(E82,F82,G82,H82,I82))-N82)/((C82+C83)/2))</f>
        <v>-0.33600000000000002</v>
      </c>
      <c r="P82" s="164">
        <f t="shared" ref="P82" si="323">IF(E82="","",((MINA(E82,F82,G82,H82,I82))-N82)/((C82+C83)/2))</f>
        <v>-0.40800000000000003</v>
      </c>
      <c r="Q82" s="162" t="str">
        <f t="shared" ref="Q82" si="324">IF(E82="","",IF(OR((O82&gt;50%),(P82&lt;-50%)),"Measure More","OK"))</f>
        <v>OK</v>
      </c>
      <c r="R82" s="162">
        <f t="shared" ref="R82" si="325">IF(E82="","",MAXA(E82:I83))</f>
        <v>1.66E-2</v>
      </c>
      <c r="S82" s="162">
        <f t="shared" ref="S82" si="326">IF(E82="","",MINA(E82:I83))</f>
        <v>1.4800000000000001E-2</v>
      </c>
      <c r="T82" s="162">
        <f t="shared" ref="T82" si="327">IF(E82="","",(R82-S82))</f>
        <v>1.7999999999999995E-3</v>
      </c>
      <c r="U82" s="162">
        <f t="shared" ref="U82" si="328">IF(E82="","",ROUND(AVERAGEA(E82:I83),4))</f>
        <v>1.5900000000000001E-2</v>
      </c>
      <c r="V82" s="162">
        <f t="shared" ref="V82" si="329">IF(E82="","",ROUND(SQRT(COUNTA(E82:I83)/(COUNTA(E82:I83)-1))*STDEVPA(E82:I83),4))</f>
        <v>6.9999999999999999E-4</v>
      </c>
      <c r="W82" s="161">
        <f>IF(E82="","",ROUND((((B82+C82)-U82)/(3*V82)),4))</f>
        <v>16.238099999999999</v>
      </c>
      <c r="X82" s="161">
        <f>IF(E82="","",ROUND((((B82+C82)-U82)/(3*V82)),4))</f>
        <v>16.238099999999999</v>
      </c>
      <c r="Y82" s="161" t="str">
        <f t="shared" ref="Y82" si="330">IF(E82="","",IF(OR(((MAXA(E82:I83))&gt;(B82+C82)),((MINA(E82:I83))&lt;(B82-C83))),"NG","OK"))</f>
        <v>OK</v>
      </c>
      <c r="Z82" s="161" t="str">
        <f t="shared" ref="Z82" si="331">IF(X82="","",IF(OR(((MINA(X82))&lt;(1.67))),"NG","OK"))</f>
        <v>OK</v>
      </c>
      <c r="AA82">
        <v>1.6E-2</v>
      </c>
      <c r="AB82">
        <v>1.66E-2</v>
      </c>
      <c r="AC82">
        <v>1.6E-2</v>
      </c>
      <c r="AD82">
        <v>1.4800000000000001E-2</v>
      </c>
      <c r="AE82">
        <v>1.5900000000000001E-2</v>
      </c>
    </row>
    <row r="83" spans="1:31" ht="12" customHeight="1" x14ac:dyDescent="0.15">
      <c r="A83" s="166"/>
      <c r="B83" s="154"/>
      <c r="C83" s="61">
        <v>0</v>
      </c>
      <c r="D83" s="154"/>
      <c r="E83" s="154"/>
      <c r="F83" s="154"/>
      <c r="G83" s="154"/>
      <c r="H83" s="154"/>
      <c r="I83" s="154"/>
      <c r="J83" s="156"/>
      <c r="K83" s="156"/>
      <c r="L83" s="163" t="e">
        <f t="shared" ref="L83" si="332">IF(L64="","",IF(OR(((MAXA(L64:L71))&gt;(L60+L61)),((MINA(L64:L71))&lt;(L60-L62))),"NG","OK"))</f>
        <v>#VALUE!</v>
      </c>
      <c r="M83" s="163" t="str">
        <f t="shared" ref="M83" si="333">IF(M63="","",IF(OR(((MAXA(M63:M70))&gt;(M59+M60)),((MINA(M63:M70))&lt;(M59-M61))),2,1))</f>
        <v/>
      </c>
      <c r="N83" s="162"/>
      <c r="O83" s="164"/>
      <c r="P83" s="164"/>
      <c r="Q83" s="162"/>
      <c r="R83" s="162"/>
      <c r="S83" s="162"/>
      <c r="T83" s="162"/>
      <c r="U83" s="162"/>
      <c r="V83" s="162"/>
      <c r="W83" s="162"/>
      <c r="X83" s="162"/>
      <c r="Y83" s="162"/>
      <c r="Z83" s="162"/>
    </row>
    <row r="84" spans="1:31" ht="12" customHeight="1" x14ac:dyDescent="0.15">
      <c r="A84" s="170" t="s">
        <v>90</v>
      </c>
      <c r="B84" s="153">
        <v>0</v>
      </c>
      <c r="C84" s="60">
        <v>0.05</v>
      </c>
      <c r="D84" s="153" t="s">
        <v>79</v>
      </c>
      <c r="E84" s="153">
        <v>0.01</v>
      </c>
      <c r="F84" s="153">
        <v>1.4200000000000001E-2</v>
      </c>
      <c r="G84" s="153">
        <v>2.6200000000000001E-2</v>
      </c>
      <c r="H84" s="153">
        <v>1.12E-2</v>
      </c>
      <c r="I84" s="153">
        <v>1.2699999999999999E-2</v>
      </c>
      <c r="J84" s="155"/>
      <c r="K84" s="155"/>
      <c r="L84" s="163" t="str">
        <f t="shared" ref="L84" si="334">IF(E84="","",IF(OR(((MAXA(E84:I85))&gt;(B84+C84)),((MINA(E84:I85))&lt;(B84-C85))),"NG","OK"))</f>
        <v>OK</v>
      </c>
      <c r="M84" s="163">
        <f t="shared" ref="M84" si="335">IF(E84="","",IF(OR(((MAXA(E84:I85))&gt;(B84+C84)),((MINA(E84:I85))&lt;(B84-C85))),2,1))</f>
        <v>1</v>
      </c>
      <c r="N84" s="162">
        <f t="shared" ref="N84" si="336">IF(B84="","",(((B84+C84)+(B84-C85))/2))</f>
        <v>2.5000000000000001E-2</v>
      </c>
      <c r="O84" s="164">
        <f t="shared" ref="O84" si="337">IF(E84="","",((MAXA(E84,F84,G84,H84,I84))-N84)/((C84+C85)/2))</f>
        <v>4.7999999999999987E-2</v>
      </c>
      <c r="P84" s="164">
        <f t="shared" ref="P84" si="338">IF(E84="","",((MINA(E84,F84,G84,H84,I84))-N84)/((C84+C85)/2))</f>
        <v>-0.6</v>
      </c>
      <c r="Q84" s="162" t="str">
        <f t="shared" ref="Q84" si="339">IF(E84="","",IF(OR((O84&gt;50%),(P84&lt;-50%)),"Measure More","OK"))</f>
        <v>Measure More</v>
      </c>
      <c r="R84" s="162">
        <f t="shared" ref="R84" si="340">IF(E84="","",MAXA(E84:I85))</f>
        <v>2.6200000000000001E-2</v>
      </c>
      <c r="S84" s="162">
        <f t="shared" ref="S84" si="341">IF(E84="","",MINA(E84:I85))</f>
        <v>0.01</v>
      </c>
      <c r="T84" s="162">
        <f t="shared" ref="T84" si="342">IF(E84="","",(R84-S84))</f>
        <v>1.6199999999999999E-2</v>
      </c>
      <c r="U84" s="162">
        <f t="shared" ref="U84" si="343">IF(E84="","",ROUND(AVERAGEA(E84:I85),4))</f>
        <v>1.49E-2</v>
      </c>
      <c r="V84" s="162">
        <f t="shared" ref="V84" si="344">IF(E84="","",ROUND(SQRT(COUNTA(E84:I85)/(COUNTA(E84:I85)-1))*STDEVPA(E84:I85),4))</f>
        <v>6.4999999999999997E-3</v>
      </c>
      <c r="W84" s="161">
        <f t="shared" ref="W84" si="345">IF(E84="","",ROUND((((B84+C84)-U84)/(3*V84)),4))</f>
        <v>1.8</v>
      </c>
      <c r="X84" s="161">
        <f t="shared" ref="X84" si="346">IF(E84="","",ROUND((((B84+C84)-U84)/(3*V84)),4))</f>
        <v>1.8</v>
      </c>
      <c r="Y84" s="161" t="str">
        <f t="shared" ref="Y84" si="347">IF(E84="","",IF(OR(((MAXA(E84:I85))&gt;(B84+C84)),((MINA(E84:I85))&lt;(B84-C85))),"NG","OK"))</f>
        <v>OK</v>
      </c>
      <c r="Z84" s="161" t="str">
        <f t="shared" ref="Z84" si="348">IF(X84="","",IF(OR(((MINA(X84))&lt;(1.67))),"NG","OK"))</f>
        <v>OK</v>
      </c>
      <c r="AA84">
        <v>0.01</v>
      </c>
      <c r="AB84">
        <v>1.4200000000000001E-2</v>
      </c>
      <c r="AC84">
        <v>2.6200000000000001E-2</v>
      </c>
      <c r="AD84">
        <v>1.12E-2</v>
      </c>
      <c r="AE84">
        <v>1.2699999999999999E-2</v>
      </c>
    </row>
    <row r="85" spans="1:31" ht="12" customHeight="1" x14ac:dyDescent="0.15">
      <c r="A85" s="166"/>
      <c r="B85" s="154"/>
      <c r="C85" s="61">
        <v>0</v>
      </c>
      <c r="D85" s="154"/>
      <c r="E85" s="154"/>
      <c r="F85" s="154"/>
      <c r="G85" s="154"/>
      <c r="H85" s="154"/>
      <c r="I85" s="154"/>
      <c r="J85" s="156"/>
      <c r="K85" s="156"/>
      <c r="L85" s="163" t="e">
        <f t="shared" ref="L85" si="349">IF(L66="","",IF(OR(((MAXA(L66:L73))&gt;(L62+L63)),((MINA(L66:L73))&lt;(L62-L64))),"NG","OK"))</f>
        <v>#VALUE!</v>
      </c>
      <c r="M85" s="163" t="str">
        <f t="shared" ref="M85" si="350">IF(M65="","",IF(OR(((MAXA(M65:M72))&gt;(M61+M62)),((MINA(M65:M72))&lt;(M61-M63))),2,1))</f>
        <v/>
      </c>
      <c r="N85" s="162"/>
      <c r="O85" s="164"/>
      <c r="P85" s="164"/>
      <c r="Q85" s="162"/>
      <c r="R85" s="162"/>
      <c r="S85" s="162"/>
      <c r="T85" s="162"/>
      <c r="U85" s="162"/>
      <c r="V85" s="162"/>
      <c r="W85" s="162"/>
      <c r="X85" s="162"/>
      <c r="Y85" s="162"/>
      <c r="Z85" s="162"/>
    </row>
    <row r="86" spans="1:31" ht="12" customHeight="1" x14ac:dyDescent="0.15">
      <c r="A86" s="170" t="s">
        <v>91</v>
      </c>
      <c r="B86" s="153">
        <v>0</v>
      </c>
      <c r="C86" s="60">
        <v>0.05</v>
      </c>
      <c r="D86" s="153" t="s">
        <v>79</v>
      </c>
      <c r="E86" s="153">
        <v>1.4999999999999999E-2</v>
      </c>
      <c r="F86" s="153">
        <v>1.7299999999999999E-2</v>
      </c>
      <c r="G86" s="153">
        <v>2.8500000000000001E-2</v>
      </c>
      <c r="H86" s="153">
        <v>1.09E-2</v>
      </c>
      <c r="I86" s="153">
        <v>1.5299999999999999E-2</v>
      </c>
      <c r="J86" s="155"/>
      <c r="K86" s="155"/>
      <c r="L86" s="163" t="str">
        <f t="shared" ref="L86" si="351">IF(E86="","",IF(OR(((MAXA(E86:I87))&gt;(B86+C86)),((MINA(E86:I87))&lt;(B86-C87))),"NG","OK"))</f>
        <v>OK</v>
      </c>
      <c r="M86" s="163">
        <f t="shared" ref="M86" si="352">IF(E86="","",IF(OR(((MAXA(E86:I87))&gt;(B86+C86)),((MINA(E86:I87))&lt;(B86-C87))),2,1))</f>
        <v>1</v>
      </c>
      <c r="N86" s="162">
        <f t="shared" ref="N86" si="353">IF(B86="","",(((B86+C86)+(B86-C87))/2))</f>
        <v>2.5000000000000001E-2</v>
      </c>
      <c r="O86" s="164">
        <f t="shared" ref="O86" si="354">IF(E86="","",((MAXA(E86,F86,G86,H86,I86))-N86)/((C86+C87)/2))</f>
        <v>0.13999999999999999</v>
      </c>
      <c r="P86" s="164">
        <f t="shared" ref="P86" si="355">IF(E86="","",((MINA(E86,F86,G86,H86,I86))-N86)/((C86+C87)/2))</f>
        <v>-0.56400000000000006</v>
      </c>
      <c r="Q86" s="162" t="str">
        <f t="shared" ref="Q86" si="356">IF(E86="","",IF(OR((O86&gt;50%),(P86&lt;-50%)),"Measure More","OK"))</f>
        <v>Measure More</v>
      </c>
      <c r="R86" s="162">
        <f t="shared" ref="R86" si="357">IF(E86="","",MAXA(E86:I87))</f>
        <v>2.8500000000000001E-2</v>
      </c>
      <c r="S86" s="162">
        <f t="shared" ref="S86" si="358">IF(E86="","",MINA(E86:I87))</f>
        <v>1.09E-2</v>
      </c>
      <c r="T86" s="162">
        <f t="shared" ref="T86" si="359">IF(E86="","",(R86-S86))</f>
        <v>1.7600000000000001E-2</v>
      </c>
      <c r="U86" s="162">
        <f t="shared" ref="U86" si="360">IF(E86="","",ROUND(AVERAGEA(E86:I87),4))</f>
        <v>1.7399999999999999E-2</v>
      </c>
      <c r="V86" s="162">
        <f t="shared" ref="V86" si="361">IF(E86="","",ROUND(SQRT(COUNTA(E86:I87)/(COUNTA(E86:I87)-1))*STDEVPA(E86:I87),4))</f>
        <v>6.6E-3</v>
      </c>
      <c r="W86" s="161">
        <f t="shared" ref="W86" si="362">IF(E86="","",ROUND((((B86+C86)-U86)/(3*V86)),4))</f>
        <v>1.6465000000000001</v>
      </c>
      <c r="X86" s="161">
        <f t="shared" ref="X86" si="363">IF(E86="","",ROUND((((B86+C86)-U86)/(3*V86)),4))</f>
        <v>1.6465000000000001</v>
      </c>
      <c r="Y86" s="161" t="str">
        <f t="shared" ref="Y86" si="364">IF(E86="","",IF(OR(((MAXA(E86:I87))&gt;(B86+C86)),((MINA(E86:I87))&lt;(B86-C87))),"NG","OK"))</f>
        <v>OK</v>
      </c>
      <c r="Z86" s="161" t="str">
        <f t="shared" ref="Z86" si="365">IF(X86="","",IF(OR(((MINA(X86))&lt;(1.67))),"NG","OK"))</f>
        <v>NG</v>
      </c>
      <c r="AA86">
        <v>1.4999999999999999E-2</v>
      </c>
      <c r="AB86">
        <v>1.7299999999999999E-2</v>
      </c>
      <c r="AC86">
        <v>2.8500000000000001E-2</v>
      </c>
      <c r="AD86">
        <v>1.09E-2</v>
      </c>
      <c r="AE86">
        <v>1.5299999999999999E-2</v>
      </c>
    </row>
    <row r="87" spans="1:31" ht="12" customHeight="1" x14ac:dyDescent="0.15">
      <c r="A87" s="166"/>
      <c r="B87" s="154"/>
      <c r="C87" s="61">
        <v>0</v>
      </c>
      <c r="D87" s="154"/>
      <c r="E87" s="154"/>
      <c r="F87" s="154"/>
      <c r="G87" s="154"/>
      <c r="H87" s="154"/>
      <c r="I87" s="154"/>
      <c r="J87" s="156"/>
      <c r="K87" s="156"/>
      <c r="L87" s="163" t="e">
        <f t="shared" ref="L87" si="366">IF(L68="","",IF(OR(((MAXA(L68:L75))&gt;(L64+L65)),((MINA(L68:L75))&lt;(L64-L66))),"NG","OK"))</f>
        <v>#VALUE!</v>
      </c>
      <c r="M87" s="163" t="str">
        <f t="shared" ref="M87" si="367">IF(M67="","",IF(OR(((MAXA(M67:M74))&gt;(M63+M64)),((MINA(M67:M74))&lt;(M63-M65))),2,1))</f>
        <v/>
      </c>
      <c r="N87" s="162"/>
      <c r="O87" s="164"/>
      <c r="P87" s="164"/>
      <c r="Q87" s="162"/>
      <c r="R87" s="162"/>
      <c r="S87" s="162"/>
      <c r="T87" s="162"/>
      <c r="U87" s="162"/>
      <c r="V87" s="162"/>
      <c r="W87" s="162"/>
      <c r="X87" s="162"/>
      <c r="Y87" s="162"/>
      <c r="Z87" s="162"/>
    </row>
    <row r="88" spans="1:31" ht="12" customHeight="1" x14ac:dyDescent="0.15">
      <c r="A88" s="165" t="s">
        <v>114</v>
      </c>
      <c r="B88" s="153" t="s">
        <v>115</v>
      </c>
      <c r="C88" s="153" t="s">
        <v>116</v>
      </c>
      <c r="D88" s="173" t="s">
        <v>118</v>
      </c>
      <c r="E88" s="171" t="s">
        <v>117</v>
      </c>
      <c r="F88" s="171"/>
      <c r="G88" s="171"/>
      <c r="H88" s="171"/>
      <c r="I88" s="171"/>
      <c r="J88" s="155"/>
      <c r="K88" s="155"/>
    </row>
    <row r="89" spans="1:31" ht="12" customHeight="1" x14ac:dyDescent="0.15">
      <c r="A89" s="166"/>
      <c r="B89" s="154"/>
      <c r="C89" s="154"/>
      <c r="D89" s="174"/>
      <c r="E89" s="172"/>
      <c r="F89" s="172"/>
      <c r="G89" s="172"/>
      <c r="H89" s="172"/>
      <c r="I89" s="172"/>
      <c r="J89" s="156"/>
      <c r="K89" s="156"/>
    </row>
    <row r="90" spans="1:31" x14ac:dyDescent="0.15">
      <c r="A90" s="62" t="s">
        <v>81</v>
      </c>
      <c r="B90" s="63"/>
      <c r="C90" s="63"/>
      <c r="D90" s="63"/>
      <c r="E90" s="63"/>
      <c r="F90" s="63"/>
      <c r="G90" s="63"/>
      <c r="H90" s="63"/>
      <c r="I90" s="63"/>
      <c r="J90" s="63"/>
      <c r="K90" s="26"/>
    </row>
    <row r="91" spans="1:31" x14ac:dyDescent="0.15">
      <c r="A91" s="74"/>
      <c r="B91" s="74"/>
      <c r="C91" s="75">
        <v>1</v>
      </c>
      <c r="D91" s="75">
        <v>2</v>
      </c>
      <c r="E91" s="64" t="s">
        <v>97</v>
      </c>
      <c r="F91" s="64"/>
      <c r="G91" s="81" t="s">
        <v>12</v>
      </c>
      <c r="H91" s="64"/>
      <c r="I91" s="82"/>
      <c r="J91" s="65"/>
      <c r="K91" s="66"/>
    </row>
    <row r="92" spans="1:31" x14ac:dyDescent="0.15">
      <c r="A92" s="75" t="s">
        <v>93</v>
      </c>
      <c r="B92" s="75" t="s">
        <v>94</v>
      </c>
      <c r="C92" s="77">
        <v>0.54</v>
      </c>
      <c r="D92" s="77">
        <v>0.57999999999999996</v>
      </c>
      <c r="E92" s="83" t="s">
        <v>10</v>
      </c>
      <c r="F92" s="33"/>
      <c r="G92" s="84" t="s">
        <v>124</v>
      </c>
      <c r="H92" s="85"/>
      <c r="I92" s="86">
        <f>F8</f>
        <v>241204</v>
      </c>
      <c r="J92" s="67"/>
      <c r="K92" s="68"/>
    </row>
    <row r="93" spans="1:31" x14ac:dyDescent="0.15">
      <c r="A93" s="75" t="s">
        <v>95</v>
      </c>
      <c r="B93" s="75" t="s">
        <v>96</v>
      </c>
      <c r="C93" s="77">
        <v>1.42</v>
      </c>
      <c r="D93" s="77">
        <v>1.87</v>
      </c>
      <c r="E93" s="20" t="s">
        <v>16</v>
      </c>
      <c r="F93" s="33"/>
      <c r="G93" s="84" t="s">
        <v>13</v>
      </c>
      <c r="H93" s="87"/>
      <c r="I93" s="88"/>
      <c r="J93" s="67"/>
      <c r="K93" s="68"/>
    </row>
    <row r="94" spans="1:31" x14ac:dyDescent="0.15">
      <c r="A94" s="75" t="s">
        <v>98</v>
      </c>
      <c r="B94" s="75" t="s">
        <v>99</v>
      </c>
      <c r="C94" s="78">
        <f>C92+C93</f>
        <v>1.96</v>
      </c>
      <c r="D94" s="78">
        <f>D92+D93</f>
        <v>2.4500000000000002</v>
      </c>
      <c r="E94" s="69" t="s">
        <v>125</v>
      </c>
      <c r="F94" s="69"/>
      <c r="G94" s="89" t="s">
        <v>19</v>
      </c>
      <c r="H94" s="90"/>
      <c r="I94" s="91" t="str">
        <f>H8</f>
        <v>K1218</v>
      </c>
      <c r="J94" s="70"/>
      <c r="K94" s="71"/>
    </row>
    <row r="95" spans="1:31" x14ac:dyDescent="0.15">
      <c r="A95" s="3" t="s">
        <v>82</v>
      </c>
      <c r="B95" s="6"/>
      <c r="C95" s="6"/>
      <c r="D95" s="6"/>
      <c r="E95" s="6"/>
      <c r="F95" s="6"/>
      <c r="G95" s="6"/>
      <c r="H95" s="6"/>
      <c r="I95" s="72"/>
      <c r="J95" s="72"/>
      <c r="K95" s="73" t="s">
        <v>83</v>
      </c>
    </row>
    <row r="96" spans="1:31" x14ac:dyDescent="0.15">
      <c r="O96" s="76"/>
      <c r="P96" s="76"/>
    </row>
    <row r="97" spans="15:16" x14ac:dyDescent="0.15">
      <c r="O97" s="76"/>
      <c r="P97" s="76"/>
    </row>
    <row r="183" spans="15:16" x14ac:dyDescent="0.15">
      <c r="O183" s="76"/>
      <c r="P183" s="76"/>
    </row>
    <row r="184" spans="15:16" x14ac:dyDescent="0.15">
      <c r="O184" s="76"/>
      <c r="P184" s="76"/>
    </row>
    <row r="185" spans="15:16" x14ac:dyDescent="0.15">
      <c r="O185" s="76"/>
      <c r="P185" s="76"/>
    </row>
    <row r="186" spans="15:16" x14ac:dyDescent="0.15">
      <c r="O186" s="76"/>
      <c r="P186" s="76"/>
    </row>
    <row r="187" spans="15:16" x14ac:dyDescent="0.15">
      <c r="O187" s="76"/>
      <c r="P187" s="76"/>
    </row>
    <row r="188" spans="15:16" x14ac:dyDescent="0.15">
      <c r="O188" s="76"/>
      <c r="P188" s="76"/>
    </row>
    <row r="189" spans="15:16" x14ac:dyDescent="0.15">
      <c r="O189" s="76"/>
      <c r="P189" s="76"/>
    </row>
    <row r="190" spans="15:16" x14ac:dyDescent="0.15">
      <c r="O190" s="76"/>
      <c r="P190" s="76"/>
    </row>
  </sheetData>
  <mergeCells count="620">
    <mergeCell ref="Z86:Z87"/>
    <mergeCell ref="A88:A89"/>
    <mergeCell ref="B88:B89"/>
    <mergeCell ref="C88:C89"/>
    <mergeCell ref="D88:D89"/>
    <mergeCell ref="E88:E89"/>
    <mergeCell ref="F88:F89"/>
    <mergeCell ref="G88:G89"/>
    <mergeCell ref="H88:H89"/>
    <mergeCell ref="S86:S87"/>
    <mergeCell ref="T86:T87"/>
    <mergeCell ref="U86:U87"/>
    <mergeCell ref="V86:V87"/>
    <mergeCell ref="W86:W87"/>
    <mergeCell ref="X86:X87"/>
    <mergeCell ref="M86:M87"/>
    <mergeCell ref="N86:N87"/>
    <mergeCell ref="O86:O87"/>
    <mergeCell ref="P86:P87"/>
    <mergeCell ref="Q86:Q87"/>
    <mergeCell ref="J86:J87"/>
    <mergeCell ref="K86:K87"/>
    <mergeCell ref="L86:L87"/>
    <mergeCell ref="V84:V85"/>
    <mergeCell ref="W84:W85"/>
    <mergeCell ref="I88:I89"/>
    <mergeCell ref="J88:J89"/>
    <mergeCell ref="K88:K89"/>
    <mergeCell ref="Y86:Y87"/>
    <mergeCell ref="X84:X85"/>
    <mergeCell ref="Y84:Y85"/>
    <mergeCell ref="Z84:Z85"/>
    <mergeCell ref="A86:A87"/>
    <mergeCell ref="B86:B87"/>
    <mergeCell ref="D86:D87"/>
    <mergeCell ref="E86:E87"/>
    <mergeCell ref="F86:F87"/>
    <mergeCell ref="P84:P85"/>
    <mergeCell ref="Q84:Q85"/>
    <mergeCell ref="R84:R85"/>
    <mergeCell ref="S84:S85"/>
    <mergeCell ref="T84:T85"/>
    <mergeCell ref="U84:U85"/>
    <mergeCell ref="J84:J85"/>
    <mergeCell ref="K84:K85"/>
    <mergeCell ref="L84:L85"/>
    <mergeCell ref="M84:M85"/>
    <mergeCell ref="N84:N85"/>
    <mergeCell ref="O84:O85"/>
    <mergeCell ref="R86:R87"/>
    <mergeCell ref="G86:G87"/>
    <mergeCell ref="H86:H87"/>
    <mergeCell ref="I86:I87"/>
    <mergeCell ref="A84:A85"/>
    <mergeCell ref="B84:B85"/>
    <mergeCell ref="D84:D85"/>
    <mergeCell ref="E84:E85"/>
    <mergeCell ref="F84:F85"/>
    <mergeCell ref="G84:G85"/>
    <mergeCell ref="H84:H85"/>
    <mergeCell ref="I84:I85"/>
    <mergeCell ref="S82:S83"/>
    <mergeCell ref="M82:M83"/>
    <mergeCell ref="N82:N83"/>
    <mergeCell ref="O82:O83"/>
    <mergeCell ref="P82:P83"/>
    <mergeCell ref="Q82:Q83"/>
    <mergeCell ref="R82:R83"/>
    <mergeCell ref="G82:G83"/>
    <mergeCell ref="H82:H83"/>
    <mergeCell ref="V80:V81"/>
    <mergeCell ref="W80:W81"/>
    <mergeCell ref="X80:X81"/>
    <mergeCell ref="Y80:Y81"/>
    <mergeCell ref="Z80:Z81"/>
    <mergeCell ref="T80:T81"/>
    <mergeCell ref="U80:U81"/>
    <mergeCell ref="Y82:Y83"/>
    <mergeCell ref="Z82:Z83"/>
    <mergeCell ref="T82:T83"/>
    <mergeCell ref="U82:U83"/>
    <mergeCell ref="V82:V83"/>
    <mergeCell ref="W82:W83"/>
    <mergeCell ref="X82:X83"/>
    <mergeCell ref="A82:A83"/>
    <mergeCell ref="B82:B83"/>
    <mergeCell ref="D82:D83"/>
    <mergeCell ref="E82:E83"/>
    <mergeCell ref="F82:F83"/>
    <mergeCell ref="P80:P81"/>
    <mergeCell ref="Q80:Q81"/>
    <mergeCell ref="R80:R81"/>
    <mergeCell ref="S80:S81"/>
    <mergeCell ref="J80:J81"/>
    <mergeCell ref="K80:K81"/>
    <mergeCell ref="L80:L81"/>
    <mergeCell ref="M80:M81"/>
    <mergeCell ref="N80:N81"/>
    <mergeCell ref="O80:O81"/>
    <mergeCell ref="I82:I83"/>
    <mergeCell ref="J82:J83"/>
    <mergeCell ref="K82:K83"/>
    <mergeCell ref="L82:L83"/>
    <mergeCell ref="A80:A81"/>
    <mergeCell ref="B80:B81"/>
    <mergeCell ref="D80:D81"/>
    <mergeCell ref="E80:E81"/>
    <mergeCell ref="F80:F81"/>
    <mergeCell ref="G80:G81"/>
    <mergeCell ref="H80:H81"/>
    <mergeCell ref="I80:I81"/>
    <mergeCell ref="S78:S79"/>
    <mergeCell ref="M78:M79"/>
    <mergeCell ref="N78:N79"/>
    <mergeCell ref="O78:O79"/>
    <mergeCell ref="P78:P79"/>
    <mergeCell ref="Q78:Q79"/>
    <mergeCell ref="R78:R79"/>
    <mergeCell ref="G78:G79"/>
    <mergeCell ref="H78:H79"/>
    <mergeCell ref="V76:V77"/>
    <mergeCell ref="W76:W77"/>
    <mergeCell ref="X76:X77"/>
    <mergeCell ref="Y76:Y77"/>
    <mergeCell ref="Z76:Z77"/>
    <mergeCell ref="T76:T77"/>
    <mergeCell ref="U76:U77"/>
    <mergeCell ref="Y78:Y79"/>
    <mergeCell ref="Z78:Z79"/>
    <mergeCell ref="T78:T79"/>
    <mergeCell ref="U78:U79"/>
    <mergeCell ref="V78:V79"/>
    <mergeCell ref="W78:W79"/>
    <mergeCell ref="X78:X79"/>
    <mergeCell ref="A78:A79"/>
    <mergeCell ref="B78:B79"/>
    <mergeCell ref="D78:D79"/>
    <mergeCell ref="E78:E79"/>
    <mergeCell ref="F78:F79"/>
    <mergeCell ref="P76:P77"/>
    <mergeCell ref="Q76:Q77"/>
    <mergeCell ref="R76:R77"/>
    <mergeCell ref="S76:S77"/>
    <mergeCell ref="J76:J77"/>
    <mergeCell ref="K76:K77"/>
    <mergeCell ref="L76:L77"/>
    <mergeCell ref="M76:M77"/>
    <mergeCell ref="N76:N77"/>
    <mergeCell ref="O76:O77"/>
    <mergeCell ref="I78:I79"/>
    <mergeCell ref="J78:J79"/>
    <mergeCell ref="K78:K79"/>
    <mergeCell ref="L78:L79"/>
    <mergeCell ref="A76:A77"/>
    <mergeCell ref="B76:B77"/>
    <mergeCell ref="D76:D77"/>
    <mergeCell ref="E76:E77"/>
    <mergeCell ref="F76:F77"/>
    <mergeCell ref="G76:G77"/>
    <mergeCell ref="H76:H77"/>
    <mergeCell ref="I76:I77"/>
    <mergeCell ref="S74:S75"/>
    <mergeCell ref="M74:M75"/>
    <mergeCell ref="N74:N75"/>
    <mergeCell ref="O74:O75"/>
    <mergeCell ref="P74:P75"/>
    <mergeCell ref="Q74:Q75"/>
    <mergeCell ref="R74:R75"/>
    <mergeCell ref="G74:G75"/>
    <mergeCell ref="H74:H75"/>
    <mergeCell ref="V72:V73"/>
    <mergeCell ref="W72:W73"/>
    <mergeCell ref="X72:X73"/>
    <mergeCell ref="Y72:Y73"/>
    <mergeCell ref="Z72:Z73"/>
    <mergeCell ref="T72:T73"/>
    <mergeCell ref="U72:U73"/>
    <mergeCell ref="Y74:Y75"/>
    <mergeCell ref="Z74:Z75"/>
    <mergeCell ref="T74:T75"/>
    <mergeCell ref="U74:U75"/>
    <mergeCell ref="V74:V75"/>
    <mergeCell ref="W74:W75"/>
    <mergeCell ref="X74:X75"/>
    <mergeCell ref="A74:A75"/>
    <mergeCell ref="B74:B75"/>
    <mergeCell ref="D74:D75"/>
    <mergeCell ref="E74:E75"/>
    <mergeCell ref="F74:F75"/>
    <mergeCell ref="P72:P73"/>
    <mergeCell ref="Q72:Q73"/>
    <mergeCell ref="R72:R73"/>
    <mergeCell ref="S72:S73"/>
    <mergeCell ref="J72:J73"/>
    <mergeCell ref="K72:K73"/>
    <mergeCell ref="L72:L73"/>
    <mergeCell ref="M72:M73"/>
    <mergeCell ref="N72:N73"/>
    <mergeCell ref="O72:O73"/>
    <mergeCell ref="I74:I75"/>
    <mergeCell ref="J74:J75"/>
    <mergeCell ref="K74:K75"/>
    <mergeCell ref="L74:L75"/>
    <mergeCell ref="A72:A73"/>
    <mergeCell ref="B72:B73"/>
    <mergeCell ref="D72:D73"/>
    <mergeCell ref="E72:E73"/>
    <mergeCell ref="F72:F73"/>
    <mergeCell ref="G72:G73"/>
    <mergeCell ref="H72:H73"/>
    <mergeCell ref="I72:I73"/>
    <mergeCell ref="S70:S71"/>
    <mergeCell ref="M70:M71"/>
    <mergeCell ref="N70:N71"/>
    <mergeCell ref="O70:O71"/>
    <mergeCell ref="P70:P71"/>
    <mergeCell ref="Q70:Q71"/>
    <mergeCell ref="R70:R71"/>
    <mergeCell ref="G70:G71"/>
    <mergeCell ref="H70:H71"/>
    <mergeCell ref="V68:V69"/>
    <mergeCell ref="W68:W69"/>
    <mergeCell ref="X68:X69"/>
    <mergeCell ref="Y68:Y69"/>
    <mergeCell ref="Z68:Z69"/>
    <mergeCell ref="T68:T69"/>
    <mergeCell ref="U68:U69"/>
    <mergeCell ref="Y70:Y71"/>
    <mergeCell ref="Z70:Z71"/>
    <mergeCell ref="T70:T71"/>
    <mergeCell ref="U70:U71"/>
    <mergeCell ref="V70:V71"/>
    <mergeCell ref="W70:W71"/>
    <mergeCell ref="X70:X71"/>
    <mergeCell ref="A70:A71"/>
    <mergeCell ref="B70:B71"/>
    <mergeCell ref="D70:D71"/>
    <mergeCell ref="E70:E71"/>
    <mergeCell ref="F70:F71"/>
    <mergeCell ref="P68:P69"/>
    <mergeCell ref="Q68:Q69"/>
    <mergeCell ref="R68:R69"/>
    <mergeCell ref="S68:S69"/>
    <mergeCell ref="J68:J69"/>
    <mergeCell ref="K68:K69"/>
    <mergeCell ref="L68:L69"/>
    <mergeCell ref="M68:M69"/>
    <mergeCell ref="N68:N69"/>
    <mergeCell ref="O68:O69"/>
    <mergeCell ref="I70:I71"/>
    <mergeCell ref="J70:J71"/>
    <mergeCell ref="K70:K71"/>
    <mergeCell ref="L70:L71"/>
    <mergeCell ref="A68:A69"/>
    <mergeCell ref="B68:B69"/>
    <mergeCell ref="D68:D69"/>
    <mergeCell ref="E68:E69"/>
    <mergeCell ref="F68:F69"/>
    <mergeCell ref="G68:G69"/>
    <mergeCell ref="H68:H69"/>
    <mergeCell ref="I68:I69"/>
    <mergeCell ref="S66:S67"/>
    <mergeCell ref="M66:M67"/>
    <mergeCell ref="N66:N67"/>
    <mergeCell ref="O66:O67"/>
    <mergeCell ref="P66:P67"/>
    <mergeCell ref="Q66:Q67"/>
    <mergeCell ref="R66:R67"/>
    <mergeCell ref="G66:G67"/>
    <mergeCell ref="H66:H67"/>
    <mergeCell ref="V64:V65"/>
    <mergeCell ref="W64:W65"/>
    <mergeCell ref="X64:X65"/>
    <mergeCell ref="Y64:Y65"/>
    <mergeCell ref="Z64:Z65"/>
    <mergeCell ref="T64:T65"/>
    <mergeCell ref="U64:U65"/>
    <mergeCell ref="Y66:Y67"/>
    <mergeCell ref="Z66:Z67"/>
    <mergeCell ref="T66:T67"/>
    <mergeCell ref="U66:U67"/>
    <mergeCell ref="V66:V67"/>
    <mergeCell ref="W66:W67"/>
    <mergeCell ref="X66:X67"/>
    <mergeCell ref="A66:A67"/>
    <mergeCell ref="B66:B67"/>
    <mergeCell ref="D66:D67"/>
    <mergeCell ref="E66:E67"/>
    <mergeCell ref="F66:F67"/>
    <mergeCell ref="P64:P65"/>
    <mergeCell ref="Q64:Q65"/>
    <mergeCell ref="R64:R65"/>
    <mergeCell ref="S64:S65"/>
    <mergeCell ref="J64:J65"/>
    <mergeCell ref="K64:K65"/>
    <mergeCell ref="L64:L65"/>
    <mergeCell ref="M64:M65"/>
    <mergeCell ref="N64:N65"/>
    <mergeCell ref="O64:O65"/>
    <mergeCell ref="I66:I67"/>
    <mergeCell ref="J66:J67"/>
    <mergeCell ref="K66:K67"/>
    <mergeCell ref="L66:L67"/>
    <mergeCell ref="A64:A65"/>
    <mergeCell ref="B64:B65"/>
    <mergeCell ref="D64:D65"/>
    <mergeCell ref="E64:E65"/>
    <mergeCell ref="F64:F65"/>
    <mergeCell ref="G64:G65"/>
    <mergeCell ref="H64:H65"/>
    <mergeCell ref="I64:I65"/>
    <mergeCell ref="S62:S63"/>
    <mergeCell ref="M62:M63"/>
    <mergeCell ref="N62:N63"/>
    <mergeCell ref="O62:O63"/>
    <mergeCell ref="P62:P63"/>
    <mergeCell ref="Q62:Q63"/>
    <mergeCell ref="R62:R63"/>
    <mergeCell ref="G62:G63"/>
    <mergeCell ref="H62:H63"/>
    <mergeCell ref="V60:V61"/>
    <mergeCell ref="W60:W61"/>
    <mergeCell ref="X60:X61"/>
    <mergeCell ref="Y60:Y61"/>
    <mergeCell ref="Z60:Z61"/>
    <mergeCell ref="T60:T61"/>
    <mergeCell ref="U60:U61"/>
    <mergeCell ref="Y62:Y63"/>
    <mergeCell ref="Z62:Z63"/>
    <mergeCell ref="T62:T63"/>
    <mergeCell ref="U62:U63"/>
    <mergeCell ref="V62:V63"/>
    <mergeCell ref="W62:W63"/>
    <mergeCell ref="X62:X63"/>
    <mergeCell ref="A62:A63"/>
    <mergeCell ref="B62:B63"/>
    <mergeCell ref="D62:D63"/>
    <mergeCell ref="E62:E63"/>
    <mergeCell ref="F62:F63"/>
    <mergeCell ref="P60:P61"/>
    <mergeCell ref="Q60:Q61"/>
    <mergeCell ref="R60:R61"/>
    <mergeCell ref="S60:S61"/>
    <mergeCell ref="J60:J61"/>
    <mergeCell ref="K60:K61"/>
    <mergeCell ref="L60:L61"/>
    <mergeCell ref="M60:M61"/>
    <mergeCell ref="N60:N61"/>
    <mergeCell ref="O60:O61"/>
    <mergeCell ref="I62:I63"/>
    <mergeCell ref="J62:J63"/>
    <mergeCell ref="K62:K63"/>
    <mergeCell ref="L62:L63"/>
    <mergeCell ref="A60:A61"/>
    <mergeCell ref="B60:B61"/>
    <mergeCell ref="D60:D61"/>
    <mergeCell ref="E60:E61"/>
    <mergeCell ref="F60:F61"/>
    <mergeCell ref="G60:G61"/>
    <mergeCell ref="H60:H61"/>
    <mergeCell ref="I60:I61"/>
    <mergeCell ref="S58:S59"/>
    <mergeCell ref="M58:M59"/>
    <mergeCell ref="N58:N59"/>
    <mergeCell ref="O58:O59"/>
    <mergeCell ref="P58:P59"/>
    <mergeCell ref="Q58:Q59"/>
    <mergeCell ref="R58:R59"/>
    <mergeCell ref="G58:G59"/>
    <mergeCell ref="H58:H59"/>
    <mergeCell ref="V56:V57"/>
    <mergeCell ref="W56:W57"/>
    <mergeCell ref="X56:X57"/>
    <mergeCell ref="Y56:Y57"/>
    <mergeCell ref="Z56:Z57"/>
    <mergeCell ref="T56:T57"/>
    <mergeCell ref="U56:U57"/>
    <mergeCell ref="Y58:Y59"/>
    <mergeCell ref="Z58:Z59"/>
    <mergeCell ref="T58:T59"/>
    <mergeCell ref="U58:U59"/>
    <mergeCell ref="V58:V59"/>
    <mergeCell ref="W58:W59"/>
    <mergeCell ref="X58:X59"/>
    <mergeCell ref="A58:A59"/>
    <mergeCell ref="B58:B59"/>
    <mergeCell ref="D58:D59"/>
    <mergeCell ref="E58:E59"/>
    <mergeCell ref="F58:F59"/>
    <mergeCell ref="P56:P57"/>
    <mergeCell ref="Q56:Q57"/>
    <mergeCell ref="R56:R57"/>
    <mergeCell ref="S56:S57"/>
    <mergeCell ref="J56:J57"/>
    <mergeCell ref="K56:K57"/>
    <mergeCell ref="L56:L57"/>
    <mergeCell ref="M56:M57"/>
    <mergeCell ref="N56:N57"/>
    <mergeCell ref="O56:O57"/>
    <mergeCell ref="I58:I59"/>
    <mergeCell ref="J58:J59"/>
    <mergeCell ref="K58:K59"/>
    <mergeCell ref="L58:L59"/>
    <mergeCell ref="A56:A57"/>
    <mergeCell ref="B56:B57"/>
    <mergeCell ref="D56:D57"/>
    <mergeCell ref="E56:E57"/>
    <mergeCell ref="F56:F57"/>
    <mergeCell ref="G56:G57"/>
    <mergeCell ref="H56:H57"/>
    <mergeCell ref="I56:I57"/>
    <mergeCell ref="S54:S55"/>
    <mergeCell ref="M54:M55"/>
    <mergeCell ref="N54:N55"/>
    <mergeCell ref="O54:O55"/>
    <mergeCell ref="P54:P55"/>
    <mergeCell ref="Q54:Q55"/>
    <mergeCell ref="R54:R55"/>
    <mergeCell ref="G54:G55"/>
    <mergeCell ref="H54:H55"/>
    <mergeCell ref="V52:V53"/>
    <mergeCell ref="W52:W53"/>
    <mergeCell ref="X52:X53"/>
    <mergeCell ref="Y52:Y53"/>
    <mergeCell ref="Z52:Z53"/>
    <mergeCell ref="T52:T53"/>
    <mergeCell ref="U52:U53"/>
    <mergeCell ref="Y54:Y55"/>
    <mergeCell ref="Z54:Z55"/>
    <mergeCell ref="T54:T55"/>
    <mergeCell ref="U54:U55"/>
    <mergeCell ref="V54:V55"/>
    <mergeCell ref="W54:W55"/>
    <mergeCell ref="X54:X55"/>
    <mergeCell ref="A54:A55"/>
    <mergeCell ref="B54:B55"/>
    <mergeCell ref="D54:D55"/>
    <mergeCell ref="E54:E55"/>
    <mergeCell ref="F54:F55"/>
    <mergeCell ref="P52:P53"/>
    <mergeCell ref="Q52:Q53"/>
    <mergeCell ref="R52:R53"/>
    <mergeCell ref="S52:S53"/>
    <mergeCell ref="J52:J53"/>
    <mergeCell ref="K52:K53"/>
    <mergeCell ref="L52:L53"/>
    <mergeCell ref="M52:M53"/>
    <mergeCell ref="N52:N53"/>
    <mergeCell ref="O52:O53"/>
    <mergeCell ref="I54:I55"/>
    <mergeCell ref="J54:J55"/>
    <mergeCell ref="K54:K55"/>
    <mergeCell ref="L54:L55"/>
    <mergeCell ref="A52:A53"/>
    <mergeCell ref="B52:B53"/>
    <mergeCell ref="D52:D53"/>
    <mergeCell ref="E52:E53"/>
    <mergeCell ref="F52:F53"/>
    <mergeCell ref="G52:G53"/>
    <mergeCell ref="H52:H53"/>
    <mergeCell ref="I52:I53"/>
    <mergeCell ref="S50:S51"/>
    <mergeCell ref="M50:M51"/>
    <mergeCell ref="N50:N51"/>
    <mergeCell ref="O50:O51"/>
    <mergeCell ref="P50:P51"/>
    <mergeCell ref="Q50:Q51"/>
    <mergeCell ref="R50:R51"/>
    <mergeCell ref="G50:G51"/>
    <mergeCell ref="H50:H51"/>
    <mergeCell ref="V48:V49"/>
    <mergeCell ref="W48:W49"/>
    <mergeCell ref="X48:X49"/>
    <mergeCell ref="Y48:Y49"/>
    <mergeCell ref="Z48:Z49"/>
    <mergeCell ref="T48:T49"/>
    <mergeCell ref="U48:U49"/>
    <mergeCell ref="Y50:Y51"/>
    <mergeCell ref="Z50:Z51"/>
    <mergeCell ref="T50:T51"/>
    <mergeCell ref="U50:U51"/>
    <mergeCell ref="V50:V51"/>
    <mergeCell ref="W50:W51"/>
    <mergeCell ref="X50:X51"/>
    <mergeCell ref="A50:A51"/>
    <mergeCell ref="B50:B51"/>
    <mergeCell ref="D50:D51"/>
    <mergeCell ref="E50:E51"/>
    <mergeCell ref="F50:F51"/>
    <mergeCell ref="P48:P49"/>
    <mergeCell ref="Q48:Q49"/>
    <mergeCell ref="R48:R49"/>
    <mergeCell ref="S48:S49"/>
    <mergeCell ref="J48:J49"/>
    <mergeCell ref="K48:K49"/>
    <mergeCell ref="L48:L49"/>
    <mergeCell ref="M48:M49"/>
    <mergeCell ref="N48:N49"/>
    <mergeCell ref="O48:O49"/>
    <mergeCell ref="I50:I51"/>
    <mergeCell ref="J50:J51"/>
    <mergeCell ref="K50:K51"/>
    <mergeCell ref="L50:L51"/>
    <mergeCell ref="A48:A49"/>
    <mergeCell ref="B48:B49"/>
    <mergeCell ref="D48:D49"/>
    <mergeCell ref="E48:E49"/>
    <mergeCell ref="F48:F49"/>
    <mergeCell ref="G48:G49"/>
    <mergeCell ref="H48:H49"/>
    <mergeCell ref="I48:I49"/>
    <mergeCell ref="S46:S47"/>
    <mergeCell ref="M46:M47"/>
    <mergeCell ref="N46:N47"/>
    <mergeCell ref="O46:O47"/>
    <mergeCell ref="P46:P47"/>
    <mergeCell ref="Q46:Q47"/>
    <mergeCell ref="R46:R47"/>
    <mergeCell ref="G46:G47"/>
    <mergeCell ref="H46:H47"/>
    <mergeCell ref="V44:V45"/>
    <mergeCell ref="W44:W45"/>
    <mergeCell ref="X44:X45"/>
    <mergeCell ref="Y44:Y45"/>
    <mergeCell ref="Z44:Z45"/>
    <mergeCell ref="T44:T45"/>
    <mergeCell ref="U44:U45"/>
    <mergeCell ref="Y46:Y47"/>
    <mergeCell ref="Z46:Z47"/>
    <mergeCell ref="T46:T47"/>
    <mergeCell ref="U46:U47"/>
    <mergeCell ref="V46:V47"/>
    <mergeCell ref="W46:W47"/>
    <mergeCell ref="X46:X47"/>
    <mergeCell ref="A46:A47"/>
    <mergeCell ref="B46:B47"/>
    <mergeCell ref="D46:D47"/>
    <mergeCell ref="E46:E47"/>
    <mergeCell ref="F46:F47"/>
    <mergeCell ref="P44:P45"/>
    <mergeCell ref="Q44:Q45"/>
    <mergeCell ref="R44:R45"/>
    <mergeCell ref="S44:S45"/>
    <mergeCell ref="J44:J45"/>
    <mergeCell ref="K44:K45"/>
    <mergeCell ref="L44:L45"/>
    <mergeCell ref="M44:M45"/>
    <mergeCell ref="N44:N45"/>
    <mergeCell ref="O44:O45"/>
    <mergeCell ref="I46:I47"/>
    <mergeCell ref="J46:J47"/>
    <mergeCell ref="K46:K47"/>
    <mergeCell ref="L46:L47"/>
    <mergeCell ref="A44:A45"/>
    <mergeCell ref="B44:B45"/>
    <mergeCell ref="D44:D45"/>
    <mergeCell ref="E44:E45"/>
    <mergeCell ref="F44:F45"/>
    <mergeCell ref="G44:G45"/>
    <mergeCell ref="H44:H45"/>
    <mergeCell ref="I44:I45"/>
    <mergeCell ref="S42:S43"/>
    <mergeCell ref="M42:M43"/>
    <mergeCell ref="N42:N43"/>
    <mergeCell ref="O42:O43"/>
    <mergeCell ref="P42:P43"/>
    <mergeCell ref="Q42:Q43"/>
    <mergeCell ref="R42:R43"/>
    <mergeCell ref="G42:G43"/>
    <mergeCell ref="H42:H43"/>
    <mergeCell ref="K42:K43"/>
    <mergeCell ref="L42:L43"/>
    <mergeCell ref="V40:V41"/>
    <mergeCell ref="W40:W41"/>
    <mergeCell ref="X40:X41"/>
    <mergeCell ref="Y40:Y41"/>
    <mergeCell ref="Z40:Z41"/>
    <mergeCell ref="T40:T41"/>
    <mergeCell ref="U40:U41"/>
    <mergeCell ref="Y42:Y43"/>
    <mergeCell ref="Z42:Z43"/>
    <mergeCell ref="T42:T43"/>
    <mergeCell ref="U42:U43"/>
    <mergeCell ref="V42:V43"/>
    <mergeCell ref="W42:W43"/>
    <mergeCell ref="X42:X43"/>
    <mergeCell ref="O40:P40"/>
    <mergeCell ref="Q40:Q41"/>
    <mergeCell ref="R40:R41"/>
    <mergeCell ref="S40:S41"/>
    <mergeCell ref="H40:H41"/>
    <mergeCell ref="I40:I41"/>
    <mergeCell ref="J40:J41"/>
    <mergeCell ref="K40:K41"/>
    <mergeCell ref="L40:M41"/>
    <mergeCell ref="N40:N41"/>
    <mergeCell ref="H16:J16"/>
    <mergeCell ref="E38:G38"/>
    <mergeCell ref="B40:B41"/>
    <mergeCell ref="D40:D41"/>
    <mergeCell ref="E40:E41"/>
    <mergeCell ref="F40:F41"/>
    <mergeCell ref="G40:G41"/>
    <mergeCell ref="A42:A43"/>
    <mergeCell ref="B42:B43"/>
    <mergeCell ref="D42:D43"/>
    <mergeCell ref="E42:E43"/>
    <mergeCell ref="F42:F43"/>
    <mergeCell ref="I42:I43"/>
    <mergeCell ref="J42:J43"/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</mergeCells>
  <phoneticPr fontId="14"/>
  <conditionalFormatting sqref="Y42:Z87">
    <cfRule type="containsText" dxfId="15" priority="4" stopIfTrue="1" operator="containsText" text="NG">
      <formula>NOT(ISERROR(SEARCH("NG",Y42)))</formula>
    </cfRule>
  </conditionalFormatting>
  <conditionalFormatting sqref="Q42:Q87">
    <cfRule type="containsText" dxfId="14" priority="3" operator="containsText" text="Measure More">
      <formula>NOT(ISERROR(SEARCH("Measure More",Q42)))</formula>
    </cfRule>
  </conditionalFormatting>
  <conditionalFormatting sqref="E11">
    <cfRule type="cellIs" dxfId="13" priority="2" stopIfTrue="1" operator="equal">
      <formula>"NG"</formula>
    </cfRule>
  </conditionalFormatting>
  <conditionalFormatting sqref="D11">
    <cfRule type="cellIs" dxfId="12" priority="1" stopIfTrue="1" operator="equal">
      <formula>"NG"</formula>
    </cfRule>
  </conditionalFormatting>
  <pageMargins left="0.55118110236220474" right="0" top="0.78740157480314965" bottom="0.19685039370078741" header="0.51181102362204722" footer="0.51181102362204722"/>
  <pageSetup paperSize="9" scale="95" orientation="portrait" r:id="rId1"/>
  <headerFooter scaleWithDoc="0">
    <oddFooter xml:space="preserve">&amp;R&amp;P / &amp;N </oddFooter>
  </headerFooter>
  <rowBreaks count="1" manualBreakCount="1">
    <brk id="57" max="10" man="1"/>
  </rowBreaks>
  <colBreaks count="1" manualBreakCount="1">
    <brk id="11" max="113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view="pageBreakPreview" zoomScale="70" zoomScaleNormal="70" zoomScaleSheetLayoutView="70" workbookViewId="0">
      <selection activeCell="G13" sqref="G13"/>
    </sheetView>
  </sheetViews>
  <sheetFormatPr defaultRowHeight="13.5" x14ac:dyDescent="0.15"/>
  <cols>
    <col min="4" max="4" width="9.25" customWidth="1"/>
    <col min="15" max="15" width="7" customWidth="1"/>
    <col min="16" max="16" width="7.875" customWidth="1"/>
  </cols>
  <sheetData>
    <row r="1" spans="1:11" x14ac:dyDescent="0.15">
      <c r="A1" s="1" t="s">
        <v>126</v>
      </c>
      <c r="B1" s="2"/>
      <c r="C1" s="2"/>
      <c r="E1" s="3" t="s">
        <v>0</v>
      </c>
      <c r="I1" s="4" t="s">
        <v>1</v>
      </c>
      <c r="J1" s="128" t="s">
        <v>139</v>
      </c>
      <c r="K1" s="129"/>
    </row>
    <row r="2" spans="1:11" x14ac:dyDescent="0.15">
      <c r="A2" s="5" t="s">
        <v>2</v>
      </c>
      <c r="B2" s="3"/>
      <c r="C2" s="3"/>
      <c r="D2" s="6"/>
      <c r="E2" s="3" t="s">
        <v>3</v>
      </c>
      <c r="F2" s="6"/>
      <c r="G2" s="6"/>
      <c r="H2" s="6"/>
      <c r="I2" s="7" t="s">
        <v>4</v>
      </c>
      <c r="J2" s="130"/>
      <c r="K2" s="130"/>
    </row>
    <row r="3" spans="1:11" x14ac:dyDescent="0.15">
      <c r="A3" s="6"/>
      <c r="B3" s="6"/>
      <c r="C3" s="6"/>
      <c r="D3" s="6"/>
      <c r="E3" s="6"/>
      <c r="F3" s="6"/>
      <c r="G3" s="6"/>
      <c r="H3" s="6"/>
      <c r="I3" s="3"/>
      <c r="J3" s="3"/>
      <c r="K3" s="3"/>
    </row>
    <row r="4" spans="1:11" ht="21" x14ac:dyDescent="0.2">
      <c r="A4" s="6"/>
      <c r="B4" s="6"/>
      <c r="C4" s="8"/>
      <c r="D4" s="9" t="s">
        <v>5</v>
      </c>
      <c r="E4" s="6"/>
      <c r="F4" s="6"/>
      <c r="G4" s="6"/>
      <c r="H4" s="6"/>
      <c r="I4" s="1" t="s">
        <v>6</v>
      </c>
      <c r="J4" s="131">
        <f ca="1">NOW()</f>
        <v>45643.732750115742</v>
      </c>
      <c r="K4" s="131"/>
    </row>
    <row r="5" spans="1:11" ht="18.75" x14ac:dyDescent="0.2">
      <c r="A5" s="6"/>
      <c r="B5" s="6"/>
      <c r="C5" s="10"/>
      <c r="D5" s="11" t="s">
        <v>7</v>
      </c>
      <c r="E5" s="12"/>
      <c r="F5" s="12"/>
      <c r="G5" s="12"/>
      <c r="H5" s="6"/>
      <c r="I5" s="1" t="s">
        <v>8</v>
      </c>
      <c r="J5" s="132" t="s">
        <v>9</v>
      </c>
      <c r="K5" s="133"/>
    </row>
    <row r="6" spans="1:11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1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1" ht="17.25" customHeight="1" x14ac:dyDescent="0.2">
      <c r="A8" s="134" t="s">
        <v>120</v>
      </c>
      <c r="B8" s="135"/>
      <c r="C8" s="136"/>
      <c r="D8" s="137" t="s">
        <v>84</v>
      </c>
      <c r="E8" s="138"/>
      <c r="F8" s="139">
        <v>241205</v>
      </c>
      <c r="G8" s="140"/>
      <c r="H8" s="139" t="s">
        <v>140</v>
      </c>
      <c r="I8" s="140"/>
      <c r="J8" s="26"/>
      <c r="K8" s="27"/>
    </row>
    <row r="9" spans="1:11" ht="12" customHeight="1" x14ac:dyDescent="0.15">
      <c r="A9" s="28" t="s">
        <v>22</v>
      </c>
      <c r="B9" s="14"/>
      <c r="C9" s="28" t="s">
        <v>121</v>
      </c>
      <c r="D9" s="17"/>
      <c r="E9" s="28" t="s">
        <v>23</v>
      </c>
      <c r="F9" s="28" t="s">
        <v>24</v>
      </c>
      <c r="G9" s="17"/>
      <c r="H9" s="29" t="s">
        <v>25</v>
      </c>
      <c r="I9" s="23"/>
      <c r="J9" s="26"/>
      <c r="K9" s="27"/>
    </row>
    <row r="10" spans="1:11" ht="12" customHeight="1" x14ac:dyDescent="0.15">
      <c r="A10" s="20" t="s">
        <v>26</v>
      </c>
      <c r="B10" s="21"/>
      <c r="C10" s="29" t="s">
        <v>122</v>
      </c>
      <c r="D10" s="29"/>
      <c r="E10" s="29" t="s">
        <v>27</v>
      </c>
      <c r="F10" s="20" t="s">
        <v>28</v>
      </c>
      <c r="G10" s="23"/>
      <c r="H10" s="20" t="s">
        <v>29</v>
      </c>
      <c r="I10" s="23"/>
      <c r="J10" s="26"/>
      <c r="K10" s="27"/>
    </row>
    <row r="11" spans="1:11" ht="17.25" customHeight="1" x14ac:dyDescent="0.15">
      <c r="A11" s="134" t="s">
        <v>92</v>
      </c>
      <c r="B11" s="141"/>
      <c r="C11" s="79" t="s">
        <v>123</v>
      </c>
      <c r="D11" s="80"/>
      <c r="E11" s="106" t="str">
        <f>IF(SUM(M42:M87)&lt;&gt;23,"NG","OK")</f>
        <v>OK</v>
      </c>
      <c r="F11" s="142">
        <v>12880</v>
      </c>
      <c r="G11" s="136"/>
      <c r="H11" s="143">
        <v>440</v>
      </c>
      <c r="I11" s="144"/>
      <c r="J11" s="30"/>
      <c r="K11" s="31"/>
    </row>
    <row r="12" spans="1:11" ht="13.5" customHeight="1" x14ac:dyDescent="0.15">
      <c r="A12" s="32" t="s">
        <v>30</v>
      </c>
      <c r="B12" s="33"/>
      <c r="C12" s="33"/>
      <c r="D12" s="33"/>
      <c r="E12" s="33"/>
      <c r="F12" s="33"/>
      <c r="G12" s="33"/>
      <c r="H12" s="34" t="s">
        <v>31</v>
      </c>
      <c r="I12" s="35"/>
      <c r="J12" s="35"/>
      <c r="K12" s="36"/>
    </row>
    <row r="13" spans="1:11" ht="13.5" customHeight="1" x14ac:dyDescent="0.15">
      <c r="A13" s="32" t="s">
        <v>32</v>
      </c>
      <c r="B13" s="33"/>
      <c r="C13" s="33"/>
      <c r="D13" s="33"/>
      <c r="E13" s="33"/>
      <c r="F13" s="33"/>
      <c r="G13" s="33"/>
      <c r="H13" s="37" t="s">
        <v>33</v>
      </c>
      <c r="I13" s="38"/>
      <c r="J13" s="38"/>
      <c r="K13" s="39"/>
    </row>
    <row r="14" spans="1:11" ht="13.5" customHeight="1" x14ac:dyDescent="0.15">
      <c r="A14" s="40"/>
      <c r="B14" s="33"/>
      <c r="C14" s="33"/>
      <c r="D14" s="33"/>
      <c r="E14" s="33"/>
      <c r="F14" s="33"/>
      <c r="G14" s="33"/>
      <c r="H14" s="41" t="s">
        <v>34</v>
      </c>
      <c r="I14" s="42"/>
      <c r="J14" s="43"/>
      <c r="K14" s="44" t="s">
        <v>35</v>
      </c>
    </row>
    <row r="15" spans="1:11" ht="13.5" customHeight="1" x14ac:dyDescent="0.15">
      <c r="A15" s="40"/>
      <c r="B15" s="33"/>
      <c r="C15" s="33"/>
      <c r="D15" s="33"/>
      <c r="E15" s="33"/>
      <c r="F15" s="33"/>
      <c r="G15" s="33"/>
      <c r="H15" s="37" t="s">
        <v>36</v>
      </c>
      <c r="I15" s="38"/>
      <c r="J15" s="38"/>
      <c r="K15" s="45" t="s">
        <v>37</v>
      </c>
    </row>
    <row r="16" spans="1:11" ht="13.5" customHeight="1" x14ac:dyDescent="0.15">
      <c r="A16" s="40"/>
      <c r="B16" s="33"/>
      <c r="C16" s="33"/>
      <c r="D16" s="33"/>
      <c r="E16" s="33"/>
      <c r="F16" s="33"/>
      <c r="G16" s="33"/>
      <c r="H16" s="145" t="s">
        <v>38</v>
      </c>
      <c r="I16" s="146"/>
      <c r="J16" s="147"/>
      <c r="K16" s="103" t="s">
        <v>39</v>
      </c>
    </row>
    <row r="17" spans="1:11" ht="13.5" customHeight="1" x14ac:dyDescent="0.15">
      <c r="A17" s="40"/>
      <c r="B17" s="33"/>
      <c r="C17" s="33"/>
      <c r="D17" s="33"/>
      <c r="E17" s="33"/>
      <c r="F17" s="33"/>
      <c r="G17" s="33"/>
      <c r="H17" s="37" t="s">
        <v>40</v>
      </c>
      <c r="I17" s="46"/>
      <c r="J17" s="39"/>
      <c r="K17" s="104" t="s">
        <v>41</v>
      </c>
    </row>
    <row r="18" spans="1:11" ht="13.5" customHeight="1" x14ac:dyDescent="0.15">
      <c r="A18" s="40"/>
      <c r="B18" s="33"/>
      <c r="C18" s="33"/>
      <c r="D18" s="33"/>
      <c r="E18" s="33"/>
      <c r="F18" s="33"/>
      <c r="G18" s="33"/>
      <c r="H18" s="47" t="s">
        <v>42</v>
      </c>
      <c r="I18" s="48"/>
      <c r="J18" s="49"/>
      <c r="K18" s="50"/>
    </row>
    <row r="19" spans="1:11" ht="13.5" customHeight="1" x14ac:dyDescent="0.15">
      <c r="A19" s="40"/>
      <c r="B19" s="33"/>
      <c r="C19" s="33"/>
      <c r="D19" s="33"/>
      <c r="E19" s="33"/>
      <c r="F19" s="33"/>
      <c r="G19" s="33"/>
      <c r="H19" s="47" t="s">
        <v>43</v>
      </c>
      <c r="I19" s="48"/>
      <c r="J19" s="49"/>
      <c r="K19" s="50"/>
    </row>
    <row r="20" spans="1:11" ht="13.5" customHeight="1" x14ac:dyDescent="0.15">
      <c r="A20" s="40"/>
      <c r="B20" s="33"/>
      <c r="C20" s="33"/>
      <c r="D20" s="33"/>
      <c r="E20" s="33"/>
      <c r="F20" s="33"/>
      <c r="G20" s="33"/>
      <c r="H20" s="51" t="s">
        <v>44</v>
      </c>
      <c r="I20" s="48"/>
      <c r="J20" s="49"/>
      <c r="K20" s="50"/>
    </row>
    <row r="21" spans="1:11" ht="13.5" customHeight="1" x14ac:dyDescent="0.15">
      <c r="A21" s="40"/>
      <c r="B21" s="33"/>
      <c r="C21" s="33"/>
      <c r="D21" s="33"/>
      <c r="E21" s="33"/>
      <c r="F21" s="33"/>
      <c r="G21" s="33"/>
      <c r="H21" s="47" t="s">
        <v>45</v>
      </c>
      <c r="I21" s="48"/>
      <c r="J21" s="49"/>
      <c r="K21" s="52" t="s">
        <v>46</v>
      </c>
    </row>
    <row r="22" spans="1:11" ht="13.5" customHeight="1" x14ac:dyDescent="0.15">
      <c r="A22" s="40"/>
      <c r="B22" s="33"/>
      <c r="C22" s="33"/>
      <c r="D22" s="33"/>
      <c r="E22" s="33"/>
      <c r="F22" s="33"/>
      <c r="G22" s="33"/>
      <c r="H22" s="47" t="s">
        <v>47</v>
      </c>
      <c r="I22" s="48"/>
      <c r="J22" s="49"/>
      <c r="K22" s="52" t="s">
        <v>46</v>
      </c>
    </row>
    <row r="23" spans="1:11" ht="13.5" customHeight="1" x14ac:dyDescent="0.15">
      <c r="A23" s="40"/>
      <c r="B23" s="33"/>
      <c r="C23" s="33"/>
      <c r="D23" s="33"/>
      <c r="E23" s="33"/>
      <c r="F23" s="33"/>
      <c r="G23" s="33"/>
      <c r="H23" s="47" t="s">
        <v>48</v>
      </c>
      <c r="I23" s="48"/>
      <c r="J23" s="49"/>
      <c r="K23" s="52" t="s">
        <v>46</v>
      </c>
    </row>
    <row r="24" spans="1:11" ht="13.5" customHeight="1" x14ac:dyDescent="0.15">
      <c r="A24" s="40"/>
      <c r="B24" s="33"/>
      <c r="C24" s="33"/>
      <c r="D24" s="33"/>
      <c r="E24" s="33"/>
      <c r="F24" s="33"/>
      <c r="G24" s="33"/>
      <c r="H24" s="51" t="s">
        <v>49</v>
      </c>
      <c r="I24" s="48"/>
      <c r="J24" s="49"/>
      <c r="K24" s="52" t="s">
        <v>46</v>
      </c>
    </row>
    <row r="25" spans="1:11" ht="13.5" customHeight="1" x14ac:dyDescent="0.15">
      <c r="A25" s="40"/>
      <c r="B25" s="33"/>
      <c r="C25" s="33"/>
      <c r="D25" s="33"/>
      <c r="E25" s="33"/>
      <c r="F25" s="33"/>
      <c r="G25" s="33"/>
      <c r="H25" s="47" t="s">
        <v>50</v>
      </c>
      <c r="I25" s="48"/>
      <c r="J25" s="49"/>
      <c r="K25" s="52" t="s">
        <v>46</v>
      </c>
    </row>
    <row r="26" spans="1:11" ht="13.5" customHeight="1" x14ac:dyDescent="0.15">
      <c r="A26" s="40"/>
      <c r="B26" s="33"/>
      <c r="C26" s="33"/>
      <c r="D26" s="33"/>
      <c r="E26" s="33"/>
      <c r="F26" s="33"/>
      <c r="G26" s="33"/>
      <c r="H26" s="51" t="s">
        <v>51</v>
      </c>
      <c r="I26" s="48"/>
      <c r="J26" s="49"/>
      <c r="K26" s="52" t="s">
        <v>46</v>
      </c>
    </row>
    <row r="27" spans="1:11" ht="13.5" customHeight="1" x14ac:dyDescent="0.15">
      <c r="A27" s="40"/>
      <c r="B27" s="33"/>
      <c r="C27" s="33"/>
      <c r="D27" s="33"/>
      <c r="E27" s="33"/>
      <c r="F27" s="33"/>
      <c r="G27" s="33"/>
      <c r="H27" s="47" t="s">
        <v>52</v>
      </c>
      <c r="I27" s="48"/>
      <c r="J27" s="49"/>
      <c r="K27" s="52" t="s">
        <v>46</v>
      </c>
    </row>
    <row r="28" spans="1:11" ht="13.5" customHeight="1" x14ac:dyDescent="0.15">
      <c r="A28" s="40"/>
      <c r="B28" s="33"/>
      <c r="C28" s="33"/>
      <c r="D28" s="33"/>
      <c r="E28" s="33"/>
      <c r="F28" s="33"/>
      <c r="G28" s="33"/>
      <c r="H28" s="53" t="s">
        <v>53</v>
      </c>
      <c r="I28" s="48"/>
      <c r="J28" s="49"/>
      <c r="K28" s="50"/>
    </row>
    <row r="29" spans="1:11" ht="13.5" customHeight="1" x14ac:dyDescent="0.15">
      <c r="A29" s="40"/>
      <c r="B29" s="33"/>
      <c r="C29" s="33"/>
      <c r="D29" s="33"/>
      <c r="E29" s="33"/>
      <c r="F29" s="33"/>
      <c r="G29" s="33"/>
      <c r="H29" s="53" t="s">
        <v>54</v>
      </c>
      <c r="I29" s="48"/>
      <c r="J29" s="49"/>
      <c r="K29" s="50"/>
    </row>
    <row r="30" spans="1:11" ht="13.5" customHeight="1" x14ac:dyDescent="0.15">
      <c r="A30" s="40"/>
      <c r="B30" s="33"/>
      <c r="C30" s="33"/>
      <c r="D30" s="33"/>
      <c r="E30" s="33"/>
      <c r="F30" s="33"/>
      <c r="G30" s="33"/>
      <c r="H30" s="53" t="s">
        <v>55</v>
      </c>
      <c r="I30" s="48"/>
      <c r="J30" s="49"/>
      <c r="K30" s="50"/>
    </row>
    <row r="31" spans="1:11" ht="13.5" customHeight="1" x14ac:dyDescent="0.15">
      <c r="A31" s="40"/>
      <c r="B31" s="33"/>
      <c r="C31" s="33"/>
      <c r="D31" s="33"/>
      <c r="E31" s="33"/>
      <c r="F31" s="33"/>
      <c r="G31" s="33"/>
      <c r="H31" s="47" t="s">
        <v>56</v>
      </c>
      <c r="I31" s="48"/>
      <c r="J31" s="49"/>
      <c r="K31" s="52" t="s">
        <v>46</v>
      </c>
    </row>
    <row r="32" spans="1:11" ht="13.5" customHeight="1" x14ac:dyDescent="0.15">
      <c r="A32" s="40"/>
      <c r="B32" s="33"/>
      <c r="C32" s="33"/>
      <c r="D32" s="33"/>
      <c r="E32" s="33"/>
      <c r="F32" s="33"/>
      <c r="G32" s="33"/>
      <c r="H32" s="47" t="s">
        <v>57</v>
      </c>
      <c r="I32" s="48"/>
      <c r="J32" s="49"/>
      <c r="K32" s="52" t="s">
        <v>46</v>
      </c>
    </row>
    <row r="33" spans="1:31" ht="13.5" customHeight="1" x14ac:dyDescent="0.15">
      <c r="A33" s="40"/>
      <c r="B33" s="33"/>
      <c r="C33" s="33"/>
      <c r="D33" s="33"/>
      <c r="E33" s="33"/>
      <c r="F33" s="33"/>
      <c r="G33" s="33"/>
      <c r="H33" s="47" t="s">
        <v>58</v>
      </c>
      <c r="I33" s="48"/>
      <c r="J33" s="49"/>
      <c r="K33" s="52" t="s">
        <v>46</v>
      </c>
    </row>
    <row r="34" spans="1:31" ht="13.5" customHeight="1" x14ac:dyDescent="0.15">
      <c r="A34" s="40"/>
      <c r="B34" s="33"/>
      <c r="C34" s="33"/>
      <c r="D34" s="33"/>
      <c r="E34" s="33"/>
      <c r="F34" s="33"/>
      <c r="G34" s="33"/>
      <c r="H34" s="47" t="s">
        <v>59</v>
      </c>
      <c r="I34" s="48"/>
      <c r="J34" s="49"/>
      <c r="K34" s="52" t="s">
        <v>46</v>
      </c>
    </row>
    <row r="35" spans="1:31" ht="13.5" customHeight="1" x14ac:dyDescent="0.15">
      <c r="A35" s="40"/>
      <c r="B35" s="33"/>
      <c r="C35" s="33"/>
      <c r="D35" s="33"/>
      <c r="E35" s="33"/>
      <c r="F35" s="33"/>
      <c r="G35" s="33"/>
      <c r="H35" s="47" t="s">
        <v>60</v>
      </c>
      <c r="I35" s="48"/>
      <c r="J35" s="49"/>
      <c r="K35" s="52" t="s">
        <v>46</v>
      </c>
    </row>
    <row r="36" spans="1:31" ht="13.5" customHeight="1" x14ac:dyDescent="0.15">
      <c r="A36" s="40"/>
      <c r="B36" s="33"/>
      <c r="C36" s="33"/>
      <c r="D36" s="33"/>
      <c r="E36" s="33"/>
      <c r="F36" s="33"/>
      <c r="G36" s="33"/>
      <c r="H36" s="47" t="s">
        <v>61</v>
      </c>
      <c r="I36" s="48"/>
      <c r="J36" s="49"/>
      <c r="K36" s="52" t="s">
        <v>46</v>
      </c>
    </row>
    <row r="37" spans="1:31" ht="13.5" customHeight="1" x14ac:dyDescent="0.15">
      <c r="A37" s="40"/>
      <c r="B37" s="33"/>
      <c r="C37" s="33"/>
      <c r="D37" s="33"/>
      <c r="E37" s="33"/>
      <c r="F37" s="33"/>
      <c r="G37" s="33"/>
      <c r="H37" s="47" t="s">
        <v>62</v>
      </c>
      <c r="I37" s="48"/>
      <c r="J37" s="49"/>
      <c r="K37" s="52" t="s">
        <v>46</v>
      </c>
    </row>
    <row r="38" spans="1:31" ht="13.5" customHeight="1" x14ac:dyDescent="0.15">
      <c r="A38" s="105" t="s">
        <v>63</v>
      </c>
      <c r="B38" s="54"/>
      <c r="C38" s="54" t="s">
        <v>64</v>
      </c>
      <c r="D38" s="54"/>
      <c r="E38" s="148" t="s">
        <v>65</v>
      </c>
      <c r="F38" s="148"/>
      <c r="G38" s="148"/>
      <c r="H38" s="107" t="s">
        <v>128</v>
      </c>
      <c r="I38" s="54"/>
      <c r="J38" s="54"/>
      <c r="K38" s="56"/>
    </row>
    <row r="39" spans="1:31" ht="13.5" customHeight="1" x14ac:dyDescent="0.15">
      <c r="A39" s="57" t="s">
        <v>66</v>
      </c>
      <c r="B39" s="7"/>
      <c r="C39" s="7"/>
      <c r="D39" s="7"/>
      <c r="E39" s="7"/>
      <c r="F39" s="7"/>
      <c r="G39" s="7"/>
      <c r="H39" s="7"/>
      <c r="I39" s="7"/>
      <c r="J39" s="7"/>
      <c r="K39" s="30"/>
    </row>
    <row r="40" spans="1:31" ht="15" customHeight="1" x14ac:dyDescent="0.15">
      <c r="A40" s="103" t="s">
        <v>67</v>
      </c>
      <c r="B40" s="149" t="s">
        <v>68</v>
      </c>
      <c r="C40" s="58" t="s">
        <v>69</v>
      </c>
      <c r="D40" s="149" t="s">
        <v>70</v>
      </c>
      <c r="E40" s="151" t="s">
        <v>71</v>
      </c>
      <c r="F40" s="151" t="s">
        <v>72</v>
      </c>
      <c r="G40" s="151" t="s">
        <v>73</v>
      </c>
      <c r="H40" s="151" t="s">
        <v>74</v>
      </c>
      <c r="I40" s="151" t="s">
        <v>75</v>
      </c>
      <c r="J40" s="160"/>
      <c r="K40" s="160"/>
      <c r="L40" s="157" t="s">
        <v>76</v>
      </c>
      <c r="M40" s="157"/>
      <c r="N40" s="157" t="s">
        <v>100</v>
      </c>
      <c r="O40" s="157" t="s">
        <v>101</v>
      </c>
      <c r="P40" s="157"/>
      <c r="Q40" s="158" t="s">
        <v>102</v>
      </c>
      <c r="R40" s="157" t="s">
        <v>103</v>
      </c>
      <c r="S40" s="157" t="s">
        <v>104</v>
      </c>
      <c r="T40" s="157" t="s">
        <v>105</v>
      </c>
      <c r="U40" s="157" t="s">
        <v>106</v>
      </c>
      <c r="V40" s="157" t="s">
        <v>107</v>
      </c>
      <c r="W40" s="157" t="s">
        <v>108</v>
      </c>
      <c r="X40" s="157" t="s">
        <v>109</v>
      </c>
      <c r="Y40" s="157" t="s">
        <v>110</v>
      </c>
      <c r="Z40" s="157" t="s">
        <v>111</v>
      </c>
    </row>
    <row r="41" spans="1:31" ht="15" customHeight="1" x14ac:dyDescent="0.15">
      <c r="A41" s="45" t="s">
        <v>77</v>
      </c>
      <c r="B41" s="150"/>
      <c r="C41" s="59" t="s">
        <v>78</v>
      </c>
      <c r="D41" s="150"/>
      <c r="E41" s="152"/>
      <c r="F41" s="152"/>
      <c r="G41" s="152"/>
      <c r="H41" s="152"/>
      <c r="I41" s="152"/>
      <c r="J41" s="150"/>
      <c r="K41" s="150"/>
      <c r="L41" s="157"/>
      <c r="M41" s="157"/>
      <c r="N41" s="157"/>
      <c r="O41" s="102" t="s">
        <v>112</v>
      </c>
      <c r="P41" s="102" t="s">
        <v>113</v>
      </c>
      <c r="Q41" s="159"/>
      <c r="R41" s="157"/>
      <c r="S41" s="157"/>
      <c r="T41" s="157"/>
      <c r="U41" s="157"/>
      <c r="V41" s="157"/>
      <c r="W41" s="157"/>
      <c r="X41" s="157"/>
      <c r="Y41" s="157"/>
      <c r="Z41" s="157"/>
    </row>
    <row r="42" spans="1:31" ht="12" customHeight="1" x14ac:dyDescent="0.15">
      <c r="A42" s="151">
        <v>1</v>
      </c>
      <c r="B42" s="153">
        <v>3.4</v>
      </c>
      <c r="C42" s="60">
        <v>0.1</v>
      </c>
      <c r="D42" s="153" t="s">
        <v>79</v>
      </c>
      <c r="E42" s="153">
        <v>3.3946000000000001</v>
      </c>
      <c r="F42" s="153">
        <v>3.3955000000000002</v>
      </c>
      <c r="G42" s="153">
        <v>3.3946999999999998</v>
      </c>
      <c r="H42" s="153">
        <v>3.3944000000000001</v>
      </c>
      <c r="I42" s="153">
        <v>3.3944000000000001</v>
      </c>
      <c r="J42" s="155"/>
      <c r="K42" s="155"/>
      <c r="L42" s="163" t="str">
        <f>IF(E42="","",IF(OR(((MAXA(E42:I43))&gt;(B42+C42)),((MINA(E42:I43))&lt;(B42-C43))),"NG","OK"))</f>
        <v>OK</v>
      </c>
      <c r="M42" s="163">
        <f>IF(E42="","",IF(OR(((MAXA(E42:I43))&gt;(B42+C42)),((MINA(E42:I43))&lt;(B42-C43))),2,1))</f>
        <v>1</v>
      </c>
      <c r="N42" s="162">
        <f>IF(B42="","",(((B42+C42)+(B42-C43))/2))</f>
        <v>3.4</v>
      </c>
      <c r="O42" s="164">
        <f>IF(E42="","",((MAXA(E42,F42,G42,H42,I42))-N42)/((C42+C43)/2))</f>
        <v>-4.4999999999997264E-2</v>
      </c>
      <c r="P42" s="164">
        <f>IF(E42="","",((MINA(E42,F42,G42,H42,I42))-N42)/((C42+C43)/2))</f>
        <v>-5.5999999999998273E-2</v>
      </c>
      <c r="Q42" s="162" t="str">
        <f>IF(E42="","",IF(OR((O42&gt;50%),(P42&lt;-50%)),"Measure More","OK"))</f>
        <v>OK</v>
      </c>
      <c r="R42" s="162">
        <f>IF(E42="","",MAXA(E42:I43))</f>
        <v>3.3955000000000002</v>
      </c>
      <c r="S42" s="162">
        <f>IF(E42="","",MINA(E42:I43))</f>
        <v>3.3944000000000001</v>
      </c>
      <c r="T42" s="162">
        <f>IF(E42="","",(R42-S42))</f>
        <v>1.1000000000001009E-3</v>
      </c>
      <c r="U42" s="162">
        <f>IF(E42="","",ROUND(AVERAGEA(E42:I43),4))</f>
        <v>3.3946999999999998</v>
      </c>
      <c r="V42" s="162">
        <f>IF(E42="","",ROUND(SQRT(COUNTA(E42:I43)/(COUNTA(E42:I43)-1))*STDEVPA(E42:I43),4))</f>
        <v>5.0000000000000001E-4</v>
      </c>
      <c r="W42" s="161">
        <f>IF(E42="","",ROUND((((B42+C42)-(B42-C43))/(6*V42)),4))</f>
        <v>66.666700000000006</v>
      </c>
      <c r="X42" s="161">
        <f>IF(E42="","",ROUND((1-(ABS((((B42+C42)+(B42-C43))/2)-U42)/((C42+C43)/2)))*W42,4))</f>
        <v>63.133400000000002</v>
      </c>
      <c r="Y42" s="161" t="str">
        <f>IF(E42="","",IF(OR(((MAXA(E42:I43))&gt;(B42+C42)),((MINA(E42:I43))&lt;(B42-C43))),"NG","OK"))</f>
        <v>OK</v>
      </c>
      <c r="Z42" s="161" t="str">
        <f>IF(X42="","",IF(OR(((MINA(X42))&lt;(1.67))),"NG","OK"))</f>
        <v>OK</v>
      </c>
      <c r="AA42">
        <v>3.3946000000000001</v>
      </c>
      <c r="AB42">
        <v>3.3955000000000002</v>
      </c>
      <c r="AC42">
        <v>3.3946999999999998</v>
      </c>
      <c r="AD42">
        <v>3.3944000000000001</v>
      </c>
      <c r="AE42">
        <v>3.3944000000000001</v>
      </c>
    </row>
    <row r="43" spans="1:31" ht="12" customHeight="1" x14ac:dyDescent="0.15">
      <c r="A43" s="152"/>
      <c r="B43" s="154"/>
      <c r="C43" s="61">
        <v>0.1</v>
      </c>
      <c r="D43" s="154"/>
      <c r="E43" s="154"/>
      <c r="F43" s="154"/>
      <c r="G43" s="154"/>
      <c r="H43" s="154"/>
      <c r="I43" s="154"/>
      <c r="J43" s="156"/>
      <c r="K43" s="156"/>
      <c r="L43" s="163" t="str">
        <f>IF(L24="","",IF(OR(((MAXA(L24:L31))&gt;(L20+L21)),((MINA(L24:L31))&lt;(L20-L22))),"NG","OK"))</f>
        <v/>
      </c>
      <c r="M43" s="163" t="str">
        <f>IF(M23="","",IF(OR(((MAXA(M23:M30))&gt;(M19+M20)),((MINA(M23:M30))&lt;(M19-M21))),2,1))</f>
        <v/>
      </c>
      <c r="N43" s="162"/>
      <c r="O43" s="164"/>
      <c r="P43" s="164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31" ht="12" customHeight="1" x14ac:dyDescent="0.15">
      <c r="A44" s="167" t="s">
        <v>85</v>
      </c>
      <c r="B44" s="153">
        <v>1.6</v>
      </c>
      <c r="C44" s="60">
        <v>0.1</v>
      </c>
      <c r="D44" s="153" t="s">
        <v>79</v>
      </c>
      <c r="E44" s="153">
        <v>1.6009</v>
      </c>
      <c r="F44" s="153">
        <v>1.6024</v>
      </c>
      <c r="G44" s="153">
        <v>1.6046</v>
      </c>
      <c r="H44" s="153">
        <v>1.6037999999999999</v>
      </c>
      <c r="I44" s="153">
        <v>1.6039000000000001</v>
      </c>
      <c r="J44" s="155"/>
      <c r="K44" s="155"/>
      <c r="L44" s="163" t="str">
        <f t="shared" ref="L44" si="0">IF(E44="","",IF(OR(((MAXA(E44:I45))&gt;(B44+C44)),((MINA(E44:I45))&lt;(B44-C45))),"NG","OK"))</f>
        <v>OK</v>
      </c>
      <c r="M44" s="163">
        <f t="shared" ref="M44" si="1">IF(E44="","",IF(OR(((MAXA(E44:I45))&gt;(B44+C44)),((MINA(E44:I45))&lt;(B44-C45))),2,1))</f>
        <v>1</v>
      </c>
      <c r="N44" s="162">
        <f t="shared" ref="N44" si="2">IF(B44="","",(((B44+C44)+(B44-C45))/2))</f>
        <v>1.6</v>
      </c>
      <c r="O44" s="164">
        <f t="shared" ref="O44" si="3">IF(E44="","",((MAXA(E44,F44,G44,H44,I44))-N44)/((C44+C45)/2))</f>
        <v>4.5999999999999375E-2</v>
      </c>
      <c r="P44" s="164">
        <f t="shared" ref="P44" si="4">IF(E44="","",((MINA(E44,F44,G44,H44,I44))-N44)/((C44+C45)/2))</f>
        <v>8.9999999999990088E-3</v>
      </c>
      <c r="Q44" s="162" t="str">
        <f t="shared" ref="Q44" si="5">IF(E44="","",IF(OR((O44&gt;50%),(P44&lt;-50%)),"Measure More","OK"))</f>
        <v>OK</v>
      </c>
      <c r="R44" s="162">
        <f t="shared" ref="R44" si="6">IF(E44="","",MAXA(E44:I45))</f>
        <v>1.6046</v>
      </c>
      <c r="S44" s="162">
        <f t="shared" ref="S44" si="7">IF(E44="","",MINA(E44:I45))</f>
        <v>1.6009</v>
      </c>
      <c r="T44" s="162">
        <f t="shared" ref="T44" si="8">IF(E44="","",(R44-S44))</f>
        <v>3.7000000000000366E-3</v>
      </c>
      <c r="U44" s="162">
        <f t="shared" ref="U44" si="9">IF(E44="","",ROUND(AVERAGEA(E44:I45),4))</f>
        <v>1.6031</v>
      </c>
      <c r="V44" s="162">
        <f t="shared" ref="V44" si="10">IF(E44="","",ROUND(SQRT(COUNTA(E44:I45)/(COUNTA(E44:I45)-1))*STDEVPA(E44:I45),4))</f>
        <v>1.5E-3</v>
      </c>
      <c r="W44" s="161">
        <f t="shared" ref="W44" si="11">IF(E44="","",ROUND((((B44+C44)-(B44-C45))/(6*V44)),4))</f>
        <v>22.222200000000001</v>
      </c>
      <c r="X44" s="161">
        <f t="shared" ref="X44" si="12">IF(E44="","",ROUND((1-(ABS((((B44+C44)+(B44-C45))/2)-U44)/((C44+C45)/2)))*W44,4))</f>
        <v>21.533300000000001</v>
      </c>
      <c r="Y44" s="161" t="str">
        <f t="shared" ref="Y44" si="13">IF(E44="","",IF(OR(((MAXA(E44:I45))&gt;(B44+C44)),((MINA(E44:I45))&lt;(B44-C45))),"NG","OK"))</f>
        <v>OK</v>
      </c>
      <c r="Z44" s="161" t="str">
        <f t="shared" ref="Z44" si="14">IF(X44="","",IF(OR(((MINA(X44))&lt;(1.67))),"NG","OK"))</f>
        <v>OK</v>
      </c>
      <c r="AA44">
        <v>1.6009</v>
      </c>
      <c r="AB44">
        <v>1.6024</v>
      </c>
      <c r="AC44">
        <v>1.6046</v>
      </c>
      <c r="AD44">
        <v>1.6037999999999999</v>
      </c>
      <c r="AE44">
        <v>1.6039000000000001</v>
      </c>
    </row>
    <row r="45" spans="1:31" ht="12" customHeight="1" x14ac:dyDescent="0.15">
      <c r="A45" s="168"/>
      <c r="B45" s="154"/>
      <c r="C45" s="61">
        <v>0.1</v>
      </c>
      <c r="D45" s="154"/>
      <c r="E45" s="154"/>
      <c r="F45" s="154"/>
      <c r="G45" s="154"/>
      <c r="H45" s="154"/>
      <c r="I45" s="154"/>
      <c r="J45" s="156"/>
      <c r="K45" s="156"/>
      <c r="L45" s="163" t="str">
        <f t="shared" ref="L45" si="15">IF(L26="","",IF(OR(((MAXA(L26:L33))&gt;(L22+L23)),((MINA(L26:L33))&lt;(L22-L24))),"NG","OK"))</f>
        <v/>
      </c>
      <c r="M45" s="163" t="str">
        <f t="shared" ref="M45" si="16">IF(M25="","",IF(OR(((MAXA(M25:M32))&gt;(M21+M22)),((MINA(M25:M32))&lt;(M21-M23))),2,1))</f>
        <v/>
      </c>
      <c r="N45" s="162"/>
      <c r="O45" s="164"/>
      <c r="P45" s="164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31" ht="12" customHeight="1" x14ac:dyDescent="0.15">
      <c r="A46" s="165" t="s">
        <v>86</v>
      </c>
      <c r="B46" s="153">
        <v>1.6</v>
      </c>
      <c r="C46" s="60">
        <v>0.1</v>
      </c>
      <c r="D46" s="153" t="s">
        <v>79</v>
      </c>
      <c r="E46" s="153">
        <v>1.6014999999999999</v>
      </c>
      <c r="F46" s="153">
        <v>1.6019000000000001</v>
      </c>
      <c r="G46" s="153">
        <v>1.6012</v>
      </c>
      <c r="H46" s="153">
        <v>1.6017999999999999</v>
      </c>
      <c r="I46" s="153">
        <v>1.6021000000000001</v>
      </c>
      <c r="J46" s="155"/>
      <c r="K46" s="155"/>
      <c r="L46" s="163" t="str">
        <f t="shared" ref="L46" si="17">IF(E46="","",IF(OR(((MAXA(E46:I47))&gt;(B46+C46)),((MINA(E46:I47))&lt;(B46-C47))),"NG","OK"))</f>
        <v>OK</v>
      </c>
      <c r="M46" s="163">
        <f t="shared" ref="M46" si="18">IF(E46="","",IF(OR(((MAXA(E46:I47))&gt;(B46+C46)),((MINA(E46:I47))&lt;(B46-C47))),2,1))</f>
        <v>1</v>
      </c>
      <c r="N46" s="162">
        <f t="shared" ref="N46" si="19">IF(B46="","",(((B46+C46)+(B46-C47))/2))</f>
        <v>1.6</v>
      </c>
      <c r="O46" s="164">
        <f t="shared" ref="O46" si="20">IF(E46="","",((MAXA(E46,F46,G46,H46,I46))-N46)/((C46+C47)/2))</f>
        <v>2.0999999999999908E-2</v>
      </c>
      <c r="P46" s="164">
        <f t="shared" ref="P46" si="21">IF(E46="","",((MINA(E46,F46,G46,H46,I46))-N46)/((C46+C47)/2))</f>
        <v>1.1999999999998678E-2</v>
      </c>
      <c r="Q46" s="162" t="str">
        <f t="shared" ref="Q46" si="22">IF(E46="","",IF(OR((O46&gt;50%),(P46&lt;-50%)),"Measure More","OK"))</f>
        <v>OK</v>
      </c>
      <c r="R46" s="162">
        <f t="shared" ref="R46" si="23">IF(E46="","",MAXA(E46:I47))</f>
        <v>1.6021000000000001</v>
      </c>
      <c r="S46" s="162">
        <f t="shared" ref="S46" si="24">IF(E46="","",MINA(E46:I47))</f>
        <v>1.6012</v>
      </c>
      <c r="T46" s="162">
        <f t="shared" ref="T46" si="25">IF(E46="","",(R46-S46))</f>
        <v>9.0000000000012292E-4</v>
      </c>
      <c r="U46" s="162">
        <f t="shared" ref="U46" si="26">IF(E46="","",ROUND(AVERAGEA(E46:I47),4))</f>
        <v>1.6016999999999999</v>
      </c>
      <c r="V46" s="162">
        <f t="shared" ref="V46" si="27">IF(E46="","",ROUND(SQRT(COUNTA(E46:I47)/(COUNTA(E46:I47)-1))*STDEVPA(E46:I47),4))</f>
        <v>4.0000000000000002E-4</v>
      </c>
      <c r="W46" s="161">
        <f t="shared" ref="W46" si="28">IF(E46="","",ROUND((((B46+C46)-(B46-C47))/(6*V46)),4))</f>
        <v>83.333299999999994</v>
      </c>
      <c r="X46" s="161">
        <f t="shared" ref="X46" si="29">IF(E46="","",ROUND((1-(ABS((((B46+C46)+(B46-C47))/2)-U46)/((C46+C47)/2)))*W46,4))</f>
        <v>81.916600000000003</v>
      </c>
      <c r="Y46" s="161" t="str">
        <f t="shared" ref="Y46" si="30">IF(E46="","",IF(OR(((MAXA(E46:I47))&gt;(B46+C46)),((MINA(E46:I47))&lt;(B46-C47))),"NG","OK"))</f>
        <v>OK</v>
      </c>
      <c r="Z46" s="161" t="str">
        <f t="shared" ref="Z46" si="31">IF(X46="","",IF(OR(((MINA(X46))&lt;(1.67))),"NG","OK"))</f>
        <v>OK</v>
      </c>
      <c r="AA46">
        <v>1.6014999999999999</v>
      </c>
      <c r="AB46">
        <v>1.6019000000000001</v>
      </c>
      <c r="AC46">
        <v>1.6012</v>
      </c>
      <c r="AD46">
        <v>1.6017999999999999</v>
      </c>
      <c r="AE46">
        <v>1.6021000000000001</v>
      </c>
    </row>
    <row r="47" spans="1:31" ht="12" customHeight="1" x14ac:dyDescent="0.15">
      <c r="A47" s="166"/>
      <c r="B47" s="154"/>
      <c r="C47" s="61">
        <v>0.1</v>
      </c>
      <c r="D47" s="154"/>
      <c r="E47" s="154"/>
      <c r="F47" s="154"/>
      <c r="G47" s="154"/>
      <c r="H47" s="154"/>
      <c r="I47" s="154"/>
      <c r="J47" s="156"/>
      <c r="K47" s="156"/>
      <c r="L47" s="163" t="str">
        <f t="shared" ref="L47" si="32">IF(L28="","",IF(OR(((MAXA(L28:L35))&gt;(L24+L25)),((MINA(L28:L35))&lt;(L24-L26))),"NG","OK"))</f>
        <v/>
      </c>
      <c r="M47" s="163" t="str">
        <f t="shared" ref="M47" si="33">IF(M27="","",IF(OR(((MAXA(M27:M34))&gt;(M23+M24)),((MINA(M27:M34))&lt;(M23-M25))),2,1))</f>
        <v/>
      </c>
      <c r="N47" s="162"/>
      <c r="O47" s="164"/>
      <c r="P47" s="164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31" ht="12" customHeight="1" x14ac:dyDescent="0.15">
      <c r="A48" s="165">
        <v>3</v>
      </c>
      <c r="B48" s="153">
        <v>6.3</v>
      </c>
      <c r="C48" s="60">
        <v>0.1</v>
      </c>
      <c r="D48" s="153" t="s">
        <v>79</v>
      </c>
      <c r="E48" s="153">
        <v>6.2988</v>
      </c>
      <c r="F48" s="153">
        <v>6.2992999999999997</v>
      </c>
      <c r="G48" s="153">
        <v>6.298</v>
      </c>
      <c r="H48" s="153">
        <v>6.2987000000000002</v>
      </c>
      <c r="I48" s="153">
        <v>6.2988</v>
      </c>
      <c r="J48" s="155"/>
      <c r="K48" s="155"/>
      <c r="L48" s="163" t="str">
        <f t="shared" ref="L48" si="34">IF(E48="","",IF(OR(((MAXA(E48:I49))&gt;(B48+C48)),((MINA(E48:I49))&lt;(B48-C49))),"NG","OK"))</f>
        <v>OK</v>
      </c>
      <c r="M48" s="163">
        <f t="shared" ref="M48" si="35">IF(E48="","",IF(OR(((MAXA(E48:I49))&gt;(B48+C48)),((MINA(E48:I49))&lt;(B48-C49))),2,1))</f>
        <v>1</v>
      </c>
      <c r="N48" s="162">
        <f t="shared" ref="N48" si="36">IF(B48="","",(((B48+C48)+(B48-C49))/2))</f>
        <v>6.3</v>
      </c>
      <c r="O48" s="164">
        <f t="shared" ref="O48" si="37">IF(E48="","",((MAXA(E48,F48,G48,H48,I48))-N48)/((C48+C49)/2))</f>
        <v>-7.0000000000014495E-3</v>
      </c>
      <c r="P48" s="164">
        <f t="shared" ref="P48" si="38">IF(E48="","",((MINA(E48,F48,G48,H48,I48))-N48)/((C48+C49)/2))</f>
        <v>-1.9999999999997797E-2</v>
      </c>
      <c r="Q48" s="162" t="str">
        <f t="shared" ref="Q48" si="39">IF(E48="","",IF(OR((O48&gt;50%),(P48&lt;-50%)),"Measure More","OK"))</f>
        <v>OK</v>
      </c>
      <c r="R48" s="162">
        <f t="shared" ref="R48" si="40">IF(E48="","",MAXA(E48:I49))</f>
        <v>6.2992999999999997</v>
      </c>
      <c r="S48" s="162">
        <f t="shared" ref="S48" si="41">IF(E48="","",MINA(E48:I49))</f>
        <v>6.298</v>
      </c>
      <c r="T48" s="162">
        <f t="shared" ref="T48" si="42">IF(E48="","",(R48-S48))</f>
        <v>1.2999999999996348E-3</v>
      </c>
      <c r="U48" s="162">
        <f t="shared" ref="U48" si="43">IF(E48="","",ROUND(AVERAGEA(E48:I49),4))</f>
        <v>6.2987000000000002</v>
      </c>
      <c r="V48" s="162">
        <f t="shared" ref="V48" si="44">IF(E48="","",ROUND(SQRT(COUNTA(E48:I49)/(COUNTA(E48:I49)-1))*STDEVPA(E48:I49),4))</f>
        <v>5.0000000000000001E-4</v>
      </c>
      <c r="W48" s="161">
        <f t="shared" ref="W48" si="45">IF(E48="","",ROUND((((B48+C48)-(B48-C49))/(6*V48)),4))</f>
        <v>66.666700000000006</v>
      </c>
      <c r="X48" s="161">
        <f t="shared" ref="X48" si="46">IF(E48="","",ROUND((1-(ABS((((B48+C48)+(B48-C49))/2)-U48)/((C48+C49)/2)))*W48,4))</f>
        <v>65.8</v>
      </c>
      <c r="Y48" s="161" t="str">
        <f t="shared" ref="Y48" si="47">IF(E48="","",IF(OR(((MAXA(E48:I49))&gt;(B48+C48)),((MINA(E48:I49))&lt;(B48-C49))),"NG","OK"))</f>
        <v>OK</v>
      </c>
      <c r="Z48" s="161" t="str">
        <f t="shared" ref="Z48" si="48">IF(X48="","",IF(OR(((MINA(X48))&lt;(1.67))),"NG","OK"))</f>
        <v>OK</v>
      </c>
      <c r="AA48">
        <v>6.2988</v>
      </c>
      <c r="AB48">
        <v>6.2992999999999997</v>
      </c>
      <c r="AC48">
        <v>6.298</v>
      </c>
      <c r="AD48">
        <v>6.2987000000000002</v>
      </c>
      <c r="AE48">
        <v>6.2988</v>
      </c>
    </row>
    <row r="49" spans="1:31" ht="12" customHeight="1" x14ac:dyDescent="0.15">
      <c r="A49" s="166"/>
      <c r="B49" s="154"/>
      <c r="C49" s="61">
        <v>0.1</v>
      </c>
      <c r="D49" s="154"/>
      <c r="E49" s="154"/>
      <c r="F49" s="154"/>
      <c r="G49" s="154"/>
      <c r="H49" s="154"/>
      <c r="I49" s="154"/>
      <c r="J49" s="156"/>
      <c r="K49" s="156"/>
      <c r="L49" s="163" t="str">
        <f t="shared" ref="L49" si="49">IF(L30="","",IF(OR(((MAXA(L30:L37))&gt;(L26+L27)),((MINA(L30:L37))&lt;(L26-L28))),"NG","OK"))</f>
        <v/>
      </c>
      <c r="M49" s="163" t="str">
        <f t="shared" ref="M49" si="50">IF(M29="","",IF(OR(((MAXA(M29:M36))&gt;(M25+M26)),((MINA(M29:M36))&lt;(M25-M27))),2,1))</f>
        <v/>
      </c>
      <c r="N49" s="162"/>
      <c r="O49" s="164"/>
      <c r="P49" s="164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31" ht="12" customHeight="1" x14ac:dyDescent="0.15">
      <c r="A50" s="165">
        <v>5</v>
      </c>
      <c r="B50" s="153">
        <v>9.6</v>
      </c>
      <c r="C50" s="60">
        <v>0.1</v>
      </c>
      <c r="D50" s="153" t="s">
        <v>79</v>
      </c>
      <c r="E50" s="153">
        <v>9.6015999999999995</v>
      </c>
      <c r="F50" s="153">
        <v>9.5990000000000002</v>
      </c>
      <c r="G50" s="153">
        <v>9.6045999999999996</v>
      </c>
      <c r="H50" s="153">
        <v>9.6057000000000006</v>
      </c>
      <c r="I50" s="153">
        <v>9.5982000000000003</v>
      </c>
      <c r="J50" s="155"/>
      <c r="K50" s="155"/>
      <c r="L50" s="163" t="str">
        <f t="shared" ref="L50" si="51">IF(E50="","",IF(OR(((MAXA(E50:I51))&gt;(B50+C50)),((MINA(E50:I51))&lt;(B50-C51))),"NG","OK"))</f>
        <v>OK</v>
      </c>
      <c r="M50" s="163">
        <f t="shared" ref="M50" si="52">IF(E50="","",IF(OR(((MAXA(E50:I51))&gt;(B50+C50)),((MINA(E50:I51))&lt;(B50-C51))),2,1))</f>
        <v>1</v>
      </c>
      <c r="N50" s="162">
        <f t="shared" ref="N50" si="53">IF(B50="","",(((B50+C50)+(B50-C51))/2))</f>
        <v>9.6</v>
      </c>
      <c r="O50" s="164">
        <f t="shared" ref="O50" si="54">IF(E50="","",((MAXA(E50,F50,G50,H50,I50))-N50)/((C50+C51)/2))</f>
        <v>5.7000000000009265E-2</v>
      </c>
      <c r="P50" s="164">
        <f t="shared" ref="P50" si="55">IF(E50="","",((MINA(E50,F50,G50,H50,I50))-N50)/((C50+C51)/2))</f>
        <v>-1.7999999999993577E-2</v>
      </c>
      <c r="Q50" s="162" t="str">
        <f t="shared" ref="Q50" si="56">IF(E50="","",IF(OR((O50&gt;50%),(P50&lt;-50%)),"Measure More","OK"))</f>
        <v>OK</v>
      </c>
      <c r="R50" s="162">
        <f t="shared" ref="R50" si="57">IF(E50="","",MAXA(E50:I51))</f>
        <v>9.6057000000000006</v>
      </c>
      <c r="S50" s="162">
        <f t="shared" ref="S50" si="58">IF(E50="","",MINA(E50:I51))</f>
        <v>9.5982000000000003</v>
      </c>
      <c r="T50" s="162">
        <f t="shared" ref="T50" si="59">IF(E50="","",(R50-S50))</f>
        <v>7.5000000000002842E-3</v>
      </c>
      <c r="U50" s="162">
        <f t="shared" ref="U50" si="60">IF(E50="","",ROUND(AVERAGEA(E50:I51),4))</f>
        <v>9.6018000000000008</v>
      </c>
      <c r="V50" s="162">
        <f t="shared" ref="V50" si="61">IF(E50="","",ROUND(SQRT(COUNTA(E50:I51)/(COUNTA(E50:I51)-1))*STDEVPA(E50:I51),4))</f>
        <v>3.3E-3</v>
      </c>
      <c r="W50" s="161">
        <f t="shared" ref="W50" si="62">IF(E50="","",ROUND((((B50+C50)-(B50-C51))/(6*V50)),4))</f>
        <v>10.101000000000001</v>
      </c>
      <c r="X50" s="161">
        <f t="shared" ref="X50" si="63">IF(E50="","",ROUND((1-(ABS((((B50+C50)+(B50-C51))/2)-U50)/((C50+C51)/2)))*W50,4))</f>
        <v>9.9192</v>
      </c>
      <c r="Y50" s="161" t="str">
        <f t="shared" ref="Y50" si="64">IF(E50="","",IF(OR(((MAXA(E50:I51))&gt;(B50+C50)),((MINA(E50:I51))&lt;(B50-C51))),"NG","OK"))</f>
        <v>OK</v>
      </c>
      <c r="Z50" s="161" t="str">
        <f t="shared" ref="Z50" si="65">IF(X50="","",IF(OR(((MINA(X50))&lt;(1.67))),"NG","OK"))</f>
        <v>OK</v>
      </c>
      <c r="AA50">
        <v>9.6015999999999995</v>
      </c>
      <c r="AB50">
        <v>9.5990000000000002</v>
      </c>
      <c r="AC50">
        <v>9.6045999999999996</v>
      </c>
      <c r="AD50">
        <v>9.6057000000000006</v>
      </c>
      <c r="AE50">
        <v>9.5982000000000003</v>
      </c>
    </row>
    <row r="51" spans="1:31" ht="12" customHeight="1" x14ac:dyDescent="0.15">
      <c r="A51" s="166"/>
      <c r="B51" s="154"/>
      <c r="C51" s="61">
        <v>0.1</v>
      </c>
      <c r="D51" s="154"/>
      <c r="E51" s="154"/>
      <c r="F51" s="154"/>
      <c r="G51" s="154"/>
      <c r="H51" s="154"/>
      <c r="I51" s="154"/>
      <c r="J51" s="156"/>
      <c r="K51" s="156"/>
      <c r="L51" s="163" t="str">
        <f t="shared" ref="L51" si="66">IF(L32="","",IF(OR(((MAXA(L32:L39))&gt;(L28+L29)),((MINA(L32:L39))&lt;(L28-L30))),"NG","OK"))</f>
        <v/>
      </c>
      <c r="M51" s="163" t="str">
        <f t="shared" ref="M51" si="67">IF(M31="","",IF(OR(((MAXA(M31:M38))&gt;(M27+M28)),((MINA(M31:M38))&lt;(M27-M29))),2,1))</f>
        <v/>
      </c>
      <c r="N51" s="162"/>
      <c r="O51" s="164"/>
      <c r="P51" s="164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31" ht="12" customHeight="1" x14ac:dyDescent="0.15">
      <c r="A52" s="165" t="s">
        <v>87</v>
      </c>
      <c r="B52" s="153">
        <v>6.5</v>
      </c>
      <c r="C52" s="60">
        <v>0.1</v>
      </c>
      <c r="D52" s="153" t="s">
        <v>79</v>
      </c>
      <c r="E52" s="153">
        <v>6.4943999999999997</v>
      </c>
      <c r="F52" s="153">
        <v>6.4950999999999999</v>
      </c>
      <c r="G52" s="153">
        <v>6.4958</v>
      </c>
      <c r="H52" s="153">
        <v>6.4953000000000003</v>
      </c>
      <c r="I52" s="153">
        <v>6.4970999999999997</v>
      </c>
      <c r="J52" s="155"/>
      <c r="K52" s="155"/>
      <c r="L52" s="163" t="str">
        <f t="shared" ref="L52" si="68">IF(E52="","",IF(OR(((MAXA(E52:I53))&gt;(B52+C52)),((MINA(E52:I53))&lt;(B52-C53))),"NG","OK"))</f>
        <v>OK</v>
      </c>
      <c r="M52" s="163">
        <f t="shared" ref="M52" si="69">IF(E52="","",IF(OR(((MAXA(E52:I53))&gt;(B52+C52)),((MINA(E52:I53))&lt;(B52-C53))),2,1))</f>
        <v>1</v>
      </c>
      <c r="N52" s="162">
        <f t="shared" ref="N52" si="70">IF(B52="","",(((B52+C52)+(B52-C53))/2))</f>
        <v>6.5</v>
      </c>
      <c r="O52" s="164">
        <f t="shared" ref="O52" si="71">IF(E52="","",((MAXA(E52,F52,G52,H52,I52))-N52)/((C52+C53)/2))</f>
        <v>-2.9000000000003467E-2</v>
      </c>
      <c r="P52" s="164">
        <f t="shared" ref="P52" si="72">IF(E52="","",((MINA(E52,F52,G52,H52,I52))-N52)/((C52+C53)/2))</f>
        <v>-5.6000000000002714E-2</v>
      </c>
      <c r="Q52" s="162" t="str">
        <f t="shared" ref="Q52" si="73">IF(E52="","",IF(OR((O52&gt;50%),(P52&lt;-50%)),"Measure More","OK"))</f>
        <v>OK</v>
      </c>
      <c r="R52" s="162">
        <f t="shared" ref="R52" si="74">IF(E52="","",MAXA(E52:I53))</f>
        <v>6.4970999999999997</v>
      </c>
      <c r="S52" s="162">
        <f t="shared" ref="S52" si="75">IF(E52="","",MINA(E52:I53))</f>
        <v>6.4943999999999997</v>
      </c>
      <c r="T52" s="162">
        <f t="shared" ref="T52" si="76">IF(E52="","",(R52-S52))</f>
        <v>2.6999999999999247E-3</v>
      </c>
      <c r="U52" s="162">
        <f t="shared" ref="U52" si="77">IF(E52="","",ROUND(AVERAGEA(E52:I53),4))</f>
        <v>6.4954999999999998</v>
      </c>
      <c r="V52" s="162">
        <f t="shared" ref="V52" si="78">IF(E52="","",ROUND(SQRT(COUNTA(E52:I53)/(COUNTA(E52:I53)-1))*STDEVPA(E52:I53),4))</f>
        <v>1E-3</v>
      </c>
      <c r="W52" s="161">
        <f t="shared" ref="W52" si="79">IF(E52="","",ROUND((((B52+C52)-(B52-C53))/(6*V52)),4))</f>
        <v>33.333300000000001</v>
      </c>
      <c r="X52" s="161">
        <f t="shared" ref="X52" si="80">IF(E52="","",ROUND((1-(ABS((((B52+C52)+(B52-C53))/2)-U52)/((C52+C53)/2)))*W52,4))</f>
        <v>31.833300000000001</v>
      </c>
      <c r="Y52" s="161" t="str">
        <f t="shared" ref="Y52" si="81">IF(E52="","",IF(OR(((MAXA(E52:I53))&gt;(B52+C52)),((MINA(E52:I53))&lt;(B52-C53))),"NG","OK"))</f>
        <v>OK</v>
      </c>
      <c r="Z52" s="161" t="str">
        <f t="shared" ref="Z52" si="82">IF(X52="","",IF(OR(((MINA(X52))&lt;(1.67))),"NG","OK"))</f>
        <v>OK</v>
      </c>
      <c r="AA52">
        <v>6.4943999999999997</v>
      </c>
      <c r="AB52">
        <v>6.4950999999999999</v>
      </c>
      <c r="AC52">
        <v>6.4958</v>
      </c>
      <c r="AD52">
        <v>6.4953000000000003</v>
      </c>
      <c r="AE52">
        <v>6.4970999999999997</v>
      </c>
    </row>
    <row r="53" spans="1:31" ht="12" customHeight="1" x14ac:dyDescent="0.15">
      <c r="A53" s="166"/>
      <c r="B53" s="154"/>
      <c r="C53" s="61">
        <v>0.1</v>
      </c>
      <c r="D53" s="154"/>
      <c r="E53" s="154"/>
      <c r="F53" s="154"/>
      <c r="G53" s="154"/>
      <c r="H53" s="154"/>
      <c r="I53" s="154"/>
      <c r="J53" s="156"/>
      <c r="K53" s="156"/>
      <c r="L53" s="163" t="str">
        <f t="shared" ref="L53" si="83">IF(L34="","",IF(OR(((MAXA(L34:L41))&gt;(L30+L31)),((MINA(L34:L41))&lt;(L30-L32))),"NG","OK"))</f>
        <v/>
      </c>
      <c r="M53" s="163" t="str">
        <f t="shared" ref="M53" si="84">IF(M33="","",IF(OR(((MAXA(M33:M40))&gt;(M29+M30)),((MINA(M33:M40))&lt;(M29-M31))),2,1))</f>
        <v/>
      </c>
      <c r="N53" s="162"/>
      <c r="O53" s="164"/>
      <c r="P53" s="164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31" ht="12" customHeight="1" x14ac:dyDescent="0.15">
      <c r="A54" s="165" t="s">
        <v>88</v>
      </c>
      <c r="B54" s="153">
        <v>6.5</v>
      </c>
      <c r="C54" s="60">
        <v>0.1</v>
      </c>
      <c r="D54" s="153" t="s">
        <v>79</v>
      </c>
      <c r="E54" s="153">
        <v>6.5038999999999998</v>
      </c>
      <c r="F54" s="153">
        <v>6.5034000000000001</v>
      </c>
      <c r="G54" s="153">
        <v>6.5029000000000003</v>
      </c>
      <c r="H54" s="153">
        <v>6.5034999999999998</v>
      </c>
      <c r="I54" s="153">
        <v>6.5060000000000002</v>
      </c>
      <c r="J54" s="155"/>
      <c r="K54" s="155"/>
      <c r="L54" s="163" t="str">
        <f t="shared" ref="L54" si="85">IF(E54="","",IF(OR(((MAXA(E54:I55))&gt;(B54+C54)),((MINA(E54:I55))&lt;(B54-C55))),"NG","OK"))</f>
        <v>OK</v>
      </c>
      <c r="M54" s="163">
        <f t="shared" ref="M54" si="86">IF(E54="","",IF(OR(((MAXA(E54:I55))&gt;(B54+C54)),((MINA(E54:I55))&lt;(B54-C55))),2,1))</f>
        <v>1</v>
      </c>
      <c r="N54" s="162">
        <f t="shared" ref="N54" si="87">IF(B54="","",(((B54+C54)+(B54-C55))/2))</f>
        <v>6.5</v>
      </c>
      <c r="O54" s="164">
        <f t="shared" ref="O54" si="88">IF(E54="","",((MAXA(E54,F54,G54,H54,I54))-N54)/((C54+C55)/2))</f>
        <v>6.0000000000002274E-2</v>
      </c>
      <c r="P54" s="164">
        <f t="shared" ref="P54" si="89">IF(E54="","",((MINA(E54,F54,G54,H54,I54))-N54)/((C54+C55)/2))</f>
        <v>2.9000000000003467E-2</v>
      </c>
      <c r="Q54" s="162" t="str">
        <f t="shared" ref="Q54" si="90">IF(E54="","",IF(OR((O54&gt;50%),(P54&lt;-50%)),"Measure More","OK"))</f>
        <v>OK</v>
      </c>
      <c r="R54" s="162">
        <f t="shared" ref="R54" si="91">IF(E54="","",MAXA(E54:I55))</f>
        <v>6.5060000000000002</v>
      </c>
      <c r="S54" s="162">
        <f t="shared" ref="S54" si="92">IF(E54="","",MINA(E54:I55))</f>
        <v>6.5029000000000003</v>
      </c>
      <c r="T54" s="162">
        <f t="shared" ref="T54" si="93">IF(E54="","",(R54-S54))</f>
        <v>3.0999999999998806E-3</v>
      </c>
      <c r="U54" s="162">
        <f t="shared" ref="U54" si="94">IF(E54="","",ROUND(AVERAGEA(E54:I55),4))</f>
        <v>6.5038999999999998</v>
      </c>
      <c r="V54" s="162">
        <f t="shared" ref="V54" si="95">IF(E54="","",ROUND(SQRT(COUNTA(E54:I55)/(COUNTA(E54:I55)-1))*STDEVPA(E54:I55),4))</f>
        <v>1.1999999999999999E-3</v>
      </c>
      <c r="W54" s="161">
        <f t="shared" ref="W54" si="96">IF(E54="","",ROUND((((B54+C54)-(B54-C55))/(6*V54)),4))</f>
        <v>27.777799999999999</v>
      </c>
      <c r="X54" s="161">
        <f t="shared" ref="X54" si="97">IF(E54="","",ROUND((1-(ABS((((B54+C54)+(B54-C55))/2)-U54)/((C54+C55)/2)))*W54,4))</f>
        <v>26.694500000000001</v>
      </c>
      <c r="Y54" s="161" t="str">
        <f t="shared" ref="Y54" si="98">IF(E54="","",IF(OR(((MAXA(E54:I55))&gt;(B54+C54)),((MINA(E54:I55))&lt;(B54-C55))),"NG","OK"))</f>
        <v>OK</v>
      </c>
      <c r="Z54" s="161" t="str">
        <f t="shared" ref="Z54" si="99">IF(X54="","",IF(OR(((MINA(X54))&lt;(1.67))),"NG","OK"))</f>
        <v>OK</v>
      </c>
      <c r="AA54">
        <v>6.5038999999999998</v>
      </c>
      <c r="AB54">
        <v>6.5034000000000001</v>
      </c>
      <c r="AC54">
        <v>6.5029000000000003</v>
      </c>
      <c r="AD54">
        <v>6.5034999999999998</v>
      </c>
      <c r="AE54">
        <v>6.5060000000000002</v>
      </c>
    </row>
    <row r="55" spans="1:31" ht="12" customHeight="1" x14ac:dyDescent="0.15">
      <c r="A55" s="166"/>
      <c r="B55" s="154"/>
      <c r="C55" s="61">
        <v>0.1</v>
      </c>
      <c r="D55" s="154"/>
      <c r="E55" s="154"/>
      <c r="F55" s="154"/>
      <c r="G55" s="154"/>
      <c r="H55" s="154"/>
      <c r="I55" s="154"/>
      <c r="J55" s="156"/>
      <c r="K55" s="156"/>
      <c r="L55" s="163" t="str">
        <f t="shared" ref="L55" si="100">IF(L36="","",IF(OR(((MAXA(L36:L43))&gt;(L32+L33)),((MINA(L36:L43))&lt;(L32-L34))),"NG","OK"))</f>
        <v/>
      </c>
      <c r="M55" s="163" t="str">
        <f t="shared" ref="M55" si="101">IF(M35="","",IF(OR(((MAXA(M35:M42))&gt;(M31+M32)),((MINA(M35:M42))&lt;(M31-M33))),2,1))</f>
        <v/>
      </c>
      <c r="N55" s="162"/>
      <c r="O55" s="164"/>
      <c r="P55" s="164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1:31" ht="12" customHeight="1" x14ac:dyDescent="0.15">
      <c r="A56" s="165">
        <v>8</v>
      </c>
      <c r="B56" s="153">
        <v>21.5</v>
      </c>
      <c r="C56" s="60">
        <v>0.1</v>
      </c>
      <c r="D56" s="153" t="s">
        <v>79</v>
      </c>
      <c r="E56" s="153">
        <v>21.496300000000002</v>
      </c>
      <c r="F56" s="153">
        <v>21.4968</v>
      </c>
      <c r="G56" s="153">
        <v>21.500499999999999</v>
      </c>
      <c r="H56" s="153">
        <v>21.4955</v>
      </c>
      <c r="I56" s="153">
        <v>21.5123</v>
      </c>
      <c r="J56" s="155"/>
      <c r="K56" s="155"/>
      <c r="L56" s="163" t="str">
        <f t="shared" ref="L56" si="102">IF(E56="","",IF(OR(((MAXA(E56:I57))&gt;(B56+C56)),((MINA(E56:I57))&lt;(B56-C57))),"NG","OK"))</f>
        <v>OK</v>
      </c>
      <c r="M56" s="163">
        <f t="shared" ref="M56" si="103">IF(E56="","",IF(OR(((MAXA(E56:I57))&gt;(B56+C56)),((MINA(E56:I57))&lt;(B56-C57))),2,1))</f>
        <v>1</v>
      </c>
      <c r="N56" s="162">
        <f t="shared" ref="N56" si="104">IF(B56="","",(((B56+C56)+(B56-C57))/2))</f>
        <v>21.5</v>
      </c>
      <c r="O56" s="164">
        <f t="shared" ref="O56" si="105">IF(E56="","",((MAXA(E56,F56,G56,H56,I56))-N56)/((C56+C57)/2))</f>
        <v>0.12299999999999756</v>
      </c>
      <c r="P56" s="164">
        <f t="shared" ref="P56" si="106">IF(E56="","",((MINA(E56,F56,G56,H56,I56))-N56)/((C56+C57)/2))</f>
        <v>-4.5000000000001705E-2</v>
      </c>
      <c r="Q56" s="162" t="str">
        <f t="shared" ref="Q56" si="107">IF(E56="","",IF(OR((O56&gt;50%),(P56&lt;-50%)),"Measure More","OK"))</f>
        <v>OK</v>
      </c>
      <c r="R56" s="162">
        <f t="shared" ref="R56" si="108">IF(E56="","",MAXA(E56:I57))</f>
        <v>21.5123</v>
      </c>
      <c r="S56" s="162">
        <f t="shared" ref="S56" si="109">IF(E56="","",MINA(E56:I57))</f>
        <v>21.4955</v>
      </c>
      <c r="T56" s="162">
        <f t="shared" ref="T56" si="110">IF(E56="","",(R56-S56))</f>
        <v>1.6799999999999926E-2</v>
      </c>
      <c r="U56" s="162">
        <f t="shared" ref="U56" si="111">IF(E56="","",ROUND(AVERAGEA(E56:I57),4))</f>
        <v>21.500299999999999</v>
      </c>
      <c r="V56" s="162">
        <f t="shared" ref="V56" si="112">IF(E56="","",ROUND(SQRT(COUNTA(E56:I57)/(COUNTA(E56:I57)-1))*STDEVPA(E56:I57),4))</f>
        <v>7.0000000000000001E-3</v>
      </c>
      <c r="W56" s="161">
        <f t="shared" ref="W56" si="113">IF(E56="","",ROUND((((B56+C56)-(B56-C57))/(6*V56)),4))</f>
        <v>4.7618999999999998</v>
      </c>
      <c r="X56" s="161">
        <f t="shared" ref="X56" si="114">IF(E56="","",ROUND((1-(ABS((((B56+C56)+(B56-C57))/2)-U56)/((C56+C57)/2)))*W56,4))</f>
        <v>4.7476000000000003</v>
      </c>
      <c r="Y56" s="161" t="str">
        <f t="shared" ref="Y56" si="115">IF(E56="","",IF(OR(((MAXA(E56:I57))&gt;(B56+C56)),((MINA(E56:I57))&lt;(B56-C57))),"NG","OK"))</f>
        <v>OK</v>
      </c>
      <c r="Z56" s="161" t="str">
        <f t="shared" ref="Z56" si="116">IF(X56="","",IF(OR(((MINA(X56))&lt;(1.67))),"NG","OK"))</f>
        <v>OK</v>
      </c>
      <c r="AA56">
        <v>21.496300000000002</v>
      </c>
      <c r="AB56">
        <v>21.4968</v>
      </c>
      <c r="AC56">
        <v>21.500499999999999</v>
      </c>
      <c r="AD56">
        <v>21.4955</v>
      </c>
      <c r="AE56">
        <v>21.5123</v>
      </c>
    </row>
    <row r="57" spans="1:31" ht="12" customHeight="1" x14ac:dyDescent="0.15">
      <c r="A57" s="166"/>
      <c r="B57" s="154"/>
      <c r="C57" s="61">
        <v>0.1</v>
      </c>
      <c r="D57" s="154"/>
      <c r="E57" s="154"/>
      <c r="F57" s="154"/>
      <c r="G57" s="154"/>
      <c r="H57" s="154"/>
      <c r="I57" s="154"/>
      <c r="J57" s="156"/>
      <c r="K57" s="156"/>
      <c r="L57" s="163" t="str">
        <f t="shared" ref="L57" si="117">IF(L38="","",IF(OR(((MAXA(L38:L45))&gt;(L34+L35)),((MINA(L38:L45))&lt;(L34-L36))),"NG","OK"))</f>
        <v/>
      </c>
      <c r="M57" s="163" t="str">
        <f t="shared" ref="M57" si="118">IF(M37="","",IF(OR(((MAXA(M37:M44))&gt;(M33+M34)),((MINA(M37:M44))&lt;(M33-M35))),2,1))</f>
        <v/>
      </c>
      <c r="N57" s="162"/>
      <c r="O57" s="164"/>
      <c r="P57" s="164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spans="1:31" ht="12" customHeight="1" x14ac:dyDescent="0.15">
      <c r="A58" s="165">
        <v>9</v>
      </c>
      <c r="B58" s="153">
        <v>24.6</v>
      </c>
      <c r="C58" s="60">
        <v>0.2</v>
      </c>
      <c r="D58" s="153" t="s">
        <v>79</v>
      </c>
      <c r="E58" s="153">
        <v>24.615500000000001</v>
      </c>
      <c r="F58" s="153">
        <v>24.616800000000001</v>
      </c>
      <c r="G58" s="153">
        <v>24.615100000000002</v>
      </c>
      <c r="H58" s="153">
        <v>24.615300000000001</v>
      </c>
      <c r="I58" s="153">
        <v>24.6126</v>
      </c>
      <c r="J58" s="155"/>
      <c r="K58" s="155"/>
      <c r="L58" s="163" t="str">
        <f t="shared" ref="L58" si="119">IF(E58="","",IF(OR(((MAXA(E58:I59))&gt;(B58+C58)),((MINA(E58:I59))&lt;(B58-C59))),"NG","OK"))</f>
        <v>OK</v>
      </c>
      <c r="M58" s="163">
        <f t="shared" ref="M58" si="120">IF(E58="","",IF(OR(((MAXA(E58:I59))&gt;(B58+C58)),((MINA(E58:I59))&lt;(B58-C59))),2,1))</f>
        <v>1</v>
      </c>
      <c r="N58" s="162">
        <f t="shared" ref="N58" si="121">IF(B58="","",(((B58+C58)+(B58-C59))/2))</f>
        <v>24.6</v>
      </c>
      <c r="O58" s="164">
        <f t="shared" ref="O58" si="122">IF(E58="","",((MAXA(E58,F58,G58,H58,I58))-N58)/((C58+C59)/2))</f>
        <v>8.3999999999999631E-2</v>
      </c>
      <c r="P58" s="164">
        <f t="shared" ref="P58" si="123">IF(E58="","",((MINA(E58,F58,G58,H58,I58))-N58)/((C58+C59)/2))</f>
        <v>6.2999999999995282E-2</v>
      </c>
      <c r="Q58" s="162" t="str">
        <f t="shared" ref="Q58" si="124">IF(E58="","",IF(OR((O58&gt;50%),(P58&lt;-50%)),"Measure More","OK"))</f>
        <v>OK</v>
      </c>
      <c r="R58" s="162">
        <f t="shared" ref="R58" si="125">IF(E58="","",MAXA(E58:I59))</f>
        <v>24.616800000000001</v>
      </c>
      <c r="S58" s="162">
        <f t="shared" ref="S58" si="126">IF(E58="","",MINA(E58:I59))</f>
        <v>24.6126</v>
      </c>
      <c r="T58" s="162">
        <f t="shared" ref="T58" si="127">IF(E58="","",(R58-S58))</f>
        <v>4.2000000000008697E-3</v>
      </c>
      <c r="U58" s="162">
        <f t="shared" ref="U58" si="128">IF(E58="","",ROUND(AVERAGEA(E58:I59),4))</f>
        <v>24.615100000000002</v>
      </c>
      <c r="V58" s="162">
        <f t="shared" ref="V58" si="129">IF(E58="","",ROUND(SQRT(COUNTA(E58:I59)/(COUNTA(E58:I59)-1))*STDEVPA(E58:I59),4))</f>
        <v>1.5E-3</v>
      </c>
      <c r="W58" s="161">
        <f t="shared" ref="W58" si="130">IF(E58="","",ROUND((((B58+C58)-(B58-C59))/(6*V58)),4))</f>
        <v>44.444400000000002</v>
      </c>
      <c r="X58" s="161">
        <f t="shared" ref="X58" si="131">IF(E58="","",ROUND((1-(ABS((((B58+C58)+(B58-C59))/2)-U58)/((C58+C59)/2)))*W58,4))</f>
        <v>41.088799999999999</v>
      </c>
      <c r="Y58" s="161" t="str">
        <f t="shared" ref="Y58" si="132">IF(E58="","",IF(OR(((MAXA(E58:I59))&gt;(B58+C58)),((MINA(E58:I59))&lt;(B58-C59))),"NG","OK"))</f>
        <v>OK</v>
      </c>
      <c r="Z58" s="161" t="str">
        <f t="shared" ref="Z58" si="133">IF(X58="","",IF(OR(((MINA(X58))&lt;(1.67))),"NG","OK"))</f>
        <v>OK</v>
      </c>
      <c r="AA58">
        <v>24.615500000000001</v>
      </c>
      <c r="AB58">
        <v>24.616800000000001</v>
      </c>
      <c r="AC58">
        <v>24.615100000000002</v>
      </c>
      <c r="AD58">
        <v>24.615300000000001</v>
      </c>
      <c r="AE58">
        <v>24.6126</v>
      </c>
    </row>
    <row r="59" spans="1:31" ht="12" customHeight="1" x14ac:dyDescent="0.15">
      <c r="A59" s="166"/>
      <c r="B59" s="154"/>
      <c r="C59" s="61">
        <v>0.2</v>
      </c>
      <c r="D59" s="154"/>
      <c r="E59" s="154"/>
      <c r="F59" s="154"/>
      <c r="G59" s="154"/>
      <c r="H59" s="154"/>
      <c r="I59" s="154"/>
      <c r="J59" s="156"/>
      <c r="K59" s="156"/>
      <c r="L59" s="163" t="str">
        <f t="shared" ref="L59" si="134">IF(L40="","",IF(OR(((MAXA(L40:L47))&gt;(L36+L37)),((MINA(L40:L47))&lt;(L36-L38))),"NG","OK"))</f>
        <v>OK</v>
      </c>
      <c r="M59" s="163" t="str">
        <f t="shared" ref="M59" si="135">IF(M39="","",IF(OR(((MAXA(M39:M46))&gt;(M35+M36)),((MINA(M39:M46))&lt;(M35-M37))),2,1))</f>
        <v/>
      </c>
      <c r="N59" s="162"/>
      <c r="O59" s="164"/>
      <c r="P59" s="164"/>
      <c r="Q59" s="162"/>
      <c r="R59" s="162"/>
      <c r="S59" s="162"/>
      <c r="T59" s="162"/>
      <c r="U59" s="162"/>
      <c r="V59" s="162"/>
      <c r="W59" s="162"/>
      <c r="X59" s="162"/>
      <c r="Y59" s="162"/>
      <c r="Z59" s="162"/>
    </row>
    <row r="60" spans="1:31" ht="12" customHeight="1" x14ac:dyDescent="0.15">
      <c r="A60" s="165">
        <v>10</v>
      </c>
      <c r="B60" s="153">
        <v>3.6</v>
      </c>
      <c r="C60" s="60">
        <v>0.1</v>
      </c>
      <c r="D60" s="153" t="s">
        <v>79</v>
      </c>
      <c r="E60" s="153">
        <v>3.6375000000000002</v>
      </c>
      <c r="F60" s="153">
        <v>3.6514000000000002</v>
      </c>
      <c r="G60" s="153">
        <v>3.6484999999999999</v>
      </c>
      <c r="H60" s="153">
        <v>3.6446999999999998</v>
      </c>
      <c r="I60" s="153">
        <v>3.6412</v>
      </c>
      <c r="J60" s="155"/>
      <c r="K60" s="155"/>
      <c r="L60" s="163" t="str">
        <f t="shared" ref="L60" si="136">IF(E60="","",IF(OR(((MAXA(E60:I61))&gt;(B60+C60)),((MINA(E60:I61))&lt;(B60-C61))),"NG","OK"))</f>
        <v>OK</v>
      </c>
      <c r="M60" s="163">
        <f t="shared" ref="M60" si="137">IF(E60="","",IF(OR(((MAXA(E60:I61))&gt;(B60+C60)),((MINA(E60:I61))&lt;(B60-C61))),2,1))</f>
        <v>1</v>
      </c>
      <c r="N60" s="162">
        <f t="shared" ref="N60" si="138">IF(B60="","",(((B60+C60)+(B60-C61))/2))</f>
        <v>3.6</v>
      </c>
      <c r="O60" s="164">
        <f t="shared" ref="O60" si="139">IF(E60="","",((MAXA(E60,F60,G60,H60,I60))-N60)/((C60+C61)/2))</f>
        <v>0.51400000000000112</v>
      </c>
      <c r="P60" s="164">
        <f t="shared" ref="P60" si="140">IF(E60="","",((MINA(E60,F60,G60,H60,I60))-N60)/((C60+C61)/2))</f>
        <v>0.37500000000000089</v>
      </c>
      <c r="Q60" s="162" t="str">
        <f t="shared" ref="Q60" si="141">IF(E60="","",IF(OR((O60&gt;50%),(P60&lt;-50%)),"Measure More","OK"))</f>
        <v>Measure More</v>
      </c>
      <c r="R60" s="162">
        <f t="shared" ref="R60" si="142">IF(E60="","",MAXA(E60:I61))</f>
        <v>3.6514000000000002</v>
      </c>
      <c r="S60" s="162">
        <f t="shared" ref="S60" si="143">IF(E60="","",MINA(E60:I61))</f>
        <v>3.6375000000000002</v>
      </c>
      <c r="T60" s="162">
        <f t="shared" ref="T60" si="144">IF(E60="","",(R60-S60))</f>
        <v>1.3900000000000023E-2</v>
      </c>
      <c r="U60" s="162">
        <f t="shared" ref="U60" si="145">IF(E60="","",ROUND(AVERAGEA(E60:I61),4))</f>
        <v>3.6446999999999998</v>
      </c>
      <c r="V60" s="162">
        <f t="shared" ref="V60" si="146">IF(E60="","",ROUND(SQRT(COUNTA(E60:I61)/(COUNTA(E60:I61)-1))*STDEVPA(E60:I61),4))</f>
        <v>5.5999999999999999E-3</v>
      </c>
      <c r="W60" s="161">
        <f t="shared" ref="W60" si="147">IF(E60="","",ROUND((((B60+C60)-(B60-C61))/(6*V60)),4))</f>
        <v>5.9523999999999999</v>
      </c>
      <c r="X60" s="161">
        <f t="shared" ref="X60" si="148">IF(E60="","",ROUND((1-(ABS((((B60+C60)+(B60-C61))/2)-U60)/((C60+C61)/2)))*W60,4))</f>
        <v>3.2917000000000001</v>
      </c>
      <c r="Y60" s="161" t="str">
        <f t="shared" ref="Y60" si="149">IF(E60="","",IF(OR(((MAXA(E60:I61))&gt;(B60+C60)),((MINA(E60:I61))&lt;(B60-C61))),"NG","OK"))</f>
        <v>OK</v>
      </c>
      <c r="Z60" s="161" t="str">
        <f t="shared" ref="Z60" si="150">IF(X60="","",IF(OR(((MINA(X60))&lt;(1.67))),"NG","OK"))</f>
        <v>OK</v>
      </c>
      <c r="AA60">
        <v>3.6375000000000002</v>
      </c>
      <c r="AB60">
        <v>3.6514000000000002</v>
      </c>
      <c r="AC60">
        <v>3.6484999999999999</v>
      </c>
      <c r="AD60">
        <v>3.6446999999999998</v>
      </c>
      <c r="AE60">
        <v>3.6412</v>
      </c>
    </row>
    <row r="61" spans="1:31" ht="12" customHeight="1" x14ac:dyDescent="0.15">
      <c r="A61" s="166"/>
      <c r="B61" s="154"/>
      <c r="C61" s="61">
        <v>0.1</v>
      </c>
      <c r="D61" s="154"/>
      <c r="E61" s="154"/>
      <c r="F61" s="154"/>
      <c r="G61" s="154"/>
      <c r="H61" s="154"/>
      <c r="I61" s="154"/>
      <c r="J61" s="156"/>
      <c r="K61" s="156"/>
      <c r="L61" s="163" t="e">
        <f t="shared" ref="L61" si="151">IF(L42="","",IF(OR(((MAXA(L42:L49))&gt;(L38+L39)),((MINA(L42:L49))&lt;(L38-L40))),"NG","OK"))</f>
        <v>#VALUE!</v>
      </c>
      <c r="M61" s="163" t="str">
        <f t="shared" ref="M61" si="152">IF(M41="","",IF(OR(((MAXA(M41:M48))&gt;(M37+M38)),((MINA(M41:M48))&lt;(M37-M39))),2,1))</f>
        <v/>
      </c>
      <c r="N61" s="162"/>
      <c r="O61" s="164"/>
      <c r="P61" s="164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r="62" spans="1:31" ht="12" customHeight="1" x14ac:dyDescent="0.15">
      <c r="A62" s="165">
        <v>11</v>
      </c>
      <c r="B62" s="153">
        <v>0.8</v>
      </c>
      <c r="C62" s="60">
        <v>0.06</v>
      </c>
      <c r="D62" s="153" t="s">
        <v>80</v>
      </c>
      <c r="E62" s="153">
        <v>0.80500000000000005</v>
      </c>
      <c r="F62" s="153">
        <v>0.80600000000000005</v>
      </c>
      <c r="G62" s="153">
        <v>0.80600000000000005</v>
      </c>
      <c r="H62" s="153">
        <v>0.80600000000000005</v>
      </c>
      <c r="I62" s="153">
        <v>0.80500000000000005</v>
      </c>
      <c r="J62" s="155" t="s">
        <v>119</v>
      </c>
      <c r="K62" s="155"/>
      <c r="L62" s="163" t="str">
        <f>IF(E62="","",IF(OR(((MAXA(E62:I63))&gt;(B62+C62)),((MINA(E62:I63))&lt;(B62-C63))),"NG","OK"))</f>
        <v>OK</v>
      </c>
      <c r="M62" s="163">
        <f>IF(E62="","",IF(OR(((MAXA(E62:I63))&gt;(B62+C62)),((MINA(E62:I63))&lt;(B62-C63))),2,1))</f>
        <v>1</v>
      </c>
      <c r="N62" s="162">
        <f t="shared" ref="N62" si="153">IF(B62="","",(((B62+C62)+(B62-C63))/2))</f>
        <v>0.8</v>
      </c>
      <c r="O62" s="164">
        <f t="shared" ref="O62" si="154">IF(E62="","",((MAXA(E62,F62,G62,H62,I62))-N62)/((C62+C63)/2))</f>
        <v>0.10000000000000009</v>
      </c>
      <c r="P62" s="164">
        <f t="shared" ref="P62" si="155">IF(E62="","",((MINA(E62,F62,G62,H62,I62))-N62)/((C62+C63)/2))</f>
        <v>8.3333333333333412E-2</v>
      </c>
      <c r="Q62" s="162" t="str">
        <f t="shared" ref="Q62" si="156">IF(E62="","",IF(OR((O62&gt;50%),(P62&lt;-50%)),"Measure More","OK"))</f>
        <v>OK</v>
      </c>
      <c r="R62" s="162">
        <f t="shared" ref="R62" si="157">IF(E62="","",MAXA(E62:I63))</f>
        <v>0.80600000000000005</v>
      </c>
      <c r="S62" s="162">
        <f t="shared" ref="S62" si="158">IF(E62="","",MINA(E62:I63))</f>
        <v>0.80500000000000005</v>
      </c>
      <c r="T62" s="162">
        <f t="shared" ref="T62" si="159">IF(E62="","",(R62-S62))</f>
        <v>1.0000000000000009E-3</v>
      </c>
      <c r="U62" s="162">
        <f t="shared" ref="U62" si="160">IF(E62="","",ROUND(AVERAGEA(E62:I63),4))</f>
        <v>0.80559999999999998</v>
      </c>
      <c r="V62" s="162">
        <f t="shared" ref="V62" si="161">IF(E62="","",ROUND(SQRT(COUNTA(E62:I63)/(COUNTA(E62:I63)-1))*STDEVPA(E62:I63),4))</f>
        <v>5.0000000000000001E-4</v>
      </c>
      <c r="W62" s="161">
        <f t="shared" ref="W62" si="162">IF(E62="","",ROUND((((B62+C62)-(B62-C63))/(6*V62)),4))</f>
        <v>40</v>
      </c>
      <c r="X62" s="161">
        <f t="shared" ref="X62" si="163">IF(E62="","",ROUND((1-(ABS((((B62+C62)+(B62-C63))/2)-U62)/((C62+C63)/2)))*W62,4))</f>
        <v>36.2667</v>
      </c>
      <c r="Y62" s="161" t="str">
        <f t="shared" ref="Y62" si="164">IF(E62="","",IF(OR(((MAXA(E62:I63))&gt;(B62+C62)),((MINA(E62:I63))&lt;(B62-C63))),"NG","OK"))</f>
        <v>OK</v>
      </c>
      <c r="Z62" s="161" t="str">
        <f t="shared" ref="Z62" si="165">IF(X62="","",IF(OR(((MINA(X62))&lt;(1.67))),"NG","OK"))</f>
        <v>OK</v>
      </c>
      <c r="AA62">
        <v>0.80500000000000005</v>
      </c>
      <c r="AB62">
        <v>0.80600000000000005</v>
      </c>
      <c r="AC62">
        <v>0.80600000000000005</v>
      </c>
      <c r="AD62">
        <v>0.80600000000000005</v>
      </c>
      <c r="AE62">
        <v>0.80500000000000005</v>
      </c>
    </row>
    <row r="63" spans="1:31" ht="12" customHeight="1" x14ac:dyDescent="0.15">
      <c r="A63" s="166"/>
      <c r="B63" s="154"/>
      <c r="C63" s="61">
        <v>0.06</v>
      </c>
      <c r="D63" s="154"/>
      <c r="E63" s="154"/>
      <c r="F63" s="154"/>
      <c r="G63" s="154"/>
      <c r="H63" s="154"/>
      <c r="I63" s="154"/>
      <c r="J63" s="156"/>
      <c r="K63" s="156"/>
      <c r="L63" s="163" t="e">
        <f t="shared" ref="L63" si="166">IF(L44="","",IF(OR(((MAXA(L44:L51))&gt;(L40+L41)),((MINA(L44:L51))&lt;(L40-L42))),"NG","OK"))</f>
        <v>#VALUE!</v>
      </c>
      <c r="M63" s="163" t="str">
        <f t="shared" ref="M63" si="167">IF(M43="","",IF(OR(((MAXA(M43:M50))&gt;(M39+M40)),((MINA(M43:M50))&lt;(M39-M41))),2,1))</f>
        <v/>
      </c>
      <c r="N63" s="162"/>
      <c r="O63" s="164"/>
      <c r="P63" s="164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r="64" spans="1:31" ht="12" customHeight="1" x14ac:dyDescent="0.15">
      <c r="A64" s="165">
        <v>12</v>
      </c>
      <c r="B64" s="153">
        <v>0.6</v>
      </c>
      <c r="C64" s="60">
        <v>0</v>
      </c>
      <c r="D64" s="153" t="s">
        <v>80</v>
      </c>
      <c r="E64" s="153">
        <v>0.58899999999999997</v>
      </c>
      <c r="F64" s="153">
        <v>0.58799999999999997</v>
      </c>
      <c r="G64" s="153">
        <v>0.58799999999999997</v>
      </c>
      <c r="H64" s="153">
        <v>0.58699999999999997</v>
      </c>
      <c r="I64" s="153">
        <v>0.58799999999999997</v>
      </c>
      <c r="J64" s="155"/>
      <c r="K64" s="155"/>
      <c r="L64" s="163" t="str">
        <f t="shared" ref="L64" si="168">IF(E64="","",IF(OR(((MAXA(E64:I65))&gt;(B64+C64)),((MINA(E64:I65))&lt;(B64-C65))),"NG","OK"))</f>
        <v>OK</v>
      </c>
      <c r="M64" s="163">
        <f t="shared" ref="M64" si="169">IF(E64="","",IF(OR(((MAXA(E64:I65))&gt;(B64+C64)),((MINA(E64:I65))&lt;(B64-C65))),2,1))</f>
        <v>1</v>
      </c>
      <c r="N64" s="162">
        <f t="shared" ref="N64" si="170">IF(B64="","",(((B64+C64)+(B64-C65))/2))</f>
        <v>0.58499999999999996</v>
      </c>
      <c r="O64" s="164">
        <f t="shared" ref="O64" si="171">IF(E64="","",((MAXA(E64,F64,G64,H64,I64))-N64)/((C64+C65)/2))</f>
        <v>0.26666666666666694</v>
      </c>
      <c r="P64" s="164">
        <f t="shared" ref="P64" si="172">IF(E64="","",((MINA(E64,F64,G64,H64,I64))-N64)/((C64+C65)/2))</f>
        <v>0.13333333333333347</v>
      </c>
      <c r="Q64" s="162" t="str">
        <f t="shared" ref="Q64" si="173">IF(E64="","",IF(OR((O64&gt;50%),(P64&lt;-50%)),"Measure More","OK"))</f>
        <v>OK</v>
      </c>
      <c r="R64" s="162">
        <f t="shared" ref="R64" si="174">IF(E64="","",MAXA(E64:I65))</f>
        <v>0.58899999999999997</v>
      </c>
      <c r="S64" s="162">
        <f t="shared" ref="S64" si="175">IF(E64="","",MINA(E64:I65))</f>
        <v>0.58699999999999997</v>
      </c>
      <c r="T64" s="162">
        <f t="shared" ref="T64" si="176">IF(E64="","",(R64-S64))</f>
        <v>2.0000000000000018E-3</v>
      </c>
      <c r="U64" s="162">
        <f t="shared" ref="U64" si="177">IF(E64="","",ROUND(AVERAGEA(E64:I65),4))</f>
        <v>0.58799999999999997</v>
      </c>
      <c r="V64" s="162">
        <f t="shared" ref="V64" si="178">IF(E64="","",ROUND(SQRT(COUNTA(E64:I65)/(COUNTA(E64:I65)-1))*STDEVPA(E64:I65),4))</f>
        <v>6.9999999999999999E-4</v>
      </c>
      <c r="W64" s="161">
        <f>IF(E64="","",ROUND((((B64+C64)-(U64))/(3*V64)),4))</f>
        <v>5.7142999999999997</v>
      </c>
      <c r="X64" s="169">
        <f>IF(E64="","",ROUND((((B64+C64)-(U64))/(3*V64)),4))</f>
        <v>5.7142999999999997</v>
      </c>
      <c r="Y64" s="169" t="str">
        <f t="shared" ref="Y64" si="179">IF(E64="","",IF(OR(((MAXA(E64:I65))&gt;(B64+C64)),((MINA(E64:I65))&lt;(B64-C65))),"NG","OK"))</f>
        <v>OK</v>
      </c>
      <c r="Z64" s="161" t="str">
        <f t="shared" ref="Z64" si="180">IF(X64="","",IF(OR(((MINA(X64))&lt;(1.67))),"NG","OK"))</f>
        <v>OK</v>
      </c>
      <c r="AA64">
        <v>0.58899999999999997</v>
      </c>
      <c r="AB64">
        <v>0.58799999999999997</v>
      </c>
      <c r="AC64">
        <v>0.58799999999999997</v>
      </c>
      <c r="AD64">
        <v>0.58699999999999997</v>
      </c>
      <c r="AE64">
        <v>0.58799999999999997</v>
      </c>
    </row>
    <row r="65" spans="1:31" ht="12" customHeight="1" x14ac:dyDescent="0.15">
      <c r="A65" s="166"/>
      <c r="B65" s="154"/>
      <c r="C65" s="61">
        <v>0.03</v>
      </c>
      <c r="D65" s="154"/>
      <c r="E65" s="154"/>
      <c r="F65" s="154"/>
      <c r="G65" s="154"/>
      <c r="H65" s="154"/>
      <c r="I65" s="154"/>
      <c r="J65" s="156"/>
      <c r="K65" s="156"/>
      <c r="L65" s="163" t="e">
        <f t="shared" ref="L65" si="181">IF(L46="","",IF(OR(((MAXA(L46:L53))&gt;(L42+L43)),((MINA(L46:L53))&lt;(L42-L44))),"NG","OK"))</f>
        <v>#VALUE!</v>
      </c>
      <c r="M65" s="163" t="str">
        <f t="shared" ref="M65" si="182">IF(M45="","",IF(OR(((MAXA(M45:M52))&gt;(M41+M42)),((MINA(M45:M52))&lt;(M41-M43))),2,1))</f>
        <v/>
      </c>
      <c r="N65" s="162"/>
      <c r="O65" s="164"/>
      <c r="P65" s="164"/>
      <c r="Q65" s="162"/>
      <c r="R65" s="162"/>
      <c r="S65" s="162"/>
      <c r="T65" s="162"/>
      <c r="U65" s="162"/>
      <c r="V65" s="162"/>
      <c r="W65" s="162"/>
      <c r="X65" s="161"/>
      <c r="Y65" s="161"/>
      <c r="Z65" s="162"/>
    </row>
    <row r="66" spans="1:31" ht="12" customHeight="1" x14ac:dyDescent="0.15">
      <c r="A66" s="165">
        <v>13</v>
      </c>
      <c r="B66" s="153">
        <v>7.5</v>
      </c>
      <c r="C66" s="60">
        <v>0.2</v>
      </c>
      <c r="D66" s="153" t="s">
        <v>79</v>
      </c>
      <c r="E66" s="153">
        <v>7.5469999999999997</v>
      </c>
      <c r="F66" s="153">
        <v>7.5393999999999997</v>
      </c>
      <c r="G66" s="153">
        <v>7.5202999999999998</v>
      </c>
      <c r="H66" s="153">
        <v>7.5373999999999999</v>
      </c>
      <c r="I66" s="153">
        <v>7.5278</v>
      </c>
      <c r="J66" s="155"/>
      <c r="K66" s="155"/>
      <c r="L66" s="163" t="str">
        <f t="shared" ref="L66" si="183">IF(E66="","",IF(OR(((MAXA(E66:I67))&gt;(B66+C66)),((MINA(E66:I67))&lt;(B66-C67))),"NG","OK"))</f>
        <v>OK</v>
      </c>
      <c r="M66" s="163">
        <f t="shared" ref="M66" si="184">IF(E66="","",IF(OR(((MAXA(E66:I67))&gt;(B66+C66)),((MINA(E66:I67))&lt;(B66-C67))),2,1))</f>
        <v>1</v>
      </c>
      <c r="N66" s="162">
        <f t="shared" ref="N66" si="185">IF(B66="","",(((B66+C66)+(B66-C67))/2))</f>
        <v>7.5</v>
      </c>
      <c r="O66" s="164">
        <f t="shared" ref="O66" si="186">IF(E66="","",((MAXA(E66,F66,G66,H66,I66))-N66)/((C66+C67)/2))</f>
        <v>0.23499999999999854</v>
      </c>
      <c r="P66" s="164">
        <f t="shared" ref="P66" si="187">IF(E66="","",((MINA(E66,F66,G66,H66,I66))-N66)/((C66+C67)/2))</f>
        <v>0.10149999999999881</v>
      </c>
      <c r="Q66" s="162" t="str">
        <f t="shared" ref="Q66" si="188">IF(E66="","",IF(OR((O66&gt;50%),(P66&lt;-50%)),"Measure More","OK"))</f>
        <v>OK</v>
      </c>
      <c r="R66" s="162">
        <f t="shared" ref="R66" si="189">IF(E66="","",MAXA(E66:I67))</f>
        <v>7.5469999999999997</v>
      </c>
      <c r="S66" s="162">
        <f t="shared" ref="S66" si="190">IF(E66="","",MINA(E66:I67))</f>
        <v>7.5202999999999998</v>
      </c>
      <c r="T66" s="162">
        <f t="shared" ref="T66" si="191">IF(E66="","",(R66-S66))</f>
        <v>2.6699999999999946E-2</v>
      </c>
      <c r="U66" s="162">
        <f t="shared" ref="U66" si="192">IF(E66="","",ROUND(AVERAGEA(E66:I67),4))</f>
        <v>7.5343999999999998</v>
      </c>
      <c r="V66" s="162">
        <f t="shared" ref="V66" si="193">IF(E66="","",ROUND(SQRT(COUNTA(E66:I67)/(COUNTA(E66:I67)-1))*STDEVPA(E66:I67),4))</f>
        <v>1.04E-2</v>
      </c>
      <c r="W66" s="161">
        <f t="shared" ref="W66" si="194">IF(E66="","",ROUND((((B66+C66)-(B66-C67))/(6*V66)),4))</f>
        <v>6.4103000000000003</v>
      </c>
      <c r="X66" s="161">
        <f t="shared" ref="X66" si="195">IF(E66="","",ROUND((1-(ABS((((B66+C66)+(B66-C67))/2)-U66)/((C66+C67)/2)))*W66,4))</f>
        <v>5.3076999999999996</v>
      </c>
      <c r="Y66" s="161" t="str">
        <f t="shared" ref="Y66" si="196">IF(E66="","",IF(OR(((MAXA(E66:I67))&gt;(B66+C66)),((MINA(E66:I67))&lt;(B66-C67))),"NG","OK"))</f>
        <v>OK</v>
      </c>
      <c r="Z66" s="161" t="str">
        <f t="shared" ref="Z66" si="197">IF(X66="","",IF(OR(((MINA(X66))&lt;(1.67))),"NG","OK"))</f>
        <v>OK</v>
      </c>
      <c r="AA66">
        <v>7.5469999999999997</v>
      </c>
      <c r="AB66">
        <v>7.5393999999999997</v>
      </c>
      <c r="AC66">
        <v>7.5202999999999998</v>
      </c>
      <c r="AD66">
        <v>7.5373999999999999</v>
      </c>
      <c r="AE66">
        <v>7.5278</v>
      </c>
    </row>
    <row r="67" spans="1:31" ht="12" customHeight="1" x14ac:dyDescent="0.15">
      <c r="A67" s="166"/>
      <c r="B67" s="154"/>
      <c r="C67" s="61">
        <v>0.2</v>
      </c>
      <c r="D67" s="154"/>
      <c r="E67" s="154"/>
      <c r="F67" s="154"/>
      <c r="G67" s="154"/>
      <c r="H67" s="154"/>
      <c r="I67" s="154"/>
      <c r="J67" s="156"/>
      <c r="K67" s="156"/>
      <c r="L67" s="163" t="e">
        <f t="shared" ref="L67" si="198">IF(L48="","",IF(OR(((MAXA(L48:L55))&gt;(L44+L45)),((MINA(L48:L55))&lt;(L44-L46))),"NG","OK"))</f>
        <v>#VALUE!</v>
      </c>
      <c r="M67" s="163" t="str">
        <f t="shared" ref="M67" si="199">IF(M47="","",IF(OR(((MAXA(M47:M54))&gt;(M43+M44)),((MINA(M47:M54))&lt;(M43-M45))),2,1))</f>
        <v/>
      </c>
      <c r="N67" s="162"/>
      <c r="O67" s="164"/>
      <c r="P67" s="164"/>
      <c r="Q67" s="162"/>
      <c r="R67" s="162"/>
      <c r="S67" s="162"/>
      <c r="T67" s="162"/>
      <c r="U67" s="162"/>
      <c r="V67" s="162"/>
      <c r="W67" s="162"/>
      <c r="X67" s="162"/>
      <c r="Y67" s="162"/>
      <c r="Z67" s="162"/>
    </row>
    <row r="68" spans="1:31" ht="12" customHeight="1" x14ac:dyDescent="0.15">
      <c r="A68" s="165">
        <v>14</v>
      </c>
      <c r="B68" s="153">
        <v>6.2</v>
      </c>
      <c r="C68" s="60">
        <v>0.05</v>
      </c>
      <c r="D68" s="153" t="s">
        <v>79</v>
      </c>
      <c r="E68" s="153">
        <v>6.2027000000000001</v>
      </c>
      <c r="F68" s="153">
        <v>6.2035999999999998</v>
      </c>
      <c r="G68" s="153">
        <v>6.2035</v>
      </c>
      <c r="H68" s="153">
        <v>6.2034000000000002</v>
      </c>
      <c r="I68" s="153">
        <v>6.2011000000000003</v>
      </c>
      <c r="J68" s="155"/>
      <c r="K68" s="155"/>
      <c r="L68" s="163" t="str">
        <f t="shared" ref="L68" si="200">IF(E68="","",IF(OR(((MAXA(E68:I69))&gt;(B68+C68)),((MINA(E68:I69))&lt;(B68-C69))),"NG","OK"))</f>
        <v>OK</v>
      </c>
      <c r="M68" s="163">
        <f t="shared" ref="M68" si="201">IF(E68="","",IF(OR(((MAXA(E68:I69))&gt;(B68+C68)),((MINA(E68:I69))&lt;(B68-C69))),2,1))</f>
        <v>1</v>
      </c>
      <c r="N68" s="162">
        <f t="shared" ref="N68" si="202">IF(B68="","",(((B68+C68)+(B68-C69))/2))</f>
        <v>6.2</v>
      </c>
      <c r="O68" s="164">
        <f t="shared" ref="O68" si="203">IF(E68="","",((MAXA(E68,F68,G68,H68,I68))-N68)/((C68+C69)/2))</f>
        <v>7.199999999999207E-2</v>
      </c>
      <c r="P68" s="164">
        <f t="shared" ref="P68" si="204">IF(E68="","",((MINA(E68,F68,G68,H68,I68))-N68)/((C68+C69)/2))</f>
        <v>2.2000000000002018E-2</v>
      </c>
      <c r="Q68" s="162" t="str">
        <f t="shared" ref="Q68" si="205">IF(E68="","",IF(OR((O68&gt;50%),(P68&lt;-50%)),"Measure More","OK"))</f>
        <v>OK</v>
      </c>
      <c r="R68" s="162">
        <f t="shared" ref="R68" si="206">IF(E68="","",MAXA(E68:I69))</f>
        <v>6.2035999999999998</v>
      </c>
      <c r="S68" s="162">
        <f t="shared" ref="S68" si="207">IF(E68="","",MINA(E68:I69))</f>
        <v>6.2011000000000003</v>
      </c>
      <c r="T68" s="162">
        <f t="shared" ref="T68" si="208">IF(E68="","",(R68-S68))</f>
        <v>2.4999999999995026E-3</v>
      </c>
      <c r="U68" s="162">
        <f t="shared" ref="U68" si="209">IF(E68="","",ROUND(AVERAGEA(E68:I69),4))</f>
        <v>6.2028999999999996</v>
      </c>
      <c r="V68" s="162">
        <f t="shared" ref="V68" si="210">IF(E68="","",ROUND(SQRT(COUNTA(E68:I69)/(COUNTA(E68:I69)-1))*STDEVPA(E68:I69),4))</f>
        <v>1E-3</v>
      </c>
      <c r="W68" s="161">
        <f t="shared" ref="W68" si="211">IF(E68="","",ROUND((((B68+C68)-(B68-C69))/(6*V68)),4))</f>
        <v>16.666699999999999</v>
      </c>
      <c r="X68" s="161">
        <f t="shared" ref="X68" si="212">IF(E68="","",ROUND((1-(ABS((((B68+C68)+(B68-C69))/2)-U68)/((C68+C69)/2)))*W68,4))</f>
        <v>15.7</v>
      </c>
      <c r="Y68" s="161" t="str">
        <f t="shared" ref="Y68" si="213">IF(E68="","",IF(OR(((MAXA(E68:I69))&gt;(B68+C68)),((MINA(E68:I69))&lt;(B68-C69))),"NG","OK"))</f>
        <v>OK</v>
      </c>
      <c r="Z68" s="161" t="str">
        <f t="shared" ref="Z68" si="214">IF(X68="","",IF(OR(((MINA(X68))&lt;(1.67))),"NG","OK"))</f>
        <v>OK</v>
      </c>
      <c r="AA68">
        <v>6.2027000000000001</v>
      </c>
      <c r="AB68">
        <v>6.2035999999999998</v>
      </c>
      <c r="AC68">
        <v>6.2035</v>
      </c>
      <c r="AD68">
        <v>6.2034000000000002</v>
      </c>
      <c r="AE68">
        <v>6.2011000000000003</v>
      </c>
    </row>
    <row r="69" spans="1:31" ht="12" customHeight="1" x14ac:dyDescent="0.15">
      <c r="A69" s="166"/>
      <c r="B69" s="154"/>
      <c r="C69" s="61">
        <v>0.05</v>
      </c>
      <c r="D69" s="154"/>
      <c r="E69" s="154"/>
      <c r="F69" s="154"/>
      <c r="G69" s="154"/>
      <c r="H69" s="154"/>
      <c r="I69" s="154"/>
      <c r="J69" s="156"/>
      <c r="K69" s="156"/>
      <c r="L69" s="163" t="e">
        <f t="shared" ref="L69" si="215">IF(L50="","",IF(OR(((MAXA(L50:L57))&gt;(L46+L47)),((MINA(L50:L57))&lt;(L46-L48))),"NG","OK"))</f>
        <v>#VALUE!</v>
      </c>
      <c r="M69" s="163" t="str">
        <f t="shared" ref="M69" si="216">IF(M49="","",IF(OR(((MAXA(M49:M56))&gt;(M45+M46)),((MINA(M49:M56))&lt;(M45-M47))),2,1))</f>
        <v/>
      </c>
      <c r="N69" s="162"/>
      <c r="O69" s="164"/>
      <c r="P69" s="164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  <row r="70" spans="1:31" ht="12" customHeight="1" x14ac:dyDescent="0.15">
      <c r="A70" s="165">
        <v>15</v>
      </c>
      <c r="B70" s="153">
        <v>5.7</v>
      </c>
      <c r="C70" s="60">
        <v>0.1</v>
      </c>
      <c r="D70" s="153" t="s">
        <v>79</v>
      </c>
      <c r="E70" s="153">
        <v>5.6741000000000001</v>
      </c>
      <c r="F70" s="153">
        <v>5.6764999999999999</v>
      </c>
      <c r="G70" s="153">
        <v>5.6764999999999999</v>
      </c>
      <c r="H70" s="153">
        <v>5.6750999999999996</v>
      </c>
      <c r="I70" s="153">
        <v>5.6736000000000004</v>
      </c>
      <c r="J70" s="155"/>
      <c r="K70" s="155"/>
      <c r="L70" s="163" t="str">
        <f t="shared" ref="L70" si="217">IF(E70="","",IF(OR(((MAXA(E70:I71))&gt;(B70+C70)),((MINA(E70:I71))&lt;(B70-C71))),"NG","OK"))</f>
        <v>OK</v>
      </c>
      <c r="M70" s="163">
        <f t="shared" ref="M70" si="218">IF(E70="","",IF(OR(((MAXA(E70:I71))&gt;(B70+C70)),((MINA(E70:I71))&lt;(B70-C71))),2,1))</f>
        <v>1</v>
      </c>
      <c r="N70" s="162">
        <f t="shared" ref="N70" si="219">IF(B70="","",(((B70+C70)+(B70-C71))/2))</f>
        <v>5.7</v>
      </c>
      <c r="O70" s="164">
        <f t="shared" ref="O70" si="220">IF(E70="","",((MAXA(E70,F70,G70,H70,I70))-N70)/((C70+C71)/2))</f>
        <v>-0.23500000000000298</v>
      </c>
      <c r="P70" s="164">
        <f t="shared" ref="P70" si="221">IF(E70="","",((MINA(E70,F70,G70,H70,I70))-N70)/((C70+C71)/2))</f>
        <v>-0.26399999999999757</v>
      </c>
      <c r="Q70" s="162" t="str">
        <f t="shared" ref="Q70" si="222">IF(E70="","",IF(OR((O70&gt;50%),(P70&lt;-50%)),"Measure More","OK"))</f>
        <v>OK</v>
      </c>
      <c r="R70" s="162">
        <f t="shared" ref="R70" si="223">IF(E70="","",MAXA(E70:I71))</f>
        <v>5.6764999999999999</v>
      </c>
      <c r="S70" s="162">
        <f t="shared" ref="S70" si="224">IF(E70="","",MINA(E70:I71))</f>
        <v>5.6736000000000004</v>
      </c>
      <c r="T70" s="162">
        <f t="shared" ref="T70" si="225">IF(E70="","",(R70-S70))</f>
        <v>2.8999999999994586E-3</v>
      </c>
      <c r="U70" s="162">
        <f t="shared" ref="U70" si="226">IF(E70="","",ROUND(AVERAGEA(E70:I71),4))</f>
        <v>5.6752000000000002</v>
      </c>
      <c r="V70" s="162">
        <f t="shared" ref="V70" si="227">IF(E70="","",ROUND(SQRT(COUNTA(E70:I71)/(COUNTA(E70:I71)-1))*STDEVPA(E70:I71),4))</f>
        <v>1.2999999999999999E-3</v>
      </c>
      <c r="W70" s="161">
        <f t="shared" ref="W70" si="228">IF(E70="","",ROUND((((B70+C70)-(B70-C71))/(6*V70)),4))</f>
        <v>25.640999999999998</v>
      </c>
      <c r="X70" s="161">
        <f t="shared" ref="X70" si="229">IF(E70="","",ROUND((1-(ABS((((B70+C70)+(B70-C71))/2)-U70)/((C70+C71)/2)))*W70,4))</f>
        <v>19.282</v>
      </c>
      <c r="Y70" s="161" t="str">
        <f t="shared" ref="Y70" si="230">IF(E70="","",IF(OR(((MAXA(E70:I71))&gt;(B70+C70)),((MINA(E70:I71))&lt;(B70-C71))),"NG","OK"))</f>
        <v>OK</v>
      </c>
      <c r="Z70" s="161" t="str">
        <f t="shared" ref="Z70" si="231">IF(X70="","",IF(OR(((MINA(X70))&lt;(1.67))),"NG","OK"))</f>
        <v>OK</v>
      </c>
      <c r="AA70">
        <v>5.6741000000000001</v>
      </c>
      <c r="AB70">
        <v>5.6764999999999999</v>
      </c>
      <c r="AC70">
        <v>5.6764999999999999</v>
      </c>
      <c r="AD70">
        <v>5.6750999999999996</v>
      </c>
      <c r="AE70">
        <v>5.6736000000000004</v>
      </c>
    </row>
    <row r="71" spans="1:31" ht="12" customHeight="1" x14ac:dyDescent="0.15">
      <c r="A71" s="166"/>
      <c r="B71" s="154"/>
      <c r="C71" s="61">
        <v>0.1</v>
      </c>
      <c r="D71" s="154"/>
      <c r="E71" s="154"/>
      <c r="F71" s="154"/>
      <c r="G71" s="154"/>
      <c r="H71" s="154"/>
      <c r="I71" s="154"/>
      <c r="J71" s="156"/>
      <c r="K71" s="156"/>
      <c r="L71" s="163" t="e">
        <f t="shared" ref="L71" si="232">IF(L52="","",IF(OR(((MAXA(L52:L59))&gt;(L48+L49)),((MINA(L52:L59))&lt;(L48-L50))),"NG","OK"))</f>
        <v>#VALUE!</v>
      </c>
      <c r="M71" s="163" t="str">
        <f t="shared" ref="M71" si="233">IF(M51="","",IF(OR(((MAXA(M51:M58))&gt;(M47+M48)),((MINA(M51:M58))&lt;(M47-M49))),2,1))</f>
        <v/>
      </c>
      <c r="N71" s="162"/>
      <c r="O71" s="164"/>
      <c r="P71" s="164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r="72" spans="1:31" ht="12" customHeight="1" x14ac:dyDescent="0.15">
      <c r="A72" s="165">
        <v>16</v>
      </c>
      <c r="B72" s="153">
        <v>7.9</v>
      </c>
      <c r="C72" s="60">
        <v>0.1</v>
      </c>
      <c r="D72" s="153" t="s">
        <v>79</v>
      </c>
      <c r="E72" s="153">
        <v>7.9119999999999999</v>
      </c>
      <c r="F72" s="153">
        <v>7.9158999999999997</v>
      </c>
      <c r="G72" s="153">
        <v>7.9131</v>
      </c>
      <c r="H72" s="153">
        <v>7.9146000000000001</v>
      </c>
      <c r="I72" s="153">
        <v>7.9154999999999998</v>
      </c>
      <c r="J72" s="155"/>
      <c r="K72" s="155"/>
      <c r="L72" s="163" t="str">
        <f t="shared" ref="L72" si="234">IF(E72="","",IF(OR(((MAXA(E72:I73))&gt;(B72+C72)),((MINA(E72:I73))&lt;(B72-C73))),"NG","OK"))</f>
        <v>OK</v>
      </c>
      <c r="M72" s="163">
        <f t="shared" ref="M72" si="235">IF(E72="","",IF(OR(((MAXA(E72:I73))&gt;(B72+C72)),((MINA(E72:I73))&lt;(B72-C73))),2,1))</f>
        <v>1</v>
      </c>
      <c r="N72" s="162">
        <f t="shared" ref="N72" si="236">IF(B72="","",(((B72+C72)+(B72-C73))/2))</f>
        <v>7.9</v>
      </c>
      <c r="O72" s="164">
        <f t="shared" ref="O72" si="237">IF(E72="","",((MAXA(E72,F72,G72,H72,I72))-N72)/((C72+C73)/2))</f>
        <v>0.15899999999999359</v>
      </c>
      <c r="P72" s="164">
        <f t="shared" ref="P72" si="238">IF(E72="","",((MINA(E72,F72,G72,H72,I72))-N72)/((C72+C73)/2))</f>
        <v>0.11999999999999567</v>
      </c>
      <c r="Q72" s="162" t="str">
        <f t="shared" ref="Q72" si="239">IF(E72="","",IF(OR((O72&gt;50%),(P72&lt;-50%)),"Measure More","OK"))</f>
        <v>OK</v>
      </c>
      <c r="R72" s="162">
        <f t="shared" ref="R72" si="240">IF(E72="","",MAXA(E72:I73))</f>
        <v>7.9158999999999997</v>
      </c>
      <c r="S72" s="162">
        <f t="shared" ref="S72" si="241">IF(E72="","",MINA(E72:I73))</f>
        <v>7.9119999999999999</v>
      </c>
      <c r="T72" s="162">
        <f t="shared" ref="T72" si="242">IF(E72="","",(R72-S72))</f>
        <v>3.8999999999997925E-3</v>
      </c>
      <c r="U72" s="162">
        <f t="shared" ref="U72" si="243">IF(E72="","",ROUND(AVERAGEA(E72:I73),4))</f>
        <v>7.9142000000000001</v>
      </c>
      <c r="V72" s="162">
        <f t="shared" ref="V72" si="244">IF(E72="","",ROUND(SQRT(COUNTA(E72:I73)/(COUNTA(E72:I73)-1))*STDEVPA(E72:I73),4))</f>
        <v>1.6000000000000001E-3</v>
      </c>
      <c r="W72" s="161">
        <f t="shared" ref="W72" si="245">IF(E72="","",ROUND((((B72+C72)-(B72-C73))/(6*V72)),4))</f>
        <v>20.833300000000001</v>
      </c>
      <c r="X72" s="161">
        <f t="shared" ref="X72" si="246">IF(E72="","",ROUND((1-(ABS((((B72+C72)+(B72-C73))/2)-U72)/((C72+C73)/2)))*W72,4))</f>
        <v>17.875</v>
      </c>
      <c r="Y72" s="161" t="str">
        <f t="shared" ref="Y72" si="247">IF(E72="","",IF(OR(((MAXA(E72:I73))&gt;(B72+C72)),((MINA(E72:I73))&lt;(B72-C73))),"NG","OK"))</f>
        <v>OK</v>
      </c>
      <c r="Z72" s="161" t="str">
        <f t="shared" ref="Z72" si="248">IF(X72="","",IF(OR(((MINA(X72))&lt;(1.67))),"NG","OK"))</f>
        <v>OK</v>
      </c>
      <c r="AA72">
        <v>7.9119999999999999</v>
      </c>
      <c r="AB72">
        <v>7.9158999999999997</v>
      </c>
      <c r="AC72">
        <v>7.9131</v>
      </c>
      <c r="AD72">
        <v>7.9146000000000001</v>
      </c>
      <c r="AE72">
        <v>7.9154999999999998</v>
      </c>
    </row>
    <row r="73" spans="1:31" ht="12" customHeight="1" x14ac:dyDescent="0.15">
      <c r="A73" s="166"/>
      <c r="B73" s="154"/>
      <c r="C73" s="61">
        <v>0.1</v>
      </c>
      <c r="D73" s="154"/>
      <c r="E73" s="154"/>
      <c r="F73" s="154"/>
      <c r="G73" s="154"/>
      <c r="H73" s="154"/>
      <c r="I73" s="154"/>
      <c r="J73" s="156"/>
      <c r="K73" s="156"/>
      <c r="L73" s="163" t="e">
        <f t="shared" ref="L73" si="249">IF(L54="","",IF(OR(((MAXA(L54:L61))&gt;(L50+L51)),((MINA(L54:L61))&lt;(L50-L52))),"NG","OK"))</f>
        <v>#VALUE!</v>
      </c>
      <c r="M73" s="163" t="str">
        <f t="shared" ref="M73" si="250">IF(M53="","",IF(OR(((MAXA(M53:M60))&gt;(M49+M50)),((MINA(M53:M60))&lt;(M49-M51))),2,1))</f>
        <v/>
      </c>
      <c r="N73" s="162"/>
      <c r="O73" s="164"/>
      <c r="P73" s="164"/>
      <c r="Q73" s="162"/>
      <c r="R73" s="162"/>
      <c r="S73" s="162"/>
      <c r="T73" s="162"/>
      <c r="U73" s="162"/>
      <c r="V73" s="162"/>
      <c r="W73" s="162"/>
      <c r="X73" s="162"/>
      <c r="Y73" s="162"/>
      <c r="Z73" s="162"/>
    </row>
    <row r="74" spans="1:31" ht="12" customHeight="1" x14ac:dyDescent="0.15">
      <c r="A74" s="165">
        <v>17</v>
      </c>
      <c r="B74" s="153">
        <v>3.1</v>
      </c>
      <c r="C74" s="60">
        <v>0.1</v>
      </c>
      <c r="D74" s="153" t="s">
        <v>79</v>
      </c>
      <c r="E74" s="153">
        <v>3.0731999999999999</v>
      </c>
      <c r="F74" s="153">
        <v>3.0752999999999999</v>
      </c>
      <c r="G74" s="153">
        <v>3.06</v>
      </c>
      <c r="H74" s="153">
        <v>3.0733000000000001</v>
      </c>
      <c r="I74" s="153">
        <v>3.0731999999999999</v>
      </c>
      <c r="J74" s="155"/>
      <c r="K74" s="155"/>
      <c r="L74" s="163" t="str">
        <f t="shared" ref="L74" si="251">IF(E74="","",IF(OR(((MAXA(E74:I75))&gt;(B74+C74)),((MINA(E74:I75))&lt;(B74-C75))),"NG","OK"))</f>
        <v>OK</v>
      </c>
      <c r="M74" s="163">
        <f t="shared" ref="M74" si="252">IF(E74="","",IF(OR(((MAXA(E74:I75))&gt;(B74+C74)),((MINA(E74:I75))&lt;(B74-C75))),2,1))</f>
        <v>1</v>
      </c>
      <c r="N74" s="162">
        <f t="shared" ref="N74" si="253">IF(B74="","",(((B74+C74)+(B74-C75))/2))</f>
        <v>3.1</v>
      </c>
      <c r="O74" s="164">
        <f t="shared" ref="O74" si="254">IF(E74="","",((MAXA(E74,F74,G74,H74,I74))-N74)/((C74+C75)/2))</f>
        <v>-0.24700000000000166</v>
      </c>
      <c r="P74" s="164">
        <f t="shared" ref="P74" si="255">IF(E74="","",((MINA(E74,F74,G74,H74,I74))-N74)/((C74+C75)/2))</f>
        <v>-0.40000000000000036</v>
      </c>
      <c r="Q74" s="162" t="str">
        <f t="shared" ref="Q74" si="256">IF(E74="","",IF(OR((O74&gt;50%),(P74&lt;-50%)),"Measure More","OK"))</f>
        <v>OK</v>
      </c>
      <c r="R74" s="162">
        <f t="shared" ref="R74" si="257">IF(E74="","",MAXA(E74:I75))</f>
        <v>3.0752999999999999</v>
      </c>
      <c r="S74" s="162">
        <f t="shared" ref="S74" si="258">IF(E74="","",MINA(E74:I75))</f>
        <v>3.06</v>
      </c>
      <c r="T74" s="162">
        <f t="shared" ref="T74" si="259">IF(E74="","",(R74-S74))</f>
        <v>1.5299999999999869E-2</v>
      </c>
      <c r="U74" s="162">
        <f t="shared" ref="U74" si="260">IF(E74="","",ROUND(AVERAGEA(E74:I75),4))</f>
        <v>3.0710000000000002</v>
      </c>
      <c r="V74" s="162">
        <f t="shared" ref="V74" si="261">IF(E74="","",ROUND(SQRT(COUNTA(E74:I75)/(COUNTA(E74:I75)-1))*STDEVPA(E74:I75),4))</f>
        <v>6.1999999999999998E-3</v>
      </c>
      <c r="W74" s="161">
        <f t="shared" ref="W74" si="262">IF(E74="","",ROUND((((B74+C74)-(B74-C75))/(6*V74)),4))</f>
        <v>5.3762999999999996</v>
      </c>
      <c r="X74" s="161">
        <f t="shared" ref="X74" si="263">IF(E74="","",ROUND((1-(ABS((((B74+C74)+(B74-C75))/2)-U74)/((C74+C75)/2)))*W74,4))</f>
        <v>3.8172000000000001</v>
      </c>
      <c r="Y74" s="161" t="str">
        <f t="shared" ref="Y74" si="264">IF(E74="","",IF(OR(((MAXA(E74:I75))&gt;(B74+C74)),((MINA(E74:I75))&lt;(B74-C75))),"NG","OK"))</f>
        <v>OK</v>
      </c>
      <c r="Z74" s="161" t="str">
        <f t="shared" ref="Z74" si="265">IF(X74="","",IF(OR(((MINA(X74))&lt;(1.67))),"NG","OK"))</f>
        <v>OK</v>
      </c>
      <c r="AA74">
        <v>3.0731999999999999</v>
      </c>
      <c r="AB74">
        <v>3.0752999999999999</v>
      </c>
      <c r="AC74">
        <v>3.06</v>
      </c>
      <c r="AD74">
        <v>3.0733000000000001</v>
      </c>
      <c r="AE74">
        <v>3.0731999999999999</v>
      </c>
    </row>
    <row r="75" spans="1:31" ht="12" customHeight="1" x14ac:dyDescent="0.15">
      <c r="A75" s="166"/>
      <c r="B75" s="154"/>
      <c r="C75" s="61">
        <v>0.1</v>
      </c>
      <c r="D75" s="154"/>
      <c r="E75" s="154"/>
      <c r="F75" s="154"/>
      <c r="G75" s="154"/>
      <c r="H75" s="154"/>
      <c r="I75" s="154"/>
      <c r="J75" s="156"/>
      <c r="K75" s="156"/>
      <c r="L75" s="163" t="e">
        <f t="shared" ref="L75" si="266">IF(L56="","",IF(OR(((MAXA(L56:L63))&gt;(L52+L53)),((MINA(L56:L63))&lt;(L52-L54))),"NG","OK"))</f>
        <v>#VALUE!</v>
      </c>
      <c r="M75" s="163" t="str">
        <f t="shared" ref="M75" si="267">IF(M55="","",IF(OR(((MAXA(M55:M62))&gt;(M51+M52)),((MINA(M55:M62))&lt;(M51-M53))),2,1))</f>
        <v/>
      </c>
      <c r="N75" s="162"/>
      <c r="O75" s="164"/>
      <c r="P75" s="164"/>
      <c r="Q75" s="162"/>
      <c r="R75" s="162"/>
      <c r="S75" s="162"/>
      <c r="T75" s="162"/>
      <c r="U75" s="162"/>
      <c r="V75" s="162"/>
      <c r="W75" s="162"/>
      <c r="X75" s="162"/>
      <c r="Y75" s="162"/>
      <c r="Z75" s="162"/>
    </row>
    <row r="76" spans="1:31" ht="12" customHeight="1" x14ac:dyDescent="0.15">
      <c r="A76" s="165">
        <v>18</v>
      </c>
      <c r="B76" s="153">
        <v>7.7</v>
      </c>
      <c r="C76" s="60">
        <v>0.1</v>
      </c>
      <c r="D76" s="153" t="s">
        <v>79</v>
      </c>
      <c r="E76" s="153">
        <v>7.7298</v>
      </c>
      <c r="F76" s="153">
        <v>7.7282999999999999</v>
      </c>
      <c r="G76" s="153">
        <v>7.7301000000000002</v>
      </c>
      <c r="H76" s="153">
        <v>7.7308000000000003</v>
      </c>
      <c r="I76" s="153">
        <v>7.7291999999999996</v>
      </c>
      <c r="J76" s="155"/>
      <c r="K76" s="155"/>
      <c r="L76" s="163" t="str">
        <f t="shared" ref="L76" si="268">IF(E76="","",IF(OR(((MAXA(E76:I77))&gt;(B76+C76)),((MINA(E76:I77))&lt;(B76-C77))),"NG","OK"))</f>
        <v>OK</v>
      </c>
      <c r="M76" s="163">
        <f t="shared" ref="M76" si="269">IF(E76="","",IF(OR(((MAXA(E76:I77))&gt;(B76+C76)),((MINA(E76:I77))&lt;(B76-C77))),2,1))</f>
        <v>1</v>
      </c>
      <c r="N76" s="162">
        <f t="shared" ref="N76" si="270">IF(B76="","",(((B76+C76)+(B76-C77))/2))</f>
        <v>7.7</v>
      </c>
      <c r="O76" s="164">
        <f t="shared" ref="O76" si="271">IF(E76="","",((MAXA(E76,F76,G76,H76,I76))-N76)/((C76+C77)/2))</f>
        <v>0.30800000000000161</v>
      </c>
      <c r="P76" s="164">
        <f t="shared" ref="P76" si="272">IF(E76="","",((MINA(E76,F76,G76,H76,I76))-N76)/((C76+C77)/2))</f>
        <v>0.2829999999999977</v>
      </c>
      <c r="Q76" s="162" t="str">
        <f t="shared" ref="Q76" si="273">IF(E76="","",IF(OR((O76&gt;50%),(P76&lt;-50%)),"Measure More","OK"))</f>
        <v>OK</v>
      </c>
      <c r="R76" s="162">
        <f t="shared" ref="R76" si="274">IF(E76="","",MAXA(E76:I77))</f>
        <v>7.7308000000000003</v>
      </c>
      <c r="S76" s="162">
        <f t="shared" ref="S76" si="275">IF(E76="","",MINA(E76:I77))</f>
        <v>7.7282999999999999</v>
      </c>
      <c r="T76" s="162">
        <f t="shared" ref="T76" si="276">IF(E76="","",(R76-S76))</f>
        <v>2.5000000000003908E-3</v>
      </c>
      <c r="U76" s="162">
        <f t="shared" ref="U76" si="277">IF(E76="","",ROUND(AVERAGEA(E76:I77),4))</f>
        <v>7.7295999999999996</v>
      </c>
      <c r="V76" s="162">
        <f t="shared" ref="V76" si="278">IF(E76="","",ROUND(SQRT(COUNTA(E76:I77)/(COUNTA(E76:I77)-1))*STDEVPA(E76:I77),4))</f>
        <v>8.9999999999999998E-4</v>
      </c>
      <c r="W76" s="161">
        <f t="shared" ref="W76" si="279">IF(E76="","",ROUND((((B76+C76)-(B76-C77))/(6*V76)),4))</f>
        <v>37.036999999999999</v>
      </c>
      <c r="X76" s="161">
        <f t="shared" ref="X76" si="280">IF(E76="","",ROUND((1-(ABS((((B76+C76)+(B76-C77))/2)-U76)/((C76+C77)/2)))*W76,4))</f>
        <v>26.074000000000002</v>
      </c>
      <c r="Y76" s="161" t="str">
        <f t="shared" ref="Y76" si="281">IF(E76="","",IF(OR(((MAXA(E76:I77))&gt;(B76+C76)),((MINA(E76:I77))&lt;(B76-C77))),"NG","OK"))</f>
        <v>OK</v>
      </c>
      <c r="Z76" s="161" t="str">
        <f t="shared" ref="Z76" si="282">IF(X76="","",IF(OR(((MINA(X76))&lt;(1.67))),"NG","OK"))</f>
        <v>OK</v>
      </c>
      <c r="AA76">
        <v>7.7298</v>
      </c>
      <c r="AB76">
        <v>7.7282999999999999</v>
      </c>
      <c r="AC76">
        <v>7.7301000000000002</v>
      </c>
      <c r="AD76">
        <v>7.7308000000000003</v>
      </c>
      <c r="AE76">
        <v>7.7291999999999996</v>
      </c>
    </row>
    <row r="77" spans="1:31" ht="12" customHeight="1" x14ac:dyDescent="0.15">
      <c r="A77" s="166"/>
      <c r="B77" s="154"/>
      <c r="C77" s="61">
        <v>0.1</v>
      </c>
      <c r="D77" s="154"/>
      <c r="E77" s="154"/>
      <c r="F77" s="154"/>
      <c r="G77" s="154"/>
      <c r="H77" s="154"/>
      <c r="I77" s="154"/>
      <c r="J77" s="156"/>
      <c r="K77" s="156"/>
      <c r="L77" s="163" t="e">
        <f t="shared" ref="L77" si="283">IF(L58="","",IF(OR(((MAXA(L58:L65))&gt;(L54+L55)),((MINA(L58:L65))&lt;(L54-L56))),"NG","OK"))</f>
        <v>#VALUE!</v>
      </c>
      <c r="M77" s="163" t="str">
        <f t="shared" ref="M77" si="284">IF(M57="","",IF(OR(((MAXA(M57:M64))&gt;(M53+M54)),((MINA(M57:M64))&lt;(M53-M55))),2,1))</f>
        <v/>
      </c>
      <c r="N77" s="162"/>
      <c r="O77" s="164"/>
      <c r="P77" s="164"/>
      <c r="Q77" s="162"/>
      <c r="R77" s="162"/>
      <c r="S77" s="162"/>
      <c r="T77" s="162"/>
      <c r="U77" s="162"/>
      <c r="V77" s="162"/>
      <c r="W77" s="162"/>
      <c r="X77" s="162"/>
      <c r="Y77" s="162"/>
      <c r="Z77" s="162"/>
    </row>
    <row r="78" spans="1:31" ht="12" customHeight="1" x14ac:dyDescent="0.15">
      <c r="A78" s="165">
        <v>19</v>
      </c>
      <c r="B78" s="153">
        <v>3.1</v>
      </c>
      <c r="C78" s="60">
        <v>0.1</v>
      </c>
      <c r="D78" s="153" t="s">
        <v>79</v>
      </c>
      <c r="E78" s="153">
        <v>3.1267</v>
      </c>
      <c r="F78" s="153">
        <v>3.1309</v>
      </c>
      <c r="G78" s="153">
        <v>3.1272000000000002</v>
      </c>
      <c r="H78" s="153">
        <v>3.1307999999999998</v>
      </c>
      <c r="I78" s="153">
        <v>3.1253000000000002</v>
      </c>
      <c r="J78" s="155"/>
      <c r="K78" s="155"/>
      <c r="L78" s="163" t="str">
        <f t="shared" ref="L78" si="285">IF(E78="","",IF(OR(((MAXA(E78:I79))&gt;(B78+C78)),((MINA(E78:I79))&lt;(B78-C79))),"NG","OK"))</f>
        <v>OK</v>
      </c>
      <c r="M78" s="163">
        <f t="shared" ref="M78" si="286">IF(E78="","",IF(OR(((MAXA(E78:I79))&gt;(B78+C78)),((MINA(E78:I79))&lt;(B78-C79))),2,1))</f>
        <v>1</v>
      </c>
      <c r="N78" s="162">
        <f t="shared" ref="N78" si="287">IF(B78="","",(((B78+C78)+(B78-C79))/2))</f>
        <v>3.1</v>
      </c>
      <c r="O78" s="164">
        <f t="shared" ref="O78" si="288">IF(E78="","",((MAXA(E78,F78,G78,H78,I78))-N78)/((C78+C79)/2))</f>
        <v>0.30899999999999928</v>
      </c>
      <c r="P78" s="164">
        <f t="shared" ref="P78" si="289">IF(E78="","",((MINA(E78,F78,G78,H78,I78))-N78)/((C78+C79)/2))</f>
        <v>0.253000000000001</v>
      </c>
      <c r="Q78" s="162" t="str">
        <f t="shared" ref="Q78" si="290">IF(E78="","",IF(OR((O78&gt;50%),(P78&lt;-50%)),"Measure More","OK"))</f>
        <v>OK</v>
      </c>
      <c r="R78" s="162">
        <f t="shared" ref="R78" si="291">IF(E78="","",MAXA(E78:I79))</f>
        <v>3.1309</v>
      </c>
      <c r="S78" s="162">
        <f t="shared" ref="S78" si="292">IF(E78="","",MINA(E78:I79))</f>
        <v>3.1253000000000002</v>
      </c>
      <c r="T78" s="162">
        <f t="shared" ref="T78" si="293">IF(E78="","",(R78-S78))</f>
        <v>5.5999999999998273E-3</v>
      </c>
      <c r="U78" s="162">
        <f t="shared" ref="U78" si="294">IF(E78="","",ROUND(AVERAGEA(E78:I79),4))</f>
        <v>3.1282000000000001</v>
      </c>
      <c r="V78" s="162">
        <f t="shared" ref="V78" si="295">IF(E78="","",ROUND(SQRT(COUNTA(E78:I79)/(COUNTA(E78:I79)-1))*STDEVPA(E78:I79),4))</f>
        <v>2.5000000000000001E-3</v>
      </c>
      <c r="W78" s="161">
        <f t="shared" ref="W78" si="296">IF(E78="","",ROUND((((B78+C78)-(B78-C79))/(6*V78)),4))</f>
        <v>13.333299999999999</v>
      </c>
      <c r="X78" s="161">
        <f t="shared" ref="X78" si="297">IF(E78="","",ROUND((1-(ABS((((B78+C78)+(B78-C79))/2)-U78)/((C78+C79)/2)))*W78,4))</f>
        <v>9.5732999999999997</v>
      </c>
      <c r="Y78" s="161" t="str">
        <f t="shared" ref="Y78" si="298">IF(E78="","",IF(OR(((MAXA(E78:I79))&gt;(B78+C78)),((MINA(E78:I79))&lt;(B78-C79))),"NG","OK"))</f>
        <v>OK</v>
      </c>
      <c r="Z78" s="161" t="str">
        <f t="shared" ref="Z78" si="299">IF(X78="","",IF(OR(((MINA(X78))&lt;(1.67))),"NG","OK"))</f>
        <v>OK</v>
      </c>
      <c r="AA78">
        <v>3.1267</v>
      </c>
      <c r="AB78">
        <v>3.1309</v>
      </c>
      <c r="AC78">
        <v>3.1272000000000002</v>
      </c>
      <c r="AD78">
        <v>3.1307999999999998</v>
      </c>
      <c r="AE78">
        <v>3.1253000000000002</v>
      </c>
    </row>
    <row r="79" spans="1:31" ht="12" customHeight="1" x14ac:dyDescent="0.15">
      <c r="A79" s="166"/>
      <c r="B79" s="154"/>
      <c r="C79" s="61">
        <v>0.1</v>
      </c>
      <c r="D79" s="154"/>
      <c r="E79" s="154"/>
      <c r="F79" s="154"/>
      <c r="G79" s="154"/>
      <c r="H79" s="154"/>
      <c r="I79" s="154"/>
      <c r="J79" s="156"/>
      <c r="K79" s="156"/>
      <c r="L79" s="163" t="e">
        <f t="shared" ref="L79" si="300">IF(L60="","",IF(OR(((MAXA(L60:L67))&gt;(L56+L57)),((MINA(L60:L67))&lt;(L56-L58))),"NG","OK"))</f>
        <v>#VALUE!</v>
      </c>
      <c r="M79" s="163" t="str">
        <f t="shared" ref="M79" si="301">IF(M59="","",IF(OR(((MAXA(M59:M66))&gt;(M55+M56)),((MINA(M59:M66))&lt;(M55-M57))),2,1))</f>
        <v/>
      </c>
      <c r="N79" s="162"/>
      <c r="O79" s="164"/>
      <c r="P79" s="164"/>
      <c r="Q79" s="162"/>
      <c r="R79" s="162"/>
      <c r="S79" s="162"/>
      <c r="T79" s="162"/>
      <c r="U79" s="162"/>
      <c r="V79" s="162"/>
      <c r="W79" s="162"/>
      <c r="X79" s="162"/>
      <c r="Y79" s="162"/>
      <c r="Z79" s="162"/>
    </row>
    <row r="80" spans="1:31" ht="12" customHeight="1" x14ac:dyDescent="0.15">
      <c r="A80" s="165">
        <v>20</v>
      </c>
      <c r="B80" s="153">
        <v>10.3</v>
      </c>
      <c r="C80" s="60">
        <v>0.2</v>
      </c>
      <c r="D80" s="153" t="s">
        <v>79</v>
      </c>
      <c r="E80" s="153">
        <v>10.2906</v>
      </c>
      <c r="F80" s="153">
        <v>10.2867</v>
      </c>
      <c r="G80" s="153">
        <v>10.2926</v>
      </c>
      <c r="H80" s="153">
        <v>10.288500000000001</v>
      </c>
      <c r="I80" s="153">
        <v>10.303100000000001</v>
      </c>
      <c r="J80" s="155"/>
      <c r="K80" s="155"/>
      <c r="L80" s="163" t="str">
        <f t="shared" ref="L80" si="302">IF(E80="","",IF(OR(((MAXA(E80:I81))&gt;(B80+C80)),((MINA(E80:I81))&lt;(B80-C81))),"NG","OK"))</f>
        <v>OK</v>
      </c>
      <c r="M80" s="163">
        <f t="shared" ref="M80" si="303">IF(E80="","",IF(OR(((MAXA(E80:I81))&gt;(B80+C80)),((MINA(E80:I81))&lt;(B80-C81))),2,1))</f>
        <v>1</v>
      </c>
      <c r="N80" s="162">
        <f t="shared" ref="N80" si="304">IF(B80="","",(((B80+C80)+(B80-C81))/2))</f>
        <v>10.3</v>
      </c>
      <c r="O80" s="164">
        <f t="shared" ref="O80" si="305">IF(E80="","",((MAXA(E80,F80,G80,H80,I80))-N80)/((C80+C81)/2))</f>
        <v>1.5499999999999403E-2</v>
      </c>
      <c r="P80" s="164">
        <f t="shared" ref="P80" si="306">IF(E80="","",((MINA(E80,F80,G80,H80,I80))-N80)/((C80+C81)/2))</f>
        <v>-6.6500000000004889E-2</v>
      </c>
      <c r="Q80" s="162" t="str">
        <f t="shared" ref="Q80" si="307">IF(E80="","",IF(OR((O80&gt;50%),(P80&lt;-50%)),"Measure More","OK"))</f>
        <v>OK</v>
      </c>
      <c r="R80" s="162">
        <f t="shared" ref="R80" si="308">IF(E80="","",MAXA(E80:I81))</f>
        <v>10.303100000000001</v>
      </c>
      <c r="S80" s="162">
        <f t="shared" ref="S80" si="309">IF(E80="","",MINA(E80:I81))</f>
        <v>10.2867</v>
      </c>
      <c r="T80" s="162">
        <f t="shared" ref="T80" si="310">IF(E80="","",(R80-S80))</f>
        <v>1.6400000000000858E-2</v>
      </c>
      <c r="U80" s="162">
        <f t="shared" ref="U80" si="311">IF(E80="","",ROUND(AVERAGEA(E80:I81),4))</f>
        <v>10.292299999999999</v>
      </c>
      <c r="V80" s="162">
        <f t="shared" ref="V80" si="312">IF(E80="","",ROUND(SQRT(COUNTA(E80:I81)/(COUNTA(E80:I81)-1))*STDEVPA(E80:I81),4))</f>
        <v>6.4000000000000003E-3</v>
      </c>
      <c r="W80" s="161">
        <f t="shared" ref="W80" si="313">IF(E80="","",ROUND((((B80+C80)-(B80-C81))/(6*V80)),4))</f>
        <v>10.416700000000001</v>
      </c>
      <c r="X80" s="161">
        <f t="shared" ref="X80" si="314">IF(E80="","",ROUND((1-(ABS((((B80+C80)+(B80-C81))/2)-U80)/((C80+C81)/2)))*W80,4))</f>
        <v>10.015700000000001</v>
      </c>
      <c r="Y80" s="161" t="str">
        <f t="shared" ref="Y80" si="315">IF(E80="","",IF(OR(((MAXA(E80:I81))&gt;(B80+C80)),((MINA(E80:I81))&lt;(B80-C81))),"NG","OK"))</f>
        <v>OK</v>
      </c>
      <c r="Z80" s="161" t="str">
        <f t="shared" ref="Z80" si="316">IF(X80="","",IF(OR(((MINA(X80))&lt;(1.67))),"NG","OK"))</f>
        <v>OK</v>
      </c>
      <c r="AA80">
        <v>10.2906</v>
      </c>
      <c r="AB80">
        <v>10.2867</v>
      </c>
      <c r="AC80">
        <v>10.2926</v>
      </c>
      <c r="AD80">
        <v>10.288500000000001</v>
      </c>
      <c r="AE80">
        <v>10.303100000000001</v>
      </c>
    </row>
    <row r="81" spans="1:31" ht="12" customHeight="1" x14ac:dyDescent="0.15">
      <c r="A81" s="166"/>
      <c r="B81" s="154"/>
      <c r="C81" s="61">
        <v>0.2</v>
      </c>
      <c r="D81" s="154"/>
      <c r="E81" s="154"/>
      <c r="F81" s="154"/>
      <c r="G81" s="154"/>
      <c r="H81" s="154"/>
      <c r="I81" s="154"/>
      <c r="J81" s="156"/>
      <c r="K81" s="156"/>
      <c r="L81" s="163" t="e">
        <f t="shared" ref="L81" si="317">IF(L62="","",IF(OR(((MAXA(L62:L69))&gt;(L58+L59)),((MINA(L62:L69))&lt;(L58-L60))),"NG","OK"))</f>
        <v>#VALUE!</v>
      </c>
      <c r="M81" s="163" t="str">
        <f t="shared" ref="M81" si="318">IF(M61="","",IF(OR(((MAXA(M61:M68))&gt;(M57+M58)),((MINA(M61:M68))&lt;(M57-M59))),2,1))</f>
        <v/>
      </c>
      <c r="N81" s="162"/>
      <c r="O81" s="164"/>
      <c r="P81" s="164"/>
      <c r="Q81" s="162"/>
      <c r="R81" s="162"/>
      <c r="S81" s="162"/>
      <c r="T81" s="162"/>
      <c r="U81" s="162"/>
      <c r="V81" s="162"/>
      <c r="W81" s="162"/>
      <c r="X81" s="162"/>
      <c r="Y81" s="162"/>
      <c r="Z81" s="162"/>
    </row>
    <row r="82" spans="1:31" ht="12" customHeight="1" x14ac:dyDescent="0.15">
      <c r="A82" s="170" t="s">
        <v>89</v>
      </c>
      <c r="B82" s="153">
        <v>0</v>
      </c>
      <c r="C82" s="60">
        <v>0.05</v>
      </c>
      <c r="D82" s="153" t="s">
        <v>79</v>
      </c>
      <c r="E82" s="153">
        <v>1.2800000000000001E-2</v>
      </c>
      <c r="F82" s="153">
        <v>1.47E-2</v>
      </c>
      <c r="G82" s="153">
        <v>1.5599999999999999E-2</v>
      </c>
      <c r="H82" s="153">
        <v>1.4E-2</v>
      </c>
      <c r="I82" s="153">
        <v>1.52E-2</v>
      </c>
      <c r="J82" s="155"/>
      <c r="K82" s="155"/>
      <c r="L82" s="163" t="str">
        <f t="shared" ref="L82" si="319">IF(E82="","",IF(OR(((MAXA(E82:I83))&gt;(B82+C82)),((MINA(E82:I83))&lt;(B82-C83))),"NG","OK"))</f>
        <v>OK</v>
      </c>
      <c r="M82" s="163">
        <f t="shared" ref="M82" si="320">IF(E82="","",IF(OR(((MAXA(E82:I83))&gt;(B82+C82)),((MINA(E82:I83))&lt;(B82-C83))),2,1))</f>
        <v>1</v>
      </c>
      <c r="N82" s="162">
        <f t="shared" ref="N82" si="321">IF(B82="","",(((B82+C82)+(B82-C83))/2))</f>
        <v>2.5000000000000001E-2</v>
      </c>
      <c r="O82" s="164">
        <f t="shared" ref="O82" si="322">IF(E82="","",((MAXA(E82,F82,G82,H82,I82))-N82)/((C82+C83)/2))</f>
        <v>-0.37600000000000006</v>
      </c>
      <c r="P82" s="164">
        <f t="shared" ref="P82" si="323">IF(E82="","",((MINA(E82,F82,G82,H82,I82))-N82)/((C82+C83)/2))</f>
        <v>-0.48799999999999999</v>
      </c>
      <c r="Q82" s="162" t="str">
        <f t="shared" ref="Q82" si="324">IF(E82="","",IF(OR((O82&gt;50%),(P82&lt;-50%)),"Measure More","OK"))</f>
        <v>OK</v>
      </c>
      <c r="R82" s="162">
        <f t="shared" ref="R82" si="325">IF(E82="","",MAXA(E82:I83))</f>
        <v>1.5599999999999999E-2</v>
      </c>
      <c r="S82" s="162">
        <f t="shared" ref="S82" si="326">IF(E82="","",MINA(E82:I83))</f>
        <v>1.2800000000000001E-2</v>
      </c>
      <c r="T82" s="162">
        <f t="shared" ref="T82" si="327">IF(E82="","",(R82-S82))</f>
        <v>2.7999999999999987E-3</v>
      </c>
      <c r="U82" s="162">
        <f t="shared" ref="U82" si="328">IF(E82="","",ROUND(AVERAGEA(E82:I83),4))</f>
        <v>1.4500000000000001E-2</v>
      </c>
      <c r="V82" s="162">
        <f t="shared" ref="V82" si="329">IF(E82="","",ROUND(SQRT(COUNTA(E82:I83)/(COUNTA(E82:I83)-1))*STDEVPA(E82:I83),4))</f>
        <v>1.1000000000000001E-3</v>
      </c>
      <c r="W82" s="161">
        <f>IF(E82="","",ROUND((((B82+C82)-U82)/(3*V82)),4))</f>
        <v>10.7576</v>
      </c>
      <c r="X82" s="161">
        <f>IF(E82="","",ROUND((((B82+C82)-U82)/(3*V82)),4))</f>
        <v>10.7576</v>
      </c>
      <c r="Y82" s="161" t="str">
        <f t="shared" ref="Y82" si="330">IF(E82="","",IF(OR(((MAXA(E82:I83))&gt;(B82+C82)),((MINA(E82:I83))&lt;(B82-C83))),"NG","OK"))</f>
        <v>OK</v>
      </c>
      <c r="Z82" s="161" t="str">
        <f t="shared" ref="Z82" si="331">IF(X82="","",IF(OR(((MINA(X82))&lt;(1.67))),"NG","OK"))</f>
        <v>OK</v>
      </c>
      <c r="AA82">
        <v>1.2800000000000001E-2</v>
      </c>
      <c r="AB82">
        <v>1.47E-2</v>
      </c>
      <c r="AC82">
        <v>1.5599999999999999E-2</v>
      </c>
      <c r="AD82">
        <v>1.4E-2</v>
      </c>
      <c r="AE82">
        <v>1.52E-2</v>
      </c>
    </row>
    <row r="83" spans="1:31" ht="12" customHeight="1" x14ac:dyDescent="0.15">
      <c r="A83" s="166"/>
      <c r="B83" s="154"/>
      <c r="C83" s="61">
        <v>0</v>
      </c>
      <c r="D83" s="154"/>
      <c r="E83" s="154"/>
      <c r="F83" s="154"/>
      <c r="G83" s="154"/>
      <c r="H83" s="154"/>
      <c r="I83" s="154"/>
      <c r="J83" s="156"/>
      <c r="K83" s="156"/>
      <c r="L83" s="163" t="e">
        <f t="shared" ref="L83" si="332">IF(L64="","",IF(OR(((MAXA(L64:L71))&gt;(L60+L61)),((MINA(L64:L71))&lt;(L60-L62))),"NG","OK"))</f>
        <v>#VALUE!</v>
      </c>
      <c r="M83" s="163" t="str">
        <f t="shared" ref="M83" si="333">IF(M63="","",IF(OR(((MAXA(M63:M70))&gt;(M59+M60)),((MINA(M63:M70))&lt;(M59-M61))),2,1))</f>
        <v/>
      </c>
      <c r="N83" s="162"/>
      <c r="O83" s="164"/>
      <c r="P83" s="164"/>
      <c r="Q83" s="162"/>
      <c r="R83" s="162"/>
      <c r="S83" s="162"/>
      <c r="T83" s="162"/>
      <c r="U83" s="162"/>
      <c r="V83" s="162"/>
      <c r="W83" s="162"/>
      <c r="X83" s="162"/>
      <c r="Y83" s="162"/>
      <c r="Z83" s="162"/>
    </row>
    <row r="84" spans="1:31" ht="12" customHeight="1" x14ac:dyDescent="0.15">
      <c r="A84" s="170" t="s">
        <v>90</v>
      </c>
      <c r="B84" s="153">
        <v>0</v>
      </c>
      <c r="C84" s="60">
        <v>0.05</v>
      </c>
      <c r="D84" s="153" t="s">
        <v>79</v>
      </c>
      <c r="E84" s="153">
        <v>9.9000000000000008E-3</v>
      </c>
      <c r="F84" s="153">
        <v>9.9000000000000008E-3</v>
      </c>
      <c r="G84" s="153">
        <v>1.29E-2</v>
      </c>
      <c r="H84" s="153">
        <v>1.15E-2</v>
      </c>
      <c r="I84" s="153">
        <v>1.18E-2</v>
      </c>
      <c r="J84" s="155"/>
      <c r="K84" s="155"/>
      <c r="L84" s="163" t="str">
        <f t="shared" ref="L84" si="334">IF(E84="","",IF(OR(((MAXA(E84:I85))&gt;(B84+C84)),((MINA(E84:I85))&lt;(B84-C85))),"NG","OK"))</f>
        <v>OK</v>
      </c>
      <c r="M84" s="163">
        <f t="shared" ref="M84" si="335">IF(E84="","",IF(OR(((MAXA(E84:I85))&gt;(B84+C84)),((MINA(E84:I85))&lt;(B84-C85))),2,1))</f>
        <v>1</v>
      </c>
      <c r="N84" s="162">
        <f t="shared" ref="N84" si="336">IF(B84="","",(((B84+C84)+(B84-C85))/2))</f>
        <v>2.5000000000000001E-2</v>
      </c>
      <c r="O84" s="164">
        <f t="shared" ref="O84" si="337">IF(E84="","",((MAXA(E84,F84,G84,H84,I84))-N84)/((C84+C85)/2))</f>
        <v>-0.48400000000000004</v>
      </c>
      <c r="P84" s="164">
        <f t="shared" ref="P84" si="338">IF(E84="","",((MINA(E84,F84,G84,H84,I84))-N84)/((C84+C85)/2))</f>
        <v>-0.60399999999999998</v>
      </c>
      <c r="Q84" s="162" t="str">
        <f t="shared" ref="Q84" si="339">IF(E84="","",IF(OR((O84&gt;50%),(P84&lt;-50%)),"Measure More","OK"))</f>
        <v>Measure More</v>
      </c>
      <c r="R84" s="162">
        <f t="shared" ref="R84" si="340">IF(E84="","",MAXA(E84:I85))</f>
        <v>1.29E-2</v>
      </c>
      <c r="S84" s="162">
        <f t="shared" ref="S84" si="341">IF(E84="","",MINA(E84:I85))</f>
        <v>9.9000000000000008E-3</v>
      </c>
      <c r="T84" s="162">
        <f t="shared" ref="T84" si="342">IF(E84="","",(R84-S84))</f>
        <v>2.9999999999999992E-3</v>
      </c>
      <c r="U84" s="162">
        <f t="shared" ref="U84" si="343">IF(E84="","",ROUND(AVERAGEA(E84:I85),4))</f>
        <v>1.12E-2</v>
      </c>
      <c r="V84" s="162">
        <f t="shared" ref="V84" si="344">IF(E84="","",ROUND(SQRT(COUNTA(E84:I85)/(COUNTA(E84:I85)-1))*STDEVPA(E84:I85),4))</f>
        <v>1.2999999999999999E-3</v>
      </c>
      <c r="W84" s="161">
        <f t="shared" ref="W84" si="345">IF(E84="","",ROUND((((B84+C84)-U84)/(3*V84)),4))</f>
        <v>9.9487000000000005</v>
      </c>
      <c r="X84" s="161">
        <f t="shared" ref="X84" si="346">IF(E84="","",ROUND((((B84+C84)-U84)/(3*V84)),4))</f>
        <v>9.9487000000000005</v>
      </c>
      <c r="Y84" s="161" t="str">
        <f t="shared" ref="Y84" si="347">IF(E84="","",IF(OR(((MAXA(E84:I85))&gt;(B84+C84)),((MINA(E84:I85))&lt;(B84-C85))),"NG","OK"))</f>
        <v>OK</v>
      </c>
      <c r="Z84" s="161" t="str">
        <f t="shared" ref="Z84" si="348">IF(X84="","",IF(OR(((MINA(X84))&lt;(1.67))),"NG","OK"))</f>
        <v>OK</v>
      </c>
      <c r="AA84">
        <v>9.9000000000000008E-3</v>
      </c>
      <c r="AB84">
        <v>9.9000000000000008E-3</v>
      </c>
      <c r="AC84">
        <v>1.29E-2</v>
      </c>
      <c r="AD84">
        <v>1.15E-2</v>
      </c>
      <c r="AE84">
        <v>1.18E-2</v>
      </c>
    </row>
    <row r="85" spans="1:31" ht="12" customHeight="1" x14ac:dyDescent="0.15">
      <c r="A85" s="166"/>
      <c r="B85" s="154"/>
      <c r="C85" s="61">
        <v>0</v>
      </c>
      <c r="D85" s="154"/>
      <c r="E85" s="154"/>
      <c r="F85" s="154"/>
      <c r="G85" s="154"/>
      <c r="H85" s="154"/>
      <c r="I85" s="154"/>
      <c r="J85" s="156"/>
      <c r="K85" s="156"/>
      <c r="L85" s="163" t="e">
        <f t="shared" ref="L85" si="349">IF(L66="","",IF(OR(((MAXA(L66:L73))&gt;(L62+L63)),((MINA(L66:L73))&lt;(L62-L64))),"NG","OK"))</f>
        <v>#VALUE!</v>
      </c>
      <c r="M85" s="163" t="str">
        <f t="shared" ref="M85" si="350">IF(M65="","",IF(OR(((MAXA(M65:M72))&gt;(M61+M62)),((MINA(M65:M72))&lt;(M61-M63))),2,1))</f>
        <v/>
      </c>
      <c r="N85" s="162"/>
      <c r="O85" s="164"/>
      <c r="P85" s="164"/>
      <c r="Q85" s="162"/>
      <c r="R85" s="162"/>
      <c r="S85" s="162"/>
      <c r="T85" s="162"/>
      <c r="U85" s="162"/>
      <c r="V85" s="162"/>
      <c r="W85" s="162"/>
      <c r="X85" s="162"/>
      <c r="Y85" s="162"/>
      <c r="Z85" s="162"/>
    </row>
    <row r="86" spans="1:31" ht="12" customHeight="1" x14ac:dyDescent="0.15">
      <c r="A86" s="170" t="s">
        <v>91</v>
      </c>
      <c r="B86" s="153">
        <v>0</v>
      </c>
      <c r="C86" s="60">
        <v>0.05</v>
      </c>
      <c r="D86" s="153" t="s">
        <v>79</v>
      </c>
      <c r="E86" s="153">
        <v>1.0699999999999999E-2</v>
      </c>
      <c r="F86" s="153">
        <v>1.1599999999999999E-2</v>
      </c>
      <c r="G86" s="153">
        <v>1.04E-2</v>
      </c>
      <c r="H86" s="153">
        <v>1.17E-2</v>
      </c>
      <c r="I86" s="153">
        <v>9.1000000000000004E-3</v>
      </c>
      <c r="J86" s="155"/>
      <c r="K86" s="155"/>
      <c r="L86" s="163" t="str">
        <f t="shared" ref="L86" si="351">IF(E86="","",IF(OR(((MAXA(E86:I87))&gt;(B86+C86)),((MINA(E86:I87))&lt;(B86-C87))),"NG","OK"))</f>
        <v>OK</v>
      </c>
      <c r="M86" s="163">
        <f t="shared" ref="M86" si="352">IF(E86="","",IF(OR(((MAXA(E86:I87))&gt;(B86+C86)),((MINA(E86:I87))&lt;(B86-C87))),2,1))</f>
        <v>1</v>
      </c>
      <c r="N86" s="162">
        <f t="shared" ref="N86" si="353">IF(B86="","",(((B86+C86)+(B86-C87))/2))</f>
        <v>2.5000000000000001E-2</v>
      </c>
      <c r="O86" s="164">
        <f t="shared" ref="O86" si="354">IF(E86="","",((MAXA(E86,F86,G86,H86,I86))-N86)/((C86+C87)/2))</f>
        <v>-0.53200000000000003</v>
      </c>
      <c r="P86" s="164">
        <f t="shared" ref="P86" si="355">IF(E86="","",((MINA(E86,F86,G86,H86,I86))-N86)/((C86+C87)/2))</f>
        <v>-0.63600000000000001</v>
      </c>
      <c r="Q86" s="162" t="str">
        <f t="shared" ref="Q86" si="356">IF(E86="","",IF(OR((O86&gt;50%),(P86&lt;-50%)),"Measure More","OK"))</f>
        <v>Measure More</v>
      </c>
      <c r="R86" s="162">
        <f t="shared" ref="R86" si="357">IF(E86="","",MAXA(E86:I87))</f>
        <v>1.17E-2</v>
      </c>
      <c r="S86" s="162">
        <f t="shared" ref="S86" si="358">IF(E86="","",MINA(E86:I87))</f>
        <v>9.1000000000000004E-3</v>
      </c>
      <c r="T86" s="162">
        <f t="shared" ref="T86" si="359">IF(E86="","",(R86-S86))</f>
        <v>2.5999999999999999E-3</v>
      </c>
      <c r="U86" s="162">
        <f t="shared" ref="U86" si="360">IF(E86="","",ROUND(AVERAGEA(E86:I87),4))</f>
        <v>1.0699999999999999E-2</v>
      </c>
      <c r="V86" s="162">
        <f t="shared" ref="V86" si="361">IF(E86="","",ROUND(SQRT(COUNTA(E86:I87)/(COUNTA(E86:I87)-1))*STDEVPA(E86:I87),4))</f>
        <v>1.1000000000000001E-3</v>
      </c>
      <c r="W86" s="161">
        <f t="shared" ref="W86" si="362">IF(E86="","",ROUND((((B86+C86)-U86)/(3*V86)),4))</f>
        <v>11.9091</v>
      </c>
      <c r="X86" s="161">
        <f t="shared" ref="X86" si="363">IF(E86="","",ROUND((((B86+C86)-U86)/(3*V86)),4))</f>
        <v>11.9091</v>
      </c>
      <c r="Y86" s="161" t="str">
        <f t="shared" ref="Y86" si="364">IF(E86="","",IF(OR(((MAXA(E86:I87))&gt;(B86+C86)),((MINA(E86:I87))&lt;(B86-C87))),"NG","OK"))</f>
        <v>OK</v>
      </c>
      <c r="Z86" s="161" t="str">
        <f t="shared" ref="Z86" si="365">IF(X86="","",IF(OR(((MINA(X86))&lt;(1.67))),"NG","OK"))</f>
        <v>OK</v>
      </c>
      <c r="AA86">
        <v>1.0699999999999999E-2</v>
      </c>
      <c r="AB86">
        <v>1.1599999999999999E-2</v>
      </c>
      <c r="AC86">
        <v>1.04E-2</v>
      </c>
      <c r="AD86">
        <v>1.17E-2</v>
      </c>
      <c r="AE86">
        <v>9.1000000000000004E-3</v>
      </c>
    </row>
    <row r="87" spans="1:31" ht="12" customHeight="1" x14ac:dyDescent="0.15">
      <c r="A87" s="166"/>
      <c r="B87" s="154"/>
      <c r="C87" s="61">
        <v>0</v>
      </c>
      <c r="D87" s="154"/>
      <c r="E87" s="154"/>
      <c r="F87" s="154"/>
      <c r="G87" s="154"/>
      <c r="H87" s="154"/>
      <c r="I87" s="154"/>
      <c r="J87" s="156"/>
      <c r="K87" s="156"/>
      <c r="L87" s="163" t="e">
        <f t="shared" ref="L87" si="366">IF(L68="","",IF(OR(((MAXA(L68:L75))&gt;(L64+L65)),((MINA(L68:L75))&lt;(L64-L66))),"NG","OK"))</f>
        <v>#VALUE!</v>
      </c>
      <c r="M87" s="163" t="str">
        <f t="shared" ref="M87" si="367">IF(M67="","",IF(OR(((MAXA(M67:M74))&gt;(M63+M64)),((MINA(M67:M74))&lt;(M63-M65))),2,1))</f>
        <v/>
      </c>
      <c r="N87" s="162"/>
      <c r="O87" s="164"/>
      <c r="P87" s="164"/>
      <c r="Q87" s="162"/>
      <c r="R87" s="162"/>
      <c r="S87" s="162"/>
      <c r="T87" s="162"/>
      <c r="U87" s="162"/>
      <c r="V87" s="162"/>
      <c r="W87" s="162"/>
      <c r="X87" s="162"/>
      <c r="Y87" s="162"/>
      <c r="Z87" s="162"/>
    </row>
    <row r="88" spans="1:31" ht="12" customHeight="1" x14ac:dyDescent="0.15">
      <c r="A88" s="165" t="s">
        <v>114</v>
      </c>
      <c r="B88" s="153" t="s">
        <v>115</v>
      </c>
      <c r="C88" s="153" t="s">
        <v>116</v>
      </c>
      <c r="D88" s="173" t="s">
        <v>118</v>
      </c>
      <c r="E88" s="171" t="s">
        <v>117</v>
      </c>
      <c r="F88" s="171"/>
      <c r="G88" s="171"/>
      <c r="H88" s="171"/>
      <c r="I88" s="171"/>
      <c r="J88" s="155"/>
      <c r="K88" s="155"/>
    </row>
    <row r="89" spans="1:31" ht="12" customHeight="1" x14ac:dyDescent="0.15">
      <c r="A89" s="166"/>
      <c r="B89" s="154"/>
      <c r="C89" s="154"/>
      <c r="D89" s="174"/>
      <c r="E89" s="172"/>
      <c r="F89" s="172"/>
      <c r="G89" s="172"/>
      <c r="H89" s="172"/>
      <c r="I89" s="172"/>
      <c r="J89" s="156"/>
      <c r="K89" s="156"/>
    </row>
    <row r="90" spans="1:31" x14ac:dyDescent="0.15">
      <c r="A90" s="62" t="s">
        <v>81</v>
      </c>
      <c r="B90" s="63"/>
      <c r="C90" s="63"/>
      <c r="D90" s="63"/>
      <c r="E90" s="63"/>
      <c r="F90" s="63"/>
      <c r="G90" s="63"/>
      <c r="H90" s="63"/>
      <c r="I90" s="63"/>
      <c r="J90" s="63"/>
      <c r="K90" s="26"/>
    </row>
    <row r="91" spans="1:31" x14ac:dyDescent="0.15">
      <c r="A91" s="74"/>
      <c r="B91" s="74"/>
      <c r="C91" s="75">
        <v>1</v>
      </c>
      <c r="D91" s="75">
        <v>2</v>
      </c>
      <c r="E91" s="64" t="s">
        <v>97</v>
      </c>
      <c r="F91" s="64"/>
      <c r="G91" s="81" t="s">
        <v>12</v>
      </c>
      <c r="H91" s="64"/>
      <c r="I91" s="82"/>
      <c r="J91" s="65"/>
      <c r="K91" s="66"/>
    </row>
    <row r="92" spans="1:31" x14ac:dyDescent="0.15">
      <c r="A92" s="75" t="s">
        <v>93</v>
      </c>
      <c r="B92" s="75" t="s">
        <v>94</v>
      </c>
      <c r="C92" s="77" t="s">
        <v>129</v>
      </c>
      <c r="D92" s="77" t="s">
        <v>130</v>
      </c>
      <c r="E92" s="83" t="s">
        <v>10</v>
      </c>
      <c r="F92" s="33"/>
      <c r="G92" s="84" t="s">
        <v>124</v>
      </c>
      <c r="H92" s="85"/>
      <c r="I92" s="86">
        <f>F8</f>
        <v>241205</v>
      </c>
      <c r="J92" s="67"/>
      <c r="K92" s="68"/>
    </row>
    <row r="93" spans="1:31" x14ac:dyDescent="0.15">
      <c r="A93" s="75" t="s">
        <v>95</v>
      </c>
      <c r="B93" s="75" t="s">
        <v>96</v>
      </c>
      <c r="C93" s="77" t="s">
        <v>131</v>
      </c>
      <c r="D93" s="77" t="s">
        <v>132</v>
      </c>
      <c r="E93" s="20" t="s">
        <v>16</v>
      </c>
      <c r="F93" s="33"/>
      <c r="G93" s="84" t="s">
        <v>13</v>
      </c>
      <c r="H93" s="87"/>
      <c r="I93" s="88"/>
      <c r="J93" s="67"/>
      <c r="K93" s="68"/>
    </row>
    <row r="94" spans="1:31" x14ac:dyDescent="0.15">
      <c r="A94" s="75" t="s">
        <v>98</v>
      </c>
      <c r="B94" s="75" t="s">
        <v>99</v>
      </c>
      <c r="C94" s="78">
        <f>C92+C93</f>
        <v>2.13</v>
      </c>
      <c r="D94" s="78">
        <f>D92+D93</f>
        <v>2.5499999999999998</v>
      </c>
      <c r="E94" s="69" t="s">
        <v>125</v>
      </c>
      <c r="F94" s="69"/>
      <c r="G94" s="89" t="s">
        <v>19</v>
      </c>
      <c r="H94" s="90"/>
      <c r="I94" s="91" t="str">
        <f>H8</f>
        <v>K1218</v>
      </c>
      <c r="J94" s="70"/>
      <c r="K94" s="71"/>
    </row>
    <row r="95" spans="1:31" x14ac:dyDescent="0.15">
      <c r="A95" s="3" t="s">
        <v>82</v>
      </c>
      <c r="B95" s="6"/>
      <c r="C95" s="6"/>
      <c r="D95" s="6"/>
      <c r="E95" s="6"/>
      <c r="F95" s="6"/>
      <c r="G95" s="6"/>
      <c r="H95" s="6"/>
      <c r="I95" s="72"/>
      <c r="J95" s="72"/>
      <c r="K95" s="73" t="s">
        <v>83</v>
      </c>
    </row>
    <row r="96" spans="1:31" x14ac:dyDescent="0.15">
      <c r="O96" s="76"/>
      <c r="P96" s="76"/>
    </row>
    <row r="97" spans="15:16" x14ac:dyDescent="0.15">
      <c r="O97" s="76"/>
      <c r="P97" s="76"/>
    </row>
    <row r="183" spans="15:16" x14ac:dyDescent="0.15">
      <c r="O183" s="76"/>
      <c r="P183" s="76"/>
    </row>
    <row r="184" spans="15:16" x14ac:dyDescent="0.15">
      <c r="O184" s="76"/>
      <c r="P184" s="76"/>
    </row>
    <row r="185" spans="15:16" x14ac:dyDescent="0.15">
      <c r="O185" s="76"/>
      <c r="P185" s="76"/>
    </row>
    <row r="186" spans="15:16" x14ac:dyDescent="0.15">
      <c r="O186" s="76"/>
      <c r="P186" s="76"/>
    </row>
    <row r="187" spans="15:16" x14ac:dyDescent="0.15">
      <c r="O187" s="76"/>
      <c r="P187" s="76"/>
    </row>
    <row r="188" spans="15:16" x14ac:dyDescent="0.15">
      <c r="O188" s="76"/>
      <c r="P188" s="76"/>
    </row>
    <row r="189" spans="15:16" x14ac:dyDescent="0.15">
      <c r="O189" s="76"/>
      <c r="P189" s="76"/>
    </row>
    <row r="190" spans="15:16" x14ac:dyDescent="0.15">
      <c r="O190" s="76"/>
      <c r="P190" s="76"/>
    </row>
  </sheetData>
  <mergeCells count="620">
    <mergeCell ref="A88:A89"/>
    <mergeCell ref="B88:B89"/>
    <mergeCell ref="C88:C89"/>
    <mergeCell ref="D88:D89"/>
    <mergeCell ref="E88:E89"/>
    <mergeCell ref="F88:F89"/>
    <mergeCell ref="G88:G89"/>
    <mergeCell ref="H88:H89"/>
    <mergeCell ref="S86:S87"/>
    <mergeCell ref="M86:M87"/>
    <mergeCell ref="N86:N87"/>
    <mergeCell ref="O86:O87"/>
    <mergeCell ref="P86:P87"/>
    <mergeCell ref="Q86:Q87"/>
    <mergeCell ref="J86:J87"/>
    <mergeCell ref="K86:K87"/>
    <mergeCell ref="L86:L87"/>
    <mergeCell ref="A86:A87"/>
    <mergeCell ref="B86:B87"/>
    <mergeCell ref="D86:D87"/>
    <mergeCell ref="E86:E87"/>
    <mergeCell ref="F86:F87"/>
    <mergeCell ref="V84:V85"/>
    <mergeCell ref="W84:W85"/>
    <mergeCell ref="I88:I89"/>
    <mergeCell ref="J88:J89"/>
    <mergeCell ref="K88:K89"/>
    <mergeCell ref="Y86:Y87"/>
    <mergeCell ref="X84:X85"/>
    <mergeCell ref="Y84:Y85"/>
    <mergeCell ref="Z84:Z85"/>
    <mergeCell ref="U84:U85"/>
    <mergeCell ref="Z86:Z87"/>
    <mergeCell ref="T86:T87"/>
    <mergeCell ref="U86:U87"/>
    <mergeCell ref="V86:V87"/>
    <mergeCell ref="W86:W87"/>
    <mergeCell ref="X86:X87"/>
    <mergeCell ref="P84:P85"/>
    <mergeCell ref="Q84:Q85"/>
    <mergeCell ref="R84:R85"/>
    <mergeCell ref="S84:S85"/>
    <mergeCell ref="T84:T85"/>
    <mergeCell ref="J84:J85"/>
    <mergeCell ref="K84:K85"/>
    <mergeCell ref="L84:L85"/>
    <mergeCell ref="M84:M85"/>
    <mergeCell ref="N84:N85"/>
    <mergeCell ref="O84:O85"/>
    <mergeCell ref="R86:R87"/>
    <mergeCell ref="G86:G87"/>
    <mergeCell ref="H86:H87"/>
    <mergeCell ref="I86:I87"/>
    <mergeCell ref="A84:A85"/>
    <mergeCell ref="B84:B85"/>
    <mergeCell ref="D84:D85"/>
    <mergeCell ref="E84:E85"/>
    <mergeCell ref="F84:F85"/>
    <mergeCell ref="G84:G85"/>
    <mergeCell ref="H84:H85"/>
    <mergeCell ref="I84:I85"/>
    <mergeCell ref="S82:S83"/>
    <mergeCell ref="M82:M83"/>
    <mergeCell ref="N82:N83"/>
    <mergeCell ref="O82:O83"/>
    <mergeCell ref="P82:P83"/>
    <mergeCell ref="Q82:Q83"/>
    <mergeCell ref="R82:R83"/>
    <mergeCell ref="G82:G83"/>
    <mergeCell ref="H82:H83"/>
    <mergeCell ref="A82:A83"/>
    <mergeCell ref="B82:B83"/>
    <mergeCell ref="D82:D83"/>
    <mergeCell ref="E82:E83"/>
    <mergeCell ref="F82:F83"/>
    <mergeCell ref="I82:I83"/>
    <mergeCell ref="J82:J83"/>
    <mergeCell ref="V80:V81"/>
    <mergeCell ref="W80:W81"/>
    <mergeCell ref="P80:P81"/>
    <mergeCell ref="Q80:Q81"/>
    <mergeCell ref="R80:R81"/>
    <mergeCell ref="S80:S81"/>
    <mergeCell ref="J80:J81"/>
    <mergeCell ref="K80:K81"/>
    <mergeCell ref="L80:L81"/>
    <mergeCell ref="M80:M81"/>
    <mergeCell ref="N80:N81"/>
    <mergeCell ref="O80:O81"/>
    <mergeCell ref="K82:K83"/>
    <mergeCell ref="L82:L83"/>
    <mergeCell ref="A80:A81"/>
    <mergeCell ref="B80:B81"/>
    <mergeCell ref="D80:D81"/>
    <mergeCell ref="X80:X81"/>
    <mergeCell ref="Y80:Y81"/>
    <mergeCell ref="Z80:Z81"/>
    <mergeCell ref="T80:T81"/>
    <mergeCell ref="U80:U81"/>
    <mergeCell ref="Y82:Y83"/>
    <mergeCell ref="Z82:Z83"/>
    <mergeCell ref="T82:T83"/>
    <mergeCell ref="U82:U83"/>
    <mergeCell ref="V82:V83"/>
    <mergeCell ref="W82:W83"/>
    <mergeCell ref="X82:X83"/>
    <mergeCell ref="E80:E81"/>
    <mergeCell ref="F80:F81"/>
    <mergeCell ref="G80:G81"/>
    <mergeCell ref="H80:H81"/>
    <mergeCell ref="I80:I81"/>
    <mergeCell ref="S78:S79"/>
    <mergeCell ref="M78:M79"/>
    <mergeCell ref="N78:N79"/>
    <mergeCell ref="O78:O79"/>
    <mergeCell ref="P78:P79"/>
    <mergeCell ref="Q78:Q79"/>
    <mergeCell ref="R78:R79"/>
    <mergeCell ref="G78:G79"/>
    <mergeCell ref="H78:H79"/>
    <mergeCell ref="V76:V77"/>
    <mergeCell ref="W76:W77"/>
    <mergeCell ref="X76:X77"/>
    <mergeCell ref="Y76:Y77"/>
    <mergeCell ref="Z76:Z77"/>
    <mergeCell ref="T76:T77"/>
    <mergeCell ref="U76:U77"/>
    <mergeCell ref="Y78:Y79"/>
    <mergeCell ref="Z78:Z79"/>
    <mergeCell ref="T78:T79"/>
    <mergeCell ref="U78:U79"/>
    <mergeCell ref="V78:V79"/>
    <mergeCell ref="W78:W79"/>
    <mergeCell ref="X78:X79"/>
    <mergeCell ref="A78:A79"/>
    <mergeCell ref="B78:B79"/>
    <mergeCell ref="D78:D79"/>
    <mergeCell ref="E78:E79"/>
    <mergeCell ref="F78:F79"/>
    <mergeCell ref="P76:P77"/>
    <mergeCell ref="Q76:Q77"/>
    <mergeCell ref="R76:R77"/>
    <mergeCell ref="S76:S77"/>
    <mergeCell ref="J76:J77"/>
    <mergeCell ref="K76:K77"/>
    <mergeCell ref="L76:L77"/>
    <mergeCell ref="M76:M77"/>
    <mergeCell ref="N76:N77"/>
    <mergeCell ref="O76:O77"/>
    <mergeCell ref="I78:I79"/>
    <mergeCell ref="J78:J79"/>
    <mergeCell ref="K78:K79"/>
    <mergeCell ref="L78:L79"/>
    <mergeCell ref="A76:A77"/>
    <mergeCell ref="B76:B77"/>
    <mergeCell ref="D76:D77"/>
    <mergeCell ref="E76:E77"/>
    <mergeCell ref="F76:F77"/>
    <mergeCell ref="G76:G77"/>
    <mergeCell ref="H76:H77"/>
    <mergeCell ref="I76:I77"/>
    <mergeCell ref="S74:S75"/>
    <mergeCell ref="M74:M75"/>
    <mergeCell ref="N74:N75"/>
    <mergeCell ref="O74:O75"/>
    <mergeCell ref="P74:P75"/>
    <mergeCell ref="Q74:Q75"/>
    <mergeCell ref="R74:R75"/>
    <mergeCell ref="G74:G75"/>
    <mergeCell ref="H74:H75"/>
    <mergeCell ref="V72:V73"/>
    <mergeCell ref="W72:W73"/>
    <mergeCell ref="X72:X73"/>
    <mergeCell ref="Y72:Y73"/>
    <mergeCell ref="Z72:Z73"/>
    <mergeCell ref="T72:T73"/>
    <mergeCell ref="U72:U73"/>
    <mergeCell ref="Y74:Y75"/>
    <mergeCell ref="Z74:Z75"/>
    <mergeCell ref="T74:T75"/>
    <mergeCell ref="U74:U75"/>
    <mergeCell ref="V74:V75"/>
    <mergeCell ref="W74:W75"/>
    <mergeCell ref="X74:X75"/>
    <mergeCell ref="A74:A75"/>
    <mergeCell ref="B74:B75"/>
    <mergeCell ref="D74:D75"/>
    <mergeCell ref="E74:E75"/>
    <mergeCell ref="F74:F75"/>
    <mergeCell ref="P72:P73"/>
    <mergeCell ref="Q72:Q73"/>
    <mergeCell ref="R72:R73"/>
    <mergeCell ref="S72:S73"/>
    <mergeCell ref="J72:J73"/>
    <mergeCell ref="K72:K73"/>
    <mergeCell ref="L72:L73"/>
    <mergeCell ref="M72:M73"/>
    <mergeCell ref="N72:N73"/>
    <mergeCell ref="O72:O73"/>
    <mergeCell ref="I74:I75"/>
    <mergeCell ref="J74:J75"/>
    <mergeCell ref="K74:K75"/>
    <mergeCell ref="L74:L75"/>
    <mergeCell ref="A72:A73"/>
    <mergeCell ref="B72:B73"/>
    <mergeCell ref="D72:D73"/>
    <mergeCell ref="E72:E73"/>
    <mergeCell ref="F72:F73"/>
    <mergeCell ref="G72:G73"/>
    <mergeCell ref="H72:H73"/>
    <mergeCell ref="I72:I73"/>
    <mergeCell ref="S70:S71"/>
    <mergeCell ref="M70:M71"/>
    <mergeCell ref="N70:N71"/>
    <mergeCell ref="O70:O71"/>
    <mergeCell ref="P70:P71"/>
    <mergeCell ref="Q70:Q71"/>
    <mergeCell ref="R70:R71"/>
    <mergeCell ref="G70:G71"/>
    <mergeCell ref="H70:H71"/>
    <mergeCell ref="V68:V69"/>
    <mergeCell ref="W68:W69"/>
    <mergeCell ref="X68:X69"/>
    <mergeCell ref="Y68:Y69"/>
    <mergeCell ref="Z68:Z69"/>
    <mergeCell ref="T68:T69"/>
    <mergeCell ref="U68:U69"/>
    <mergeCell ref="Y70:Y71"/>
    <mergeCell ref="Z70:Z71"/>
    <mergeCell ref="T70:T71"/>
    <mergeCell ref="U70:U71"/>
    <mergeCell ref="V70:V71"/>
    <mergeCell ref="W70:W71"/>
    <mergeCell ref="X70:X71"/>
    <mergeCell ref="A70:A71"/>
    <mergeCell ref="B70:B71"/>
    <mergeCell ref="D70:D71"/>
    <mergeCell ref="E70:E71"/>
    <mergeCell ref="F70:F71"/>
    <mergeCell ref="P68:P69"/>
    <mergeCell ref="Q68:Q69"/>
    <mergeCell ref="R68:R69"/>
    <mergeCell ref="S68:S69"/>
    <mergeCell ref="J68:J69"/>
    <mergeCell ref="K68:K69"/>
    <mergeCell ref="L68:L69"/>
    <mergeCell ref="M68:M69"/>
    <mergeCell ref="N68:N69"/>
    <mergeCell ref="O68:O69"/>
    <mergeCell ref="I70:I71"/>
    <mergeCell ref="J70:J71"/>
    <mergeCell ref="K70:K71"/>
    <mergeCell ref="L70:L71"/>
    <mergeCell ref="A68:A69"/>
    <mergeCell ref="B68:B69"/>
    <mergeCell ref="D68:D69"/>
    <mergeCell ref="E68:E69"/>
    <mergeCell ref="F68:F69"/>
    <mergeCell ref="G68:G69"/>
    <mergeCell ref="H68:H69"/>
    <mergeCell ref="I68:I69"/>
    <mergeCell ref="S66:S67"/>
    <mergeCell ref="M66:M67"/>
    <mergeCell ref="N66:N67"/>
    <mergeCell ref="O66:O67"/>
    <mergeCell ref="P66:P67"/>
    <mergeCell ref="Q66:Q67"/>
    <mergeCell ref="R66:R67"/>
    <mergeCell ref="G66:G67"/>
    <mergeCell ref="H66:H67"/>
    <mergeCell ref="V64:V65"/>
    <mergeCell ref="W64:W65"/>
    <mergeCell ref="X64:X65"/>
    <mergeCell ref="Y64:Y65"/>
    <mergeCell ref="Z64:Z65"/>
    <mergeCell ref="T64:T65"/>
    <mergeCell ref="U64:U65"/>
    <mergeCell ref="Y66:Y67"/>
    <mergeCell ref="Z66:Z67"/>
    <mergeCell ref="T66:T67"/>
    <mergeCell ref="U66:U67"/>
    <mergeCell ref="V66:V67"/>
    <mergeCell ref="W66:W67"/>
    <mergeCell ref="X66:X67"/>
    <mergeCell ref="A66:A67"/>
    <mergeCell ref="B66:B67"/>
    <mergeCell ref="D66:D67"/>
    <mergeCell ref="E66:E67"/>
    <mergeCell ref="F66:F67"/>
    <mergeCell ref="P64:P65"/>
    <mergeCell ref="Q64:Q65"/>
    <mergeCell ref="R64:R65"/>
    <mergeCell ref="S64:S65"/>
    <mergeCell ref="J64:J65"/>
    <mergeCell ref="K64:K65"/>
    <mergeCell ref="L64:L65"/>
    <mergeCell ref="M64:M65"/>
    <mergeCell ref="N64:N65"/>
    <mergeCell ref="O64:O65"/>
    <mergeCell ref="I66:I67"/>
    <mergeCell ref="J66:J67"/>
    <mergeCell ref="K66:K67"/>
    <mergeCell ref="L66:L67"/>
    <mergeCell ref="A64:A65"/>
    <mergeCell ref="B64:B65"/>
    <mergeCell ref="D64:D65"/>
    <mergeCell ref="E64:E65"/>
    <mergeCell ref="F64:F65"/>
    <mergeCell ref="G64:G65"/>
    <mergeCell ref="H64:H65"/>
    <mergeCell ref="I64:I65"/>
    <mergeCell ref="S62:S63"/>
    <mergeCell ref="M62:M63"/>
    <mergeCell ref="N62:N63"/>
    <mergeCell ref="O62:O63"/>
    <mergeCell ref="P62:P63"/>
    <mergeCell ref="Q62:Q63"/>
    <mergeCell ref="R62:R63"/>
    <mergeCell ref="G62:G63"/>
    <mergeCell ref="H62:H63"/>
    <mergeCell ref="V60:V61"/>
    <mergeCell ref="W60:W61"/>
    <mergeCell ref="X60:X61"/>
    <mergeCell ref="Y60:Y61"/>
    <mergeCell ref="Z60:Z61"/>
    <mergeCell ref="T60:T61"/>
    <mergeCell ref="U60:U61"/>
    <mergeCell ref="Y62:Y63"/>
    <mergeCell ref="Z62:Z63"/>
    <mergeCell ref="T62:T63"/>
    <mergeCell ref="U62:U63"/>
    <mergeCell ref="V62:V63"/>
    <mergeCell ref="W62:W63"/>
    <mergeCell ref="X62:X63"/>
    <mergeCell ref="A62:A63"/>
    <mergeCell ref="B62:B63"/>
    <mergeCell ref="D62:D63"/>
    <mergeCell ref="E62:E63"/>
    <mergeCell ref="F62:F63"/>
    <mergeCell ref="P60:P61"/>
    <mergeCell ref="Q60:Q61"/>
    <mergeCell ref="R60:R61"/>
    <mergeCell ref="S60:S61"/>
    <mergeCell ref="J60:J61"/>
    <mergeCell ref="K60:K61"/>
    <mergeCell ref="L60:L61"/>
    <mergeCell ref="M60:M61"/>
    <mergeCell ref="N60:N61"/>
    <mergeCell ref="O60:O61"/>
    <mergeCell ref="I62:I63"/>
    <mergeCell ref="J62:J63"/>
    <mergeCell ref="K62:K63"/>
    <mergeCell ref="L62:L63"/>
    <mergeCell ref="A60:A61"/>
    <mergeCell ref="B60:B61"/>
    <mergeCell ref="D60:D61"/>
    <mergeCell ref="E60:E61"/>
    <mergeCell ref="F60:F61"/>
    <mergeCell ref="G60:G61"/>
    <mergeCell ref="H60:H61"/>
    <mergeCell ref="I60:I61"/>
    <mergeCell ref="S58:S59"/>
    <mergeCell ref="M58:M59"/>
    <mergeCell ref="N58:N59"/>
    <mergeCell ref="O58:O59"/>
    <mergeCell ref="P58:P59"/>
    <mergeCell ref="Q58:Q59"/>
    <mergeCell ref="R58:R59"/>
    <mergeCell ref="G58:G59"/>
    <mergeCell ref="H58:H59"/>
    <mergeCell ref="V56:V57"/>
    <mergeCell ref="W56:W57"/>
    <mergeCell ref="X56:X57"/>
    <mergeCell ref="Y56:Y57"/>
    <mergeCell ref="Z56:Z57"/>
    <mergeCell ref="T56:T57"/>
    <mergeCell ref="U56:U57"/>
    <mergeCell ref="Y58:Y59"/>
    <mergeCell ref="Z58:Z59"/>
    <mergeCell ref="T58:T59"/>
    <mergeCell ref="U58:U59"/>
    <mergeCell ref="V58:V59"/>
    <mergeCell ref="W58:W59"/>
    <mergeCell ref="X58:X59"/>
    <mergeCell ref="A58:A59"/>
    <mergeCell ref="B58:B59"/>
    <mergeCell ref="D58:D59"/>
    <mergeCell ref="E58:E59"/>
    <mergeCell ref="F58:F59"/>
    <mergeCell ref="P56:P57"/>
    <mergeCell ref="Q56:Q57"/>
    <mergeCell ref="R56:R57"/>
    <mergeCell ref="S56:S57"/>
    <mergeCell ref="J56:J57"/>
    <mergeCell ref="K56:K57"/>
    <mergeCell ref="L56:L57"/>
    <mergeCell ref="M56:M57"/>
    <mergeCell ref="N56:N57"/>
    <mergeCell ref="O56:O57"/>
    <mergeCell ref="I58:I59"/>
    <mergeCell ref="J58:J59"/>
    <mergeCell ref="K58:K59"/>
    <mergeCell ref="L58:L59"/>
    <mergeCell ref="A56:A57"/>
    <mergeCell ref="B56:B57"/>
    <mergeCell ref="D56:D57"/>
    <mergeCell ref="E56:E57"/>
    <mergeCell ref="F56:F57"/>
    <mergeCell ref="G56:G57"/>
    <mergeCell ref="H56:H57"/>
    <mergeCell ref="I56:I57"/>
    <mergeCell ref="S54:S55"/>
    <mergeCell ref="M54:M55"/>
    <mergeCell ref="N54:N55"/>
    <mergeCell ref="O54:O55"/>
    <mergeCell ref="P54:P55"/>
    <mergeCell ref="Q54:Q55"/>
    <mergeCell ref="R54:R55"/>
    <mergeCell ref="G54:G55"/>
    <mergeCell ref="H54:H55"/>
    <mergeCell ref="V52:V53"/>
    <mergeCell ref="W52:W53"/>
    <mergeCell ref="X52:X53"/>
    <mergeCell ref="Y52:Y53"/>
    <mergeCell ref="Z52:Z53"/>
    <mergeCell ref="T52:T53"/>
    <mergeCell ref="U52:U53"/>
    <mergeCell ref="Y54:Y55"/>
    <mergeCell ref="Z54:Z55"/>
    <mergeCell ref="T54:T55"/>
    <mergeCell ref="U54:U55"/>
    <mergeCell ref="V54:V55"/>
    <mergeCell ref="W54:W55"/>
    <mergeCell ref="X54:X55"/>
    <mergeCell ref="A54:A55"/>
    <mergeCell ref="B54:B55"/>
    <mergeCell ref="D54:D55"/>
    <mergeCell ref="E54:E55"/>
    <mergeCell ref="F54:F55"/>
    <mergeCell ref="P52:P53"/>
    <mergeCell ref="Q52:Q53"/>
    <mergeCell ref="R52:R53"/>
    <mergeCell ref="S52:S53"/>
    <mergeCell ref="J52:J53"/>
    <mergeCell ref="K52:K53"/>
    <mergeCell ref="L52:L53"/>
    <mergeCell ref="M52:M53"/>
    <mergeCell ref="N52:N53"/>
    <mergeCell ref="O52:O53"/>
    <mergeCell ref="I54:I55"/>
    <mergeCell ref="J54:J55"/>
    <mergeCell ref="K54:K55"/>
    <mergeCell ref="L54:L55"/>
    <mergeCell ref="A52:A53"/>
    <mergeCell ref="B52:B53"/>
    <mergeCell ref="D52:D53"/>
    <mergeCell ref="E52:E53"/>
    <mergeCell ref="F52:F53"/>
    <mergeCell ref="G52:G53"/>
    <mergeCell ref="H52:H53"/>
    <mergeCell ref="I52:I53"/>
    <mergeCell ref="S50:S51"/>
    <mergeCell ref="M50:M51"/>
    <mergeCell ref="N50:N51"/>
    <mergeCell ref="O50:O51"/>
    <mergeCell ref="P50:P51"/>
    <mergeCell ref="Q50:Q51"/>
    <mergeCell ref="R50:R51"/>
    <mergeCell ref="G50:G51"/>
    <mergeCell ref="H50:H51"/>
    <mergeCell ref="V48:V49"/>
    <mergeCell ref="W48:W49"/>
    <mergeCell ref="X48:X49"/>
    <mergeCell ref="Y48:Y49"/>
    <mergeCell ref="Z48:Z49"/>
    <mergeCell ref="T48:T49"/>
    <mergeCell ref="U48:U49"/>
    <mergeCell ref="Y50:Y51"/>
    <mergeCell ref="Z50:Z51"/>
    <mergeCell ref="T50:T51"/>
    <mergeCell ref="U50:U51"/>
    <mergeCell ref="V50:V51"/>
    <mergeCell ref="W50:W51"/>
    <mergeCell ref="X50:X51"/>
    <mergeCell ref="A50:A51"/>
    <mergeCell ref="B50:B51"/>
    <mergeCell ref="D50:D51"/>
    <mergeCell ref="E50:E51"/>
    <mergeCell ref="F50:F51"/>
    <mergeCell ref="P48:P49"/>
    <mergeCell ref="Q48:Q49"/>
    <mergeCell ref="R48:R49"/>
    <mergeCell ref="S48:S49"/>
    <mergeCell ref="J48:J49"/>
    <mergeCell ref="K48:K49"/>
    <mergeCell ref="L48:L49"/>
    <mergeCell ref="M48:M49"/>
    <mergeCell ref="N48:N49"/>
    <mergeCell ref="O48:O49"/>
    <mergeCell ref="I50:I51"/>
    <mergeCell ref="J50:J51"/>
    <mergeCell ref="K50:K51"/>
    <mergeCell ref="L50:L51"/>
    <mergeCell ref="A48:A49"/>
    <mergeCell ref="B48:B49"/>
    <mergeCell ref="D48:D49"/>
    <mergeCell ref="E48:E49"/>
    <mergeCell ref="F48:F49"/>
    <mergeCell ref="G48:G49"/>
    <mergeCell ref="H48:H49"/>
    <mergeCell ref="I48:I49"/>
    <mergeCell ref="S46:S47"/>
    <mergeCell ref="M46:M47"/>
    <mergeCell ref="N46:N47"/>
    <mergeCell ref="O46:O47"/>
    <mergeCell ref="P46:P47"/>
    <mergeCell ref="Q46:Q47"/>
    <mergeCell ref="R46:R47"/>
    <mergeCell ref="G46:G47"/>
    <mergeCell ref="H46:H47"/>
    <mergeCell ref="V44:V45"/>
    <mergeCell ref="W44:W45"/>
    <mergeCell ref="X44:X45"/>
    <mergeCell ref="Y44:Y45"/>
    <mergeCell ref="Z44:Z45"/>
    <mergeCell ref="T44:T45"/>
    <mergeCell ref="U44:U45"/>
    <mergeCell ref="Y46:Y47"/>
    <mergeCell ref="Z46:Z47"/>
    <mergeCell ref="T46:T47"/>
    <mergeCell ref="U46:U47"/>
    <mergeCell ref="V46:V47"/>
    <mergeCell ref="W46:W47"/>
    <mergeCell ref="X46:X47"/>
    <mergeCell ref="A46:A47"/>
    <mergeCell ref="B46:B47"/>
    <mergeCell ref="D46:D47"/>
    <mergeCell ref="E46:E47"/>
    <mergeCell ref="F46:F47"/>
    <mergeCell ref="P44:P45"/>
    <mergeCell ref="Q44:Q45"/>
    <mergeCell ref="R44:R45"/>
    <mergeCell ref="S44:S45"/>
    <mergeCell ref="J44:J45"/>
    <mergeCell ref="K44:K45"/>
    <mergeCell ref="L44:L45"/>
    <mergeCell ref="M44:M45"/>
    <mergeCell ref="N44:N45"/>
    <mergeCell ref="O44:O45"/>
    <mergeCell ref="I46:I47"/>
    <mergeCell ref="J46:J47"/>
    <mergeCell ref="K46:K47"/>
    <mergeCell ref="L46:L47"/>
    <mergeCell ref="A44:A45"/>
    <mergeCell ref="B44:B45"/>
    <mergeCell ref="D44:D45"/>
    <mergeCell ref="E44:E45"/>
    <mergeCell ref="F44:F45"/>
    <mergeCell ref="G44:G45"/>
    <mergeCell ref="H44:H45"/>
    <mergeCell ref="I44:I45"/>
    <mergeCell ref="S42:S43"/>
    <mergeCell ref="M42:M43"/>
    <mergeCell ref="N42:N43"/>
    <mergeCell ref="O42:O43"/>
    <mergeCell ref="P42:P43"/>
    <mergeCell ref="Q42:Q43"/>
    <mergeCell ref="R42:R43"/>
    <mergeCell ref="G42:G43"/>
    <mergeCell ref="H42:H43"/>
    <mergeCell ref="K42:K43"/>
    <mergeCell ref="L42:L43"/>
    <mergeCell ref="V40:V41"/>
    <mergeCell ref="W40:W41"/>
    <mergeCell ref="X40:X41"/>
    <mergeCell ref="Y40:Y41"/>
    <mergeCell ref="Z40:Z41"/>
    <mergeCell ref="T40:T41"/>
    <mergeCell ref="U40:U41"/>
    <mergeCell ref="Y42:Y43"/>
    <mergeCell ref="Z42:Z43"/>
    <mergeCell ref="T42:T43"/>
    <mergeCell ref="U42:U43"/>
    <mergeCell ref="V42:V43"/>
    <mergeCell ref="W42:W43"/>
    <mergeCell ref="X42:X43"/>
    <mergeCell ref="O40:P40"/>
    <mergeCell ref="Q40:Q41"/>
    <mergeCell ref="R40:R41"/>
    <mergeCell ref="S40:S41"/>
    <mergeCell ref="H40:H41"/>
    <mergeCell ref="I40:I41"/>
    <mergeCell ref="J40:J41"/>
    <mergeCell ref="K40:K41"/>
    <mergeCell ref="L40:M41"/>
    <mergeCell ref="N40:N41"/>
    <mergeCell ref="H16:J16"/>
    <mergeCell ref="E38:G38"/>
    <mergeCell ref="B40:B41"/>
    <mergeCell ref="D40:D41"/>
    <mergeCell ref="E40:E41"/>
    <mergeCell ref="F40:F41"/>
    <mergeCell ref="G40:G41"/>
    <mergeCell ref="A42:A43"/>
    <mergeCell ref="B42:B43"/>
    <mergeCell ref="D42:D43"/>
    <mergeCell ref="E42:E43"/>
    <mergeCell ref="F42:F43"/>
    <mergeCell ref="I42:I43"/>
    <mergeCell ref="J42:J43"/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</mergeCells>
  <phoneticPr fontId="14"/>
  <conditionalFormatting sqref="Y42:Z87">
    <cfRule type="containsText" dxfId="11" priority="4" stopIfTrue="1" operator="containsText" text="NG">
      <formula>NOT(ISERROR(SEARCH("NG",Y42)))</formula>
    </cfRule>
  </conditionalFormatting>
  <conditionalFormatting sqref="Q42:Q87">
    <cfRule type="containsText" dxfId="10" priority="3" operator="containsText" text="Measure More">
      <formula>NOT(ISERROR(SEARCH("Measure More",Q42)))</formula>
    </cfRule>
  </conditionalFormatting>
  <conditionalFormatting sqref="E11">
    <cfRule type="cellIs" dxfId="9" priority="2" stopIfTrue="1" operator="equal">
      <formula>"NG"</formula>
    </cfRule>
  </conditionalFormatting>
  <conditionalFormatting sqref="D11">
    <cfRule type="cellIs" dxfId="8" priority="1" stopIfTrue="1" operator="equal">
      <formula>"NG"</formula>
    </cfRule>
  </conditionalFormatting>
  <pageMargins left="0.55118110236220474" right="0" top="0.78740157480314965" bottom="0.19685039370078741" header="0.51181102362204722" footer="0.51181102362204722"/>
  <pageSetup paperSize="9" scale="95" orientation="portrait" r:id="rId1"/>
  <headerFooter scaleWithDoc="0">
    <oddFooter xml:space="preserve">&amp;R&amp;P / &amp;N </oddFooter>
  </headerFooter>
  <rowBreaks count="1" manualBreakCount="1">
    <brk id="57" max="10" man="1"/>
  </rowBreaks>
  <colBreaks count="1" manualBreakCount="1">
    <brk id="11" max="113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tabSelected="1" view="pageBreakPreview" zoomScale="70" zoomScaleNormal="70" zoomScaleSheetLayoutView="70" workbookViewId="0">
      <selection activeCell="D4" sqref="D4"/>
    </sheetView>
  </sheetViews>
  <sheetFormatPr defaultRowHeight="13.5" x14ac:dyDescent="0.15"/>
  <cols>
    <col min="4" max="4" width="9.25" customWidth="1"/>
    <col min="15" max="15" width="7" customWidth="1"/>
    <col min="16" max="16" width="7.875" customWidth="1"/>
  </cols>
  <sheetData>
    <row r="1" spans="1:11" x14ac:dyDescent="0.15">
      <c r="A1" s="1" t="s">
        <v>126</v>
      </c>
      <c r="B1" s="2"/>
      <c r="C1" s="2"/>
      <c r="E1" s="3" t="s">
        <v>0</v>
      </c>
      <c r="I1" s="4" t="s">
        <v>1</v>
      </c>
      <c r="J1" s="128" t="s">
        <v>141</v>
      </c>
      <c r="K1" s="129"/>
    </row>
    <row r="2" spans="1:11" x14ac:dyDescent="0.15">
      <c r="A2" s="5" t="s">
        <v>2</v>
      </c>
      <c r="B2" s="3"/>
      <c r="C2" s="3"/>
      <c r="D2" s="6"/>
      <c r="E2" s="3" t="s">
        <v>3</v>
      </c>
      <c r="F2" s="6"/>
      <c r="G2" s="6"/>
      <c r="H2" s="6"/>
      <c r="I2" s="7" t="s">
        <v>4</v>
      </c>
      <c r="J2" s="130"/>
      <c r="K2" s="130"/>
    </row>
    <row r="3" spans="1:11" x14ac:dyDescent="0.15">
      <c r="A3" s="6"/>
      <c r="B3" s="6"/>
      <c r="C3" s="6"/>
      <c r="D3" s="6"/>
      <c r="E3" s="6"/>
      <c r="F3" s="6"/>
      <c r="G3" s="6"/>
      <c r="H3" s="6"/>
      <c r="I3" s="3"/>
      <c r="J3" s="3"/>
      <c r="K3" s="3"/>
    </row>
    <row r="4" spans="1:11" ht="21" x14ac:dyDescent="0.2">
      <c r="A4" s="6"/>
      <c r="B4" s="6"/>
      <c r="C4" s="8"/>
      <c r="D4" s="9" t="s">
        <v>5</v>
      </c>
      <c r="E4" s="6"/>
      <c r="F4" s="6"/>
      <c r="G4" s="6"/>
      <c r="H4" s="6"/>
      <c r="I4" s="1" t="s">
        <v>6</v>
      </c>
      <c r="J4" s="131">
        <f ca="1">NOW()</f>
        <v>45643.732750115742</v>
      </c>
      <c r="K4" s="131"/>
    </row>
    <row r="5" spans="1:11" ht="18.75" x14ac:dyDescent="0.2">
      <c r="A5" s="6"/>
      <c r="B5" s="6"/>
      <c r="C5" s="10"/>
      <c r="D5" s="11" t="s">
        <v>7</v>
      </c>
      <c r="E5" s="12"/>
      <c r="F5" s="12"/>
      <c r="G5" s="12"/>
      <c r="H5" s="6"/>
      <c r="I5" s="1" t="s">
        <v>8</v>
      </c>
      <c r="J5" s="132" t="s">
        <v>9</v>
      </c>
      <c r="K5" s="133"/>
    </row>
    <row r="6" spans="1:11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1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1" ht="17.25" customHeight="1" x14ac:dyDescent="0.2">
      <c r="A8" s="134" t="s">
        <v>120</v>
      </c>
      <c r="B8" s="135"/>
      <c r="C8" s="136"/>
      <c r="D8" s="137" t="s">
        <v>84</v>
      </c>
      <c r="E8" s="138"/>
      <c r="F8" s="139">
        <v>241205</v>
      </c>
      <c r="G8" s="140"/>
      <c r="H8" s="139" t="s">
        <v>142</v>
      </c>
      <c r="I8" s="140"/>
      <c r="J8" s="26"/>
      <c r="K8" s="27"/>
    </row>
    <row r="9" spans="1:11" ht="12" customHeight="1" x14ac:dyDescent="0.15">
      <c r="A9" s="28" t="s">
        <v>22</v>
      </c>
      <c r="B9" s="14"/>
      <c r="C9" s="28" t="s">
        <v>121</v>
      </c>
      <c r="D9" s="17"/>
      <c r="E9" s="28" t="s">
        <v>23</v>
      </c>
      <c r="F9" s="28" t="s">
        <v>24</v>
      </c>
      <c r="G9" s="17"/>
      <c r="H9" s="29" t="s">
        <v>25</v>
      </c>
      <c r="I9" s="23"/>
      <c r="J9" s="26"/>
      <c r="K9" s="27"/>
    </row>
    <row r="10" spans="1:11" ht="12" customHeight="1" x14ac:dyDescent="0.15">
      <c r="A10" s="20" t="s">
        <v>26</v>
      </c>
      <c r="B10" s="21"/>
      <c r="C10" s="29" t="s">
        <v>122</v>
      </c>
      <c r="D10" s="29"/>
      <c r="E10" s="29" t="s">
        <v>27</v>
      </c>
      <c r="F10" s="20" t="s">
        <v>28</v>
      </c>
      <c r="G10" s="23"/>
      <c r="H10" s="20" t="s">
        <v>29</v>
      </c>
      <c r="I10" s="23"/>
      <c r="J10" s="26"/>
      <c r="K10" s="27"/>
    </row>
    <row r="11" spans="1:11" ht="17.25" customHeight="1" x14ac:dyDescent="0.15">
      <c r="A11" s="134" t="s">
        <v>92</v>
      </c>
      <c r="B11" s="141"/>
      <c r="C11" s="79" t="s">
        <v>123</v>
      </c>
      <c r="D11" s="80"/>
      <c r="E11" s="127" t="str">
        <f>IF(SUM(M42:M87)&lt;&gt;23,"NG","OK")</f>
        <v>OK</v>
      </c>
      <c r="F11" s="142">
        <v>12880</v>
      </c>
      <c r="G11" s="136"/>
      <c r="H11" s="143">
        <v>3520</v>
      </c>
      <c r="I11" s="144"/>
      <c r="J11" s="30"/>
      <c r="K11" s="31"/>
    </row>
    <row r="12" spans="1:11" ht="13.5" customHeight="1" x14ac:dyDescent="0.15">
      <c r="A12" s="32" t="s">
        <v>30</v>
      </c>
      <c r="B12" s="33"/>
      <c r="C12" s="33"/>
      <c r="D12" s="33"/>
      <c r="E12" s="33"/>
      <c r="F12" s="33"/>
      <c r="G12" s="33"/>
      <c r="H12" s="34" t="s">
        <v>31</v>
      </c>
      <c r="I12" s="35"/>
      <c r="J12" s="35"/>
      <c r="K12" s="36"/>
    </row>
    <row r="13" spans="1:11" ht="13.5" customHeight="1" x14ac:dyDescent="0.15">
      <c r="A13" s="32" t="s">
        <v>32</v>
      </c>
      <c r="B13" s="33"/>
      <c r="C13" s="33"/>
      <c r="D13" s="33"/>
      <c r="E13" s="33"/>
      <c r="F13" s="33"/>
      <c r="G13" s="33"/>
      <c r="H13" s="37" t="s">
        <v>33</v>
      </c>
      <c r="I13" s="38"/>
      <c r="J13" s="38"/>
      <c r="K13" s="39"/>
    </row>
    <row r="14" spans="1:11" ht="13.5" customHeight="1" x14ac:dyDescent="0.15">
      <c r="A14" s="40"/>
      <c r="B14" s="33"/>
      <c r="C14" s="33"/>
      <c r="D14" s="33"/>
      <c r="E14" s="33"/>
      <c r="F14" s="33"/>
      <c r="G14" s="33"/>
      <c r="H14" s="41" t="s">
        <v>34</v>
      </c>
      <c r="I14" s="42"/>
      <c r="J14" s="43"/>
      <c r="K14" s="44" t="s">
        <v>35</v>
      </c>
    </row>
    <row r="15" spans="1:11" ht="13.5" customHeight="1" x14ac:dyDescent="0.15">
      <c r="A15" s="40"/>
      <c r="B15" s="33"/>
      <c r="C15" s="33"/>
      <c r="D15" s="33"/>
      <c r="E15" s="33"/>
      <c r="F15" s="33"/>
      <c r="G15" s="33"/>
      <c r="H15" s="37" t="s">
        <v>36</v>
      </c>
      <c r="I15" s="38"/>
      <c r="J15" s="38"/>
      <c r="K15" s="45" t="s">
        <v>37</v>
      </c>
    </row>
    <row r="16" spans="1:11" ht="13.5" customHeight="1" x14ac:dyDescent="0.15">
      <c r="A16" s="40"/>
      <c r="B16" s="33"/>
      <c r="C16" s="33"/>
      <c r="D16" s="33"/>
      <c r="E16" s="33"/>
      <c r="F16" s="33"/>
      <c r="G16" s="33"/>
      <c r="H16" s="145" t="s">
        <v>38</v>
      </c>
      <c r="I16" s="146"/>
      <c r="J16" s="147"/>
      <c r="K16" s="124" t="s">
        <v>39</v>
      </c>
    </row>
    <row r="17" spans="1:11" ht="13.5" customHeight="1" x14ac:dyDescent="0.15">
      <c r="A17" s="40"/>
      <c r="B17" s="33"/>
      <c r="C17" s="33"/>
      <c r="D17" s="33"/>
      <c r="E17" s="33"/>
      <c r="F17" s="33"/>
      <c r="G17" s="33"/>
      <c r="H17" s="37" t="s">
        <v>40</v>
      </c>
      <c r="I17" s="46"/>
      <c r="J17" s="39"/>
      <c r="K17" s="125" t="s">
        <v>41</v>
      </c>
    </row>
    <row r="18" spans="1:11" ht="13.5" customHeight="1" x14ac:dyDescent="0.15">
      <c r="A18" s="40"/>
      <c r="B18" s="33"/>
      <c r="C18" s="33"/>
      <c r="D18" s="33"/>
      <c r="E18" s="33"/>
      <c r="F18" s="33"/>
      <c r="G18" s="33"/>
      <c r="H18" s="47" t="s">
        <v>42</v>
      </c>
      <c r="I18" s="48"/>
      <c r="J18" s="49"/>
      <c r="K18" s="50"/>
    </row>
    <row r="19" spans="1:11" ht="13.5" customHeight="1" x14ac:dyDescent="0.15">
      <c r="A19" s="40"/>
      <c r="B19" s="33"/>
      <c r="C19" s="33"/>
      <c r="D19" s="33"/>
      <c r="E19" s="33"/>
      <c r="F19" s="33"/>
      <c r="G19" s="33"/>
      <c r="H19" s="47" t="s">
        <v>43</v>
      </c>
      <c r="I19" s="48"/>
      <c r="J19" s="49"/>
      <c r="K19" s="50"/>
    </row>
    <row r="20" spans="1:11" ht="13.5" customHeight="1" x14ac:dyDescent="0.15">
      <c r="A20" s="40"/>
      <c r="B20" s="33"/>
      <c r="C20" s="33"/>
      <c r="D20" s="33"/>
      <c r="E20" s="33"/>
      <c r="F20" s="33"/>
      <c r="G20" s="33"/>
      <c r="H20" s="51" t="s">
        <v>44</v>
      </c>
      <c r="I20" s="48"/>
      <c r="J20" s="49"/>
      <c r="K20" s="50"/>
    </row>
    <row r="21" spans="1:11" ht="13.5" customHeight="1" x14ac:dyDescent="0.15">
      <c r="A21" s="40"/>
      <c r="B21" s="33"/>
      <c r="C21" s="33"/>
      <c r="D21" s="33"/>
      <c r="E21" s="33"/>
      <c r="F21" s="33"/>
      <c r="G21" s="33"/>
      <c r="H21" s="47" t="s">
        <v>45</v>
      </c>
      <c r="I21" s="48"/>
      <c r="J21" s="49"/>
      <c r="K21" s="52" t="s">
        <v>46</v>
      </c>
    </row>
    <row r="22" spans="1:11" ht="13.5" customHeight="1" x14ac:dyDescent="0.15">
      <c r="A22" s="40"/>
      <c r="B22" s="33"/>
      <c r="C22" s="33"/>
      <c r="D22" s="33"/>
      <c r="E22" s="33"/>
      <c r="F22" s="33"/>
      <c r="G22" s="33"/>
      <c r="H22" s="47" t="s">
        <v>47</v>
      </c>
      <c r="I22" s="48"/>
      <c r="J22" s="49"/>
      <c r="K22" s="52" t="s">
        <v>46</v>
      </c>
    </row>
    <row r="23" spans="1:11" ht="13.5" customHeight="1" x14ac:dyDescent="0.15">
      <c r="A23" s="40"/>
      <c r="B23" s="33"/>
      <c r="C23" s="33"/>
      <c r="D23" s="33"/>
      <c r="E23" s="33"/>
      <c r="F23" s="33"/>
      <c r="G23" s="33"/>
      <c r="H23" s="47" t="s">
        <v>48</v>
      </c>
      <c r="I23" s="48"/>
      <c r="J23" s="49"/>
      <c r="K23" s="52" t="s">
        <v>46</v>
      </c>
    </row>
    <row r="24" spans="1:11" ht="13.5" customHeight="1" x14ac:dyDescent="0.15">
      <c r="A24" s="40"/>
      <c r="B24" s="33"/>
      <c r="C24" s="33"/>
      <c r="D24" s="33"/>
      <c r="E24" s="33"/>
      <c r="F24" s="33"/>
      <c r="G24" s="33"/>
      <c r="H24" s="51" t="s">
        <v>49</v>
      </c>
      <c r="I24" s="48"/>
      <c r="J24" s="49"/>
      <c r="K24" s="52" t="s">
        <v>46</v>
      </c>
    </row>
    <row r="25" spans="1:11" ht="13.5" customHeight="1" x14ac:dyDescent="0.15">
      <c r="A25" s="40"/>
      <c r="B25" s="33"/>
      <c r="C25" s="33"/>
      <c r="D25" s="33"/>
      <c r="E25" s="33"/>
      <c r="F25" s="33"/>
      <c r="G25" s="33"/>
      <c r="H25" s="47" t="s">
        <v>50</v>
      </c>
      <c r="I25" s="48"/>
      <c r="J25" s="49"/>
      <c r="K25" s="52" t="s">
        <v>46</v>
      </c>
    </row>
    <row r="26" spans="1:11" ht="13.5" customHeight="1" x14ac:dyDescent="0.15">
      <c r="A26" s="40"/>
      <c r="B26" s="33"/>
      <c r="C26" s="33"/>
      <c r="D26" s="33"/>
      <c r="E26" s="33"/>
      <c r="F26" s="33"/>
      <c r="G26" s="33"/>
      <c r="H26" s="51" t="s">
        <v>51</v>
      </c>
      <c r="I26" s="48"/>
      <c r="J26" s="49"/>
      <c r="K26" s="52" t="s">
        <v>46</v>
      </c>
    </row>
    <row r="27" spans="1:11" ht="13.5" customHeight="1" x14ac:dyDescent="0.15">
      <c r="A27" s="40"/>
      <c r="B27" s="33"/>
      <c r="C27" s="33"/>
      <c r="D27" s="33"/>
      <c r="E27" s="33"/>
      <c r="F27" s="33"/>
      <c r="G27" s="33"/>
      <c r="H27" s="47" t="s">
        <v>52</v>
      </c>
      <c r="I27" s="48"/>
      <c r="J27" s="49"/>
      <c r="K27" s="52" t="s">
        <v>46</v>
      </c>
    </row>
    <row r="28" spans="1:11" ht="13.5" customHeight="1" x14ac:dyDescent="0.15">
      <c r="A28" s="40"/>
      <c r="B28" s="33"/>
      <c r="C28" s="33"/>
      <c r="D28" s="33"/>
      <c r="E28" s="33"/>
      <c r="F28" s="33"/>
      <c r="G28" s="33"/>
      <c r="H28" s="53" t="s">
        <v>53</v>
      </c>
      <c r="I28" s="48"/>
      <c r="J28" s="49"/>
      <c r="K28" s="50"/>
    </row>
    <row r="29" spans="1:11" ht="13.5" customHeight="1" x14ac:dyDescent="0.15">
      <c r="A29" s="40"/>
      <c r="B29" s="33"/>
      <c r="C29" s="33"/>
      <c r="D29" s="33"/>
      <c r="E29" s="33"/>
      <c r="F29" s="33"/>
      <c r="G29" s="33"/>
      <c r="H29" s="53" t="s">
        <v>54</v>
      </c>
      <c r="I29" s="48"/>
      <c r="J29" s="49"/>
      <c r="K29" s="50"/>
    </row>
    <row r="30" spans="1:11" ht="13.5" customHeight="1" x14ac:dyDescent="0.15">
      <c r="A30" s="40"/>
      <c r="B30" s="33"/>
      <c r="C30" s="33"/>
      <c r="D30" s="33"/>
      <c r="E30" s="33"/>
      <c r="F30" s="33"/>
      <c r="G30" s="33"/>
      <c r="H30" s="53" t="s">
        <v>55</v>
      </c>
      <c r="I30" s="48"/>
      <c r="J30" s="49"/>
      <c r="K30" s="50"/>
    </row>
    <row r="31" spans="1:11" ht="13.5" customHeight="1" x14ac:dyDescent="0.15">
      <c r="A31" s="40"/>
      <c r="B31" s="33"/>
      <c r="C31" s="33"/>
      <c r="D31" s="33"/>
      <c r="E31" s="33"/>
      <c r="F31" s="33"/>
      <c r="G31" s="33"/>
      <c r="H31" s="47" t="s">
        <v>56</v>
      </c>
      <c r="I31" s="48"/>
      <c r="J31" s="49"/>
      <c r="K31" s="52" t="s">
        <v>46</v>
      </c>
    </row>
    <row r="32" spans="1:11" ht="13.5" customHeight="1" x14ac:dyDescent="0.15">
      <c r="A32" s="40"/>
      <c r="B32" s="33"/>
      <c r="C32" s="33"/>
      <c r="D32" s="33"/>
      <c r="E32" s="33"/>
      <c r="F32" s="33"/>
      <c r="G32" s="33"/>
      <c r="H32" s="47" t="s">
        <v>57</v>
      </c>
      <c r="I32" s="48"/>
      <c r="J32" s="49"/>
      <c r="K32" s="52" t="s">
        <v>46</v>
      </c>
    </row>
    <row r="33" spans="1:31" ht="13.5" customHeight="1" x14ac:dyDescent="0.15">
      <c r="A33" s="40"/>
      <c r="B33" s="33"/>
      <c r="C33" s="33"/>
      <c r="D33" s="33"/>
      <c r="E33" s="33"/>
      <c r="F33" s="33"/>
      <c r="G33" s="33"/>
      <c r="H33" s="47" t="s">
        <v>58</v>
      </c>
      <c r="I33" s="48"/>
      <c r="J33" s="49"/>
      <c r="K33" s="52" t="s">
        <v>46</v>
      </c>
    </row>
    <row r="34" spans="1:31" ht="13.5" customHeight="1" x14ac:dyDescent="0.15">
      <c r="A34" s="40"/>
      <c r="B34" s="33"/>
      <c r="C34" s="33"/>
      <c r="D34" s="33"/>
      <c r="E34" s="33"/>
      <c r="F34" s="33"/>
      <c r="G34" s="33"/>
      <c r="H34" s="47" t="s">
        <v>59</v>
      </c>
      <c r="I34" s="48"/>
      <c r="J34" s="49"/>
      <c r="K34" s="52" t="s">
        <v>46</v>
      </c>
    </row>
    <row r="35" spans="1:31" ht="13.5" customHeight="1" x14ac:dyDescent="0.15">
      <c r="A35" s="40"/>
      <c r="B35" s="33"/>
      <c r="C35" s="33"/>
      <c r="D35" s="33"/>
      <c r="E35" s="33"/>
      <c r="F35" s="33"/>
      <c r="G35" s="33"/>
      <c r="H35" s="47" t="s">
        <v>60</v>
      </c>
      <c r="I35" s="48"/>
      <c r="J35" s="49"/>
      <c r="K35" s="52" t="s">
        <v>46</v>
      </c>
    </row>
    <row r="36" spans="1:31" ht="13.5" customHeight="1" x14ac:dyDescent="0.15">
      <c r="A36" s="40"/>
      <c r="B36" s="33"/>
      <c r="C36" s="33"/>
      <c r="D36" s="33"/>
      <c r="E36" s="33"/>
      <c r="F36" s="33"/>
      <c r="G36" s="33"/>
      <c r="H36" s="47" t="s">
        <v>61</v>
      </c>
      <c r="I36" s="48"/>
      <c r="J36" s="49"/>
      <c r="K36" s="52" t="s">
        <v>46</v>
      </c>
    </row>
    <row r="37" spans="1:31" ht="13.5" customHeight="1" x14ac:dyDescent="0.15">
      <c r="A37" s="40"/>
      <c r="B37" s="33"/>
      <c r="C37" s="33"/>
      <c r="D37" s="33"/>
      <c r="E37" s="33"/>
      <c r="F37" s="33"/>
      <c r="G37" s="33"/>
      <c r="H37" s="47" t="s">
        <v>62</v>
      </c>
      <c r="I37" s="48"/>
      <c r="J37" s="49"/>
      <c r="K37" s="52" t="s">
        <v>46</v>
      </c>
    </row>
    <row r="38" spans="1:31" ht="13.5" customHeight="1" x14ac:dyDescent="0.15">
      <c r="A38" s="126" t="s">
        <v>63</v>
      </c>
      <c r="B38" s="54"/>
      <c r="C38" s="54" t="s">
        <v>64</v>
      </c>
      <c r="D38" s="54"/>
      <c r="E38" s="148" t="s">
        <v>65</v>
      </c>
      <c r="F38" s="148"/>
      <c r="G38" s="148"/>
      <c r="H38" s="107" t="s">
        <v>128</v>
      </c>
      <c r="I38" s="54"/>
      <c r="J38" s="54"/>
      <c r="K38" s="56"/>
    </row>
    <row r="39" spans="1:31" ht="13.5" customHeight="1" x14ac:dyDescent="0.15">
      <c r="A39" s="57" t="s">
        <v>66</v>
      </c>
      <c r="B39" s="7"/>
      <c r="C39" s="7"/>
      <c r="D39" s="7"/>
      <c r="E39" s="7"/>
      <c r="F39" s="7"/>
      <c r="G39" s="7"/>
      <c r="H39" s="7"/>
      <c r="I39" s="7"/>
      <c r="J39" s="7"/>
      <c r="K39" s="30"/>
    </row>
    <row r="40" spans="1:31" ht="15" customHeight="1" x14ac:dyDescent="0.15">
      <c r="A40" s="124" t="s">
        <v>67</v>
      </c>
      <c r="B40" s="149" t="s">
        <v>68</v>
      </c>
      <c r="C40" s="58" t="s">
        <v>69</v>
      </c>
      <c r="D40" s="149" t="s">
        <v>70</v>
      </c>
      <c r="E40" s="151" t="s">
        <v>71</v>
      </c>
      <c r="F40" s="151" t="s">
        <v>72</v>
      </c>
      <c r="G40" s="151" t="s">
        <v>73</v>
      </c>
      <c r="H40" s="151" t="s">
        <v>74</v>
      </c>
      <c r="I40" s="151" t="s">
        <v>75</v>
      </c>
      <c r="J40" s="160"/>
      <c r="K40" s="160"/>
      <c r="L40" s="157" t="s">
        <v>76</v>
      </c>
      <c r="M40" s="157"/>
      <c r="N40" s="157" t="s">
        <v>100</v>
      </c>
      <c r="O40" s="157" t="s">
        <v>101</v>
      </c>
      <c r="P40" s="157"/>
      <c r="Q40" s="158" t="s">
        <v>102</v>
      </c>
      <c r="R40" s="157" t="s">
        <v>103</v>
      </c>
      <c r="S40" s="157" t="s">
        <v>104</v>
      </c>
      <c r="T40" s="157" t="s">
        <v>105</v>
      </c>
      <c r="U40" s="157" t="s">
        <v>106</v>
      </c>
      <c r="V40" s="157" t="s">
        <v>107</v>
      </c>
      <c r="W40" s="157" t="s">
        <v>108</v>
      </c>
      <c r="X40" s="157" t="s">
        <v>109</v>
      </c>
      <c r="Y40" s="157" t="s">
        <v>110</v>
      </c>
      <c r="Z40" s="157" t="s">
        <v>111</v>
      </c>
    </row>
    <row r="41" spans="1:31" ht="15" customHeight="1" x14ac:dyDescent="0.15">
      <c r="A41" s="45" t="s">
        <v>77</v>
      </c>
      <c r="B41" s="150"/>
      <c r="C41" s="59" t="s">
        <v>78</v>
      </c>
      <c r="D41" s="150"/>
      <c r="E41" s="152"/>
      <c r="F41" s="152"/>
      <c r="G41" s="152"/>
      <c r="H41" s="152"/>
      <c r="I41" s="152"/>
      <c r="J41" s="150"/>
      <c r="K41" s="150"/>
      <c r="L41" s="157"/>
      <c r="M41" s="157"/>
      <c r="N41" s="157"/>
      <c r="O41" s="123" t="s">
        <v>112</v>
      </c>
      <c r="P41" s="123" t="s">
        <v>113</v>
      </c>
      <c r="Q41" s="159"/>
      <c r="R41" s="157"/>
      <c r="S41" s="157"/>
      <c r="T41" s="157"/>
      <c r="U41" s="157"/>
      <c r="V41" s="157"/>
      <c r="W41" s="157"/>
      <c r="X41" s="157"/>
      <c r="Y41" s="157"/>
      <c r="Z41" s="157"/>
    </row>
    <row r="42" spans="1:31" ht="12" customHeight="1" x14ac:dyDescent="0.15">
      <c r="A42" s="151">
        <v>1</v>
      </c>
      <c r="B42" s="153">
        <v>3.4</v>
      </c>
      <c r="C42" s="60">
        <v>0.1</v>
      </c>
      <c r="D42" s="153" t="s">
        <v>79</v>
      </c>
      <c r="E42" s="153">
        <v>3.3946000000000001</v>
      </c>
      <c r="F42" s="153">
        <v>3.3955000000000002</v>
      </c>
      <c r="G42" s="153">
        <v>3.3946999999999998</v>
      </c>
      <c r="H42" s="153">
        <v>3.3944000000000001</v>
      </c>
      <c r="I42" s="153">
        <v>3.3944000000000001</v>
      </c>
      <c r="J42" s="155"/>
      <c r="K42" s="155"/>
      <c r="L42" s="163" t="str">
        <f>IF(E42="","",IF(OR(((MAXA(E42:I43))&gt;(B42+C42)),((MINA(E42:I43))&lt;(B42-C43))),"NG","OK"))</f>
        <v>OK</v>
      </c>
      <c r="M42" s="163">
        <f>IF(E42="","",IF(OR(((MAXA(E42:I43))&gt;(B42+C42)),((MINA(E42:I43))&lt;(B42-C43))),2,1))</f>
        <v>1</v>
      </c>
      <c r="N42" s="162">
        <f>IF(B42="","",(((B42+C42)+(B42-C43))/2))</f>
        <v>3.4</v>
      </c>
      <c r="O42" s="164">
        <f>IF(E42="","",((MAXA(E42,F42,G42,H42,I42))-N42)/((C42+C43)/2))</f>
        <v>-4.4999999999997264E-2</v>
      </c>
      <c r="P42" s="164">
        <f>IF(E42="","",((MINA(E42,F42,G42,H42,I42))-N42)/((C42+C43)/2))</f>
        <v>-5.5999999999998273E-2</v>
      </c>
      <c r="Q42" s="162" t="str">
        <f>IF(E42="","",IF(OR((O42&gt;50%),(P42&lt;-50%)),"Measure More","OK"))</f>
        <v>OK</v>
      </c>
      <c r="R42" s="162">
        <f>IF(E42="","",MAXA(E42:I43))</f>
        <v>3.3955000000000002</v>
      </c>
      <c r="S42" s="162">
        <f>IF(E42="","",MINA(E42:I43))</f>
        <v>3.3944000000000001</v>
      </c>
      <c r="T42" s="162">
        <f>IF(E42="","",(R42-S42))</f>
        <v>1.1000000000001009E-3</v>
      </c>
      <c r="U42" s="162">
        <f>IF(E42="","",ROUND(AVERAGEA(E42:I43),4))</f>
        <v>3.3946999999999998</v>
      </c>
      <c r="V42" s="162">
        <f>IF(E42="","",ROUND(SQRT(COUNTA(E42:I43)/(COUNTA(E42:I43)-1))*STDEVPA(E42:I43),4))</f>
        <v>5.0000000000000001E-4</v>
      </c>
      <c r="W42" s="161">
        <f>IF(E42="","",ROUND((((B42+C42)-(B42-C43))/(6*V42)),4))</f>
        <v>66.666700000000006</v>
      </c>
      <c r="X42" s="161">
        <f>IF(E42="","",ROUND((1-(ABS((((B42+C42)+(B42-C43))/2)-U42)/((C42+C43)/2)))*W42,4))</f>
        <v>63.133400000000002</v>
      </c>
      <c r="Y42" s="161" t="str">
        <f>IF(E42="","",IF(OR(((MAXA(E42:I43))&gt;(B42+C42)),((MINA(E42:I43))&lt;(B42-C43))),"NG","OK"))</f>
        <v>OK</v>
      </c>
      <c r="Z42" s="161" t="str">
        <f>IF(X42="","",IF(OR(((MINA(X42))&lt;(1.67))),"NG","OK"))</f>
        <v>OK</v>
      </c>
      <c r="AA42">
        <v>3.3946000000000001</v>
      </c>
      <c r="AB42">
        <v>3.3955000000000002</v>
      </c>
      <c r="AC42">
        <v>3.3946999999999998</v>
      </c>
      <c r="AD42">
        <v>3.3944000000000001</v>
      </c>
      <c r="AE42">
        <v>3.3944000000000001</v>
      </c>
    </row>
    <row r="43" spans="1:31" ht="12" customHeight="1" x14ac:dyDescent="0.15">
      <c r="A43" s="152"/>
      <c r="B43" s="154"/>
      <c r="C43" s="61">
        <v>0.1</v>
      </c>
      <c r="D43" s="154"/>
      <c r="E43" s="154"/>
      <c r="F43" s="154"/>
      <c r="G43" s="154"/>
      <c r="H43" s="154"/>
      <c r="I43" s="154"/>
      <c r="J43" s="156"/>
      <c r="K43" s="156"/>
      <c r="L43" s="163" t="str">
        <f>IF(L24="","",IF(OR(((MAXA(L24:L31))&gt;(L20+L21)),((MINA(L24:L31))&lt;(L20-L22))),"NG","OK"))</f>
        <v/>
      </c>
      <c r="M43" s="163" t="str">
        <f>IF(M23="","",IF(OR(((MAXA(M23:M30))&gt;(M19+M20)),((MINA(M23:M30))&lt;(M19-M21))),2,1))</f>
        <v/>
      </c>
      <c r="N43" s="162"/>
      <c r="O43" s="164"/>
      <c r="P43" s="164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31" ht="12" customHeight="1" x14ac:dyDescent="0.15">
      <c r="A44" s="167" t="s">
        <v>85</v>
      </c>
      <c r="B44" s="153">
        <v>1.6</v>
      </c>
      <c r="C44" s="60">
        <v>0.1</v>
      </c>
      <c r="D44" s="153" t="s">
        <v>79</v>
      </c>
      <c r="E44" s="153">
        <v>1.6009</v>
      </c>
      <c r="F44" s="153">
        <v>1.6024</v>
      </c>
      <c r="G44" s="153">
        <v>1.6046</v>
      </c>
      <c r="H44" s="153">
        <v>1.6037999999999999</v>
      </c>
      <c r="I44" s="153">
        <v>1.6039000000000001</v>
      </c>
      <c r="J44" s="155"/>
      <c r="K44" s="155"/>
      <c r="L44" s="163" t="str">
        <f t="shared" ref="L44" si="0">IF(E44="","",IF(OR(((MAXA(E44:I45))&gt;(B44+C44)),((MINA(E44:I45))&lt;(B44-C45))),"NG","OK"))</f>
        <v>OK</v>
      </c>
      <c r="M44" s="163">
        <f t="shared" ref="M44" si="1">IF(E44="","",IF(OR(((MAXA(E44:I45))&gt;(B44+C44)),((MINA(E44:I45))&lt;(B44-C45))),2,1))</f>
        <v>1</v>
      </c>
      <c r="N44" s="162">
        <f t="shared" ref="N44" si="2">IF(B44="","",(((B44+C44)+(B44-C45))/2))</f>
        <v>1.6</v>
      </c>
      <c r="O44" s="164">
        <f t="shared" ref="O44" si="3">IF(E44="","",((MAXA(E44,F44,G44,H44,I44))-N44)/((C44+C45)/2))</f>
        <v>4.5999999999999375E-2</v>
      </c>
      <c r="P44" s="164">
        <f t="shared" ref="P44" si="4">IF(E44="","",((MINA(E44,F44,G44,H44,I44))-N44)/((C44+C45)/2))</f>
        <v>8.9999999999990088E-3</v>
      </c>
      <c r="Q44" s="162" t="str">
        <f t="shared" ref="Q44" si="5">IF(E44="","",IF(OR((O44&gt;50%),(P44&lt;-50%)),"Measure More","OK"))</f>
        <v>OK</v>
      </c>
      <c r="R44" s="162">
        <f t="shared" ref="R44" si="6">IF(E44="","",MAXA(E44:I45))</f>
        <v>1.6046</v>
      </c>
      <c r="S44" s="162">
        <f t="shared" ref="S44" si="7">IF(E44="","",MINA(E44:I45))</f>
        <v>1.6009</v>
      </c>
      <c r="T44" s="162">
        <f t="shared" ref="T44" si="8">IF(E44="","",(R44-S44))</f>
        <v>3.7000000000000366E-3</v>
      </c>
      <c r="U44" s="162">
        <f t="shared" ref="U44" si="9">IF(E44="","",ROUND(AVERAGEA(E44:I45),4))</f>
        <v>1.6031</v>
      </c>
      <c r="V44" s="162">
        <f t="shared" ref="V44" si="10">IF(E44="","",ROUND(SQRT(COUNTA(E44:I45)/(COUNTA(E44:I45)-1))*STDEVPA(E44:I45),4))</f>
        <v>1.5E-3</v>
      </c>
      <c r="W44" s="161">
        <f t="shared" ref="W44" si="11">IF(E44="","",ROUND((((B44+C44)-(B44-C45))/(6*V44)),4))</f>
        <v>22.222200000000001</v>
      </c>
      <c r="X44" s="161">
        <f t="shared" ref="X44" si="12">IF(E44="","",ROUND((1-(ABS((((B44+C44)+(B44-C45))/2)-U44)/((C44+C45)/2)))*W44,4))</f>
        <v>21.533300000000001</v>
      </c>
      <c r="Y44" s="161" t="str">
        <f t="shared" ref="Y44" si="13">IF(E44="","",IF(OR(((MAXA(E44:I45))&gt;(B44+C44)),((MINA(E44:I45))&lt;(B44-C45))),"NG","OK"))</f>
        <v>OK</v>
      </c>
      <c r="Z44" s="161" t="str">
        <f t="shared" ref="Z44" si="14">IF(X44="","",IF(OR(((MINA(X44))&lt;(1.67))),"NG","OK"))</f>
        <v>OK</v>
      </c>
      <c r="AA44">
        <v>1.6009</v>
      </c>
      <c r="AB44">
        <v>1.6024</v>
      </c>
      <c r="AC44">
        <v>1.6046</v>
      </c>
      <c r="AD44">
        <v>1.6037999999999999</v>
      </c>
      <c r="AE44">
        <v>1.6039000000000001</v>
      </c>
    </row>
    <row r="45" spans="1:31" ht="12" customHeight="1" x14ac:dyDescent="0.15">
      <c r="A45" s="168"/>
      <c r="B45" s="154"/>
      <c r="C45" s="61">
        <v>0.1</v>
      </c>
      <c r="D45" s="154"/>
      <c r="E45" s="154"/>
      <c r="F45" s="154"/>
      <c r="G45" s="154"/>
      <c r="H45" s="154"/>
      <c r="I45" s="154"/>
      <c r="J45" s="156"/>
      <c r="K45" s="156"/>
      <c r="L45" s="163" t="str">
        <f t="shared" ref="L45" si="15">IF(L26="","",IF(OR(((MAXA(L26:L33))&gt;(L22+L23)),((MINA(L26:L33))&lt;(L22-L24))),"NG","OK"))</f>
        <v/>
      </c>
      <c r="M45" s="163" t="str">
        <f t="shared" ref="M45" si="16">IF(M25="","",IF(OR(((MAXA(M25:M32))&gt;(M21+M22)),((MINA(M25:M32))&lt;(M21-M23))),2,1))</f>
        <v/>
      </c>
      <c r="N45" s="162"/>
      <c r="O45" s="164"/>
      <c r="P45" s="164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31" ht="12" customHeight="1" x14ac:dyDescent="0.15">
      <c r="A46" s="165" t="s">
        <v>86</v>
      </c>
      <c r="B46" s="153">
        <v>1.6</v>
      </c>
      <c r="C46" s="60">
        <v>0.1</v>
      </c>
      <c r="D46" s="153" t="s">
        <v>79</v>
      </c>
      <c r="E46" s="153">
        <v>1.6014999999999999</v>
      </c>
      <c r="F46" s="153">
        <v>1.6019000000000001</v>
      </c>
      <c r="G46" s="153">
        <v>1.6012</v>
      </c>
      <c r="H46" s="153">
        <v>1.6017999999999999</v>
      </c>
      <c r="I46" s="153">
        <v>1.6021000000000001</v>
      </c>
      <c r="J46" s="155"/>
      <c r="K46" s="155"/>
      <c r="L46" s="163" t="str">
        <f t="shared" ref="L46" si="17">IF(E46="","",IF(OR(((MAXA(E46:I47))&gt;(B46+C46)),((MINA(E46:I47))&lt;(B46-C47))),"NG","OK"))</f>
        <v>OK</v>
      </c>
      <c r="M46" s="163">
        <f t="shared" ref="M46" si="18">IF(E46="","",IF(OR(((MAXA(E46:I47))&gt;(B46+C46)),((MINA(E46:I47))&lt;(B46-C47))),2,1))</f>
        <v>1</v>
      </c>
      <c r="N46" s="162">
        <f t="shared" ref="N46" si="19">IF(B46="","",(((B46+C46)+(B46-C47))/2))</f>
        <v>1.6</v>
      </c>
      <c r="O46" s="164">
        <f t="shared" ref="O46" si="20">IF(E46="","",((MAXA(E46,F46,G46,H46,I46))-N46)/((C46+C47)/2))</f>
        <v>2.0999999999999908E-2</v>
      </c>
      <c r="P46" s="164">
        <f t="shared" ref="P46" si="21">IF(E46="","",((MINA(E46,F46,G46,H46,I46))-N46)/((C46+C47)/2))</f>
        <v>1.1999999999998678E-2</v>
      </c>
      <c r="Q46" s="162" t="str">
        <f t="shared" ref="Q46" si="22">IF(E46="","",IF(OR((O46&gt;50%),(P46&lt;-50%)),"Measure More","OK"))</f>
        <v>OK</v>
      </c>
      <c r="R46" s="162">
        <f t="shared" ref="R46" si="23">IF(E46="","",MAXA(E46:I47))</f>
        <v>1.6021000000000001</v>
      </c>
      <c r="S46" s="162">
        <f t="shared" ref="S46" si="24">IF(E46="","",MINA(E46:I47))</f>
        <v>1.6012</v>
      </c>
      <c r="T46" s="162">
        <f t="shared" ref="T46" si="25">IF(E46="","",(R46-S46))</f>
        <v>9.0000000000012292E-4</v>
      </c>
      <c r="U46" s="162">
        <f t="shared" ref="U46" si="26">IF(E46="","",ROUND(AVERAGEA(E46:I47),4))</f>
        <v>1.6016999999999999</v>
      </c>
      <c r="V46" s="162">
        <f t="shared" ref="V46" si="27">IF(E46="","",ROUND(SQRT(COUNTA(E46:I47)/(COUNTA(E46:I47)-1))*STDEVPA(E46:I47),4))</f>
        <v>4.0000000000000002E-4</v>
      </c>
      <c r="W46" s="161">
        <f t="shared" ref="W46" si="28">IF(E46="","",ROUND((((B46+C46)-(B46-C47))/(6*V46)),4))</f>
        <v>83.333299999999994</v>
      </c>
      <c r="X46" s="161">
        <f t="shared" ref="X46" si="29">IF(E46="","",ROUND((1-(ABS((((B46+C46)+(B46-C47))/2)-U46)/((C46+C47)/2)))*W46,4))</f>
        <v>81.916600000000003</v>
      </c>
      <c r="Y46" s="161" t="str">
        <f t="shared" ref="Y46" si="30">IF(E46="","",IF(OR(((MAXA(E46:I47))&gt;(B46+C46)),((MINA(E46:I47))&lt;(B46-C47))),"NG","OK"))</f>
        <v>OK</v>
      </c>
      <c r="Z46" s="161" t="str">
        <f t="shared" ref="Z46" si="31">IF(X46="","",IF(OR(((MINA(X46))&lt;(1.67))),"NG","OK"))</f>
        <v>OK</v>
      </c>
      <c r="AA46">
        <v>1.6014999999999999</v>
      </c>
      <c r="AB46">
        <v>1.6019000000000001</v>
      </c>
      <c r="AC46">
        <v>1.6012</v>
      </c>
      <c r="AD46">
        <v>1.6017999999999999</v>
      </c>
      <c r="AE46">
        <v>1.6021000000000001</v>
      </c>
    </row>
    <row r="47" spans="1:31" ht="12" customHeight="1" x14ac:dyDescent="0.15">
      <c r="A47" s="166"/>
      <c r="B47" s="154"/>
      <c r="C47" s="61">
        <v>0.1</v>
      </c>
      <c r="D47" s="154"/>
      <c r="E47" s="154"/>
      <c r="F47" s="154"/>
      <c r="G47" s="154"/>
      <c r="H47" s="154"/>
      <c r="I47" s="154"/>
      <c r="J47" s="156"/>
      <c r="K47" s="156"/>
      <c r="L47" s="163" t="str">
        <f t="shared" ref="L47" si="32">IF(L28="","",IF(OR(((MAXA(L28:L35))&gt;(L24+L25)),((MINA(L28:L35))&lt;(L24-L26))),"NG","OK"))</f>
        <v/>
      </c>
      <c r="M47" s="163" t="str">
        <f t="shared" ref="M47" si="33">IF(M27="","",IF(OR(((MAXA(M27:M34))&gt;(M23+M24)),((MINA(M27:M34))&lt;(M23-M25))),2,1))</f>
        <v/>
      </c>
      <c r="N47" s="162"/>
      <c r="O47" s="164"/>
      <c r="P47" s="164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31" ht="12" customHeight="1" x14ac:dyDescent="0.15">
      <c r="A48" s="165">
        <v>3</v>
      </c>
      <c r="B48" s="153">
        <v>6.3</v>
      </c>
      <c r="C48" s="60">
        <v>0.1</v>
      </c>
      <c r="D48" s="153" t="s">
        <v>79</v>
      </c>
      <c r="E48" s="153">
        <v>6.2988</v>
      </c>
      <c r="F48" s="153">
        <v>6.2992999999999997</v>
      </c>
      <c r="G48" s="153">
        <v>6.298</v>
      </c>
      <c r="H48" s="153">
        <v>6.2987000000000002</v>
      </c>
      <c r="I48" s="153">
        <v>6.2988</v>
      </c>
      <c r="J48" s="155"/>
      <c r="K48" s="155"/>
      <c r="L48" s="163" t="str">
        <f t="shared" ref="L48" si="34">IF(E48="","",IF(OR(((MAXA(E48:I49))&gt;(B48+C48)),((MINA(E48:I49))&lt;(B48-C49))),"NG","OK"))</f>
        <v>OK</v>
      </c>
      <c r="M48" s="163">
        <f t="shared" ref="M48" si="35">IF(E48="","",IF(OR(((MAXA(E48:I49))&gt;(B48+C48)),((MINA(E48:I49))&lt;(B48-C49))),2,1))</f>
        <v>1</v>
      </c>
      <c r="N48" s="162">
        <f t="shared" ref="N48" si="36">IF(B48="","",(((B48+C48)+(B48-C49))/2))</f>
        <v>6.3</v>
      </c>
      <c r="O48" s="164">
        <f t="shared" ref="O48" si="37">IF(E48="","",((MAXA(E48,F48,G48,H48,I48))-N48)/((C48+C49)/2))</f>
        <v>-7.0000000000014495E-3</v>
      </c>
      <c r="P48" s="164">
        <f t="shared" ref="P48" si="38">IF(E48="","",((MINA(E48,F48,G48,H48,I48))-N48)/((C48+C49)/2))</f>
        <v>-1.9999999999997797E-2</v>
      </c>
      <c r="Q48" s="162" t="str">
        <f t="shared" ref="Q48" si="39">IF(E48="","",IF(OR((O48&gt;50%),(P48&lt;-50%)),"Measure More","OK"))</f>
        <v>OK</v>
      </c>
      <c r="R48" s="162">
        <f t="shared" ref="R48" si="40">IF(E48="","",MAXA(E48:I49))</f>
        <v>6.2992999999999997</v>
      </c>
      <c r="S48" s="162">
        <f t="shared" ref="S48" si="41">IF(E48="","",MINA(E48:I49))</f>
        <v>6.298</v>
      </c>
      <c r="T48" s="162">
        <f t="shared" ref="T48" si="42">IF(E48="","",(R48-S48))</f>
        <v>1.2999999999996348E-3</v>
      </c>
      <c r="U48" s="162">
        <f t="shared" ref="U48" si="43">IF(E48="","",ROUND(AVERAGEA(E48:I49),4))</f>
        <v>6.2987000000000002</v>
      </c>
      <c r="V48" s="162">
        <f t="shared" ref="V48" si="44">IF(E48="","",ROUND(SQRT(COUNTA(E48:I49)/(COUNTA(E48:I49)-1))*STDEVPA(E48:I49),4))</f>
        <v>5.0000000000000001E-4</v>
      </c>
      <c r="W48" s="161">
        <f t="shared" ref="W48" si="45">IF(E48="","",ROUND((((B48+C48)-(B48-C49))/(6*V48)),4))</f>
        <v>66.666700000000006</v>
      </c>
      <c r="X48" s="161">
        <f t="shared" ref="X48" si="46">IF(E48="","",ROUND((1-(ABS((((B48+C48)+(B48-C49))/2)-U48)/((C48+C49)/2)))*W48,4))</f>
        <v>65.8</v>
      </c>
      <c r="Y48" s="161" t="str">
        <f t="shared" ref="Y48" si="47">IF(E48="","",IF(OR(((MAXA(E48:I49))&gt;(B48+C48)),((MINA(E48:I49))&lt;(B48-C49))),"NG","OK"))</f>
        <v>OK</v>
      </c>
      <c r="Z48" s="161" t="str">
        <f t="shared" ref="Z48" si="48">IF(X48="","",IF(OR(((MINA(X48))&lt;(1.67))),"NG","OK"))</f>
        <v>OK</v>
      </c>
      <c r="AA48">
        <v>6.2988</v>
      </c>
      <c r="AB48">
        <v>6.2992999999999997</v>
      </c>
      <c r="AC48">
        <v>6.298</v>
      </c>
      <c r="AD48">
        <v>6.2987000000000002</v>
      </c>
      <c r="AE48">
        <v>6.2988</v>
      </c>
    </row>
    <row r="49" spans="1:31" ht="12" customHeight="1" x14ac:dyDescent="0.15">
      <c r="A49" s="166"/>
      <c r="B49" s="154"/>
      <c r="C49" s="61">
        <v>0.1</v>
      </c>
      <c r="D49" s="154"/>
      <c r="E49" s="154"/>
      <c r="F49" s="154"/>
      <c r="G49" s="154"/>
      <c r="H49" s="154"/>
      <c r="I49" s="154"/>
      <c r="J49" s="156"/>
      <c r="K49" s="156"/>
      <c r="L49" s="163" t="str">
        <f t="shared" ref="L49" si="49">IF(L30="","",IF(OR(((MAXA(L30:L37))&gt;(L26+L27)),((MINA(L30:L37))&lt;(L26-L28))),"NG","OK"))</f>
        <v/>
      </c>
      <c r="M49" s="163" t="str">
        <f t="shared" ref="M49" si="50">IF(M29="","",IF(OR(((MAXA(M29:M36))&gt;(M25+M26)),((MINA(M29:M36))&lt;(M25-M27))),2,1))</f>
        <v/>
      </c>
      <c r="N49" s="162"/>
      <c r="O49" s="164"/>
      <c r="P49" s="164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31" ht="12" customHeight="1" x14ac:dyDescent="0.15">
      <c r="A50" s="165">
        <v>5</v>
      </c>
      <c r="B50" s="153">
        <v>9.6</v>
      </c>
      <c r="C50" s="60">
        <v>0.1</v>
      </c>
      <c r="D50" s="153" t="s">
        <v>79</v>
      </c>
      <c r="E50" s="153">
        <v>9.6015999999999995</v>
      </c>
      <c r="F50" s="153">
        <v>9.5990000000000002</v>
      </c>
      <c r="G50" s="153">
        <v>9.6045999999999996</v>
      </c>
      <c r="H50" s="153">
        <v>9.6057000000000006</v>
      </c>
      <c r="I50" s="153">
        <v>9.5982000000000003</v>
      </c>
      <c r="J50" s="155"/>
      <c r="K50" s="155"/>
      <c r="L50" s="163" t="str">
        <f t="shared" ref="L50" si="51">IF(E50="","",IF(OR(((MAXA(E50:I51))&gt;(B50+C50)),((MINA(E50:I51))&lt;(B50-C51))),"NG","OK"))</f>
        <v>OK</v>
      </c>
      <c r="M50" s="163">
        <f t="shared" ref="M50" si="52">IF(E50="","",IF(OR(((MAXA(E50:I51))&gt;(B50+C50)),((MINA(E50:I51))&lt;(B50-C51))),2,1))</f>
        <v>1</v>
      </c>
      <c r="N50" s="162">
        <f t="shared" ref="N50" si="53">IF(B50="","",(((B50+C50)+(B50-C51))/2))</f>
        <v>9.6</v>
      </c>
      <c r="O50" s="164">
        <f t="shared" ref="O50" si="54">IF(E50="","",((MAXA(E50,F50,G50,H50,I50))-N50)/((C50+C51)/2))</f>
        <v>5.7000000000009265E-2</v>
      </c>
      <c r="P50" s="164">
        <f t="shared" ref="P50" si="55">IF(E50="","",((MINA(E50,F50,G50,H50,I50))-N50)/((C50+C51)/2))</f>
        <v>-1.7999999999993577E-2</v>
      </c>
      <c r="Q50" s="162" t="str">
        <f t="shared" ref="Q50" si="56">IF(E50="","",IF(OR((O50&gt;50%),(P50&lt;-50%)),"Measure More","OK"))</f>
        <v>OK</v>
      </c>
      <c r="R50" s="162">
        <f t="shared" ref="R50" si="57">IF(E50="","",MAXA(E50:I51))</f>
        <v>9.6057000000000006</v>
      </c>
      <c r="S50" s="162">
        <f t="shared" ref="S50" si="58">IF(E50="","",MINA(E50:I51))</f>
        <v>9.5982000000000003</v>
      </c>
      <c r="T50" s="162">
        <f t="shared" ref="T50" si="59">IF(E50="","",(R50-S50))</f>
        <v>7.5000000000002842E-3</v>
      </c>
      <c r="U50" s="162">
        <f t="shared" ref="U50" si="60">IF(E50="","",ROUND(AVERAGEA(E50:I51),4))</f>
        <v>9.6018000000000008</v>
      </c>
      <c r="V50" s="162">
        <f t="shared" ref="V50" si="61">IF(E50="","",ROUND(SQRT(COUNTA(E50:I51)/(COUNTA(E50:I51)-1))*STDEVPA(E50:I51),4))</f>
        <v>3.3E-3</v>
      </c>
      <c r="W50" s="161">
        <f t="shared" ref="W50" si="62">IF(E50="","",ROUND((((B50+C50)-(B50-C51))/(6*V50)),4))</f>
        <v>10.101000000000001</v>
      </c>
      <c r="X50" s="161">
        <f t="shared" ref="X50" si="63">IF(E50="","",ROUND((1-(ABS((((B50+C50)+(B50-C51))/2)-U50)/((C50+C51)/2)))*W50,4))</f>
        <v>9.9192</v>
      </c>
      <c r="Y50" s="161" t="str">
        <f t="shared" ref="Y50" si="64">IF(E50="","",IF(OR(((MAXA(E50:I51))&gt;(B50+C50)),((MINA(E50:I51))&lt;(B50-C51))),"NG","OK"))</f>
        <v>OK</v>
      </c>
      <c r="Z50" s="161" t="str">
        <f t="shared" ref="Z50" si="65">IF(X50="","",IF(OR(((MINA(X50))&lt;(1.67))),"NG","OK"))</f>
        <v>OK</v>
      </c>
      <c r="AA50">
        <v>9.6015999999999995</v>
      </c>
      <c r="AB50">
        <v>9.5990000000000002</v>
      </c>
      <c r="AC50">
        <v>9.6045999999999996</v>
      </c>
      <c r="AD50">
        <v>9.6057000000000006</v>
      </c>
      <c r="AE50">
        <v>9.5982000000000003</v>
      </c>
    </row>
    <row r="51" spans="1:31" ht="12" customHeight="1" x14ac:dyDescent="0.15">
      <c r="A51" s="166"/>
      <c r="B51" s="154"/>
      <c r="C51" s="61">
        <v>0.1</v>
      </c>
      <c r="D51" s="154"/>
      <c r="E51" s="154"/>
      <c r="F51" s="154"/>
      <c r="G51" s="154"/>
      <c r="H51" s="154"/>
      <c r="I51" s="154"/>
      <c r="J51" s="156"/>
      <c r="K51" s="156"/>
      <c r="L51" s="163" t="str">
        <f t="shared" ref="L51" si="66">IF(L32="","",IF(OR(((MAXA(L32:L39))&gt;(L28+L29)),((MINA(L32:L39))&lt;(L28-L30))),"NG","OK"))</f>
        <v/>
      </c>
      <c r="M51" s="163" t="str">
        <f t="shared" ref="M51" si="67">IF(M31="","",IF(OR(((MAXA(M31:M38))&gt;(M27+M28)),((MINA(M31:M38))&lt;(M27-M29))),2,1))</f>
        <v/>
      </c>
      <c r="N51" s="162"/>
      <c r="O51" s="164"/>
      <c r="P51" s="164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31" ht="12" customHeight="1" x14ac:dyDescent="0.15">
      <c r="A52" s="165" t="s">
        <v>87</v>
      </c>
      <c r="B52" s="153">
        <v>6.5</v>
      </c>
      <c r="C52" s="60">
        <v>0.1</v>
      </c>
      <c r="D52" s="153" t="s">
        <v>79</v>
      </c>
      <c r="E52" s="153">
        <v>6.4943999999999997</v>
      </c>
      <c r="F52" s="153">
        <v>6.4950999999999999</v>
      </c>
      <c r="G52" s="153">
        <v>6.4958</v>
      </c>
      <c r="H52" s="153">
        <v>6.4953000000000003</v>
      </c>
      <c r="I52" s="153">
        <v>6.4970999999999997</v>
      </c>
      <c r="J52" s="155"/>
      <c r="K52" s="155"/>
      <c r="L52" s="163" t="str">
        <f t="shared" ref="L52" si="68">IF(E52="","",IF(OR(((MAXA(E52:I53))&gt;(B52+C52)),((MINA(E52:I53))&lt;(B52-C53))),"NG","OK"))</f>
        <v>OK</v>
      </c>
      <c r="M52" s="163">
        <f t="shared" ref="M52" si="69">IF(E52="","",IF(OR(((MAXA(E52:I53))&gt;(B52+C52)),((MINA(E52:I53))&lt;(B52-C53))),2,1))</f>
        <v>1</v>
      </c>
      <c r="N52" s="162">
        <f t="shared" ref="N52" si="70">IF(B52="","",(((B52+C52)+(B52-C53))/2))</f>
        <v>6.5</v>
      </c>
      <c r="O52" s="164">
        <f t="shared" ref="O52" si="71">IF(E52="","",((MAXA(E52,F52,G52,H52,I52))-N52)/((C52+C53)/2))</f>
        <v>-2.9000000000003467E-2</v>
      </c>
      <c r="P52" s="164">
        <f t="shared" ref="P52" si="72">IF(E52="","",((MINA(E52,F52,G52,H52,I52))-N52)/((C52+C53)/2))</f>
        <v>-5.6000000000002714E-2</v>
      </c>
      <c r="Q52" s="162" t="str">
        <f t="shared" ref="Q52" si="73">IF(E52="","",IF(OR((O52&gt;50%),(P52&lt;-50%)),"Measure More","OK"))</f>
        <v>OK</v>
      </c>
      <c r="R52" s="162">
        <f t="shared" ref="R52" si="74">IF(E52="","",MAXA(E52:I53))</f>
        <v>6.4970999999999997</v>
      </c>
      <c r="S52" s="162">
        <f t="shared" ref="S52" si="75">IF(E52="","",MINA(E52:I53))</f>
        <v>6.4943999999999997</v>
      </c>
      <c r="T52" s="162">
        <f t="shared" ref="T52" si="76">IF(E52="","",(R52-S52))</f>
        <v>2.6999999999999247E-3</v>
      </c>
      <c r="U52" s="162">
        <f t="shared" ref="U52" si="77">IF(E52="","",ROUND(AVERAGEA(E52:I53),4))</f>
        <v>6.4954999999999998</v>
      </c>
      <c r="V52" s="162">
        <f t="shared" ref="V52" si="78">IF(E52="","",ROUND(SQRT(COUNTA(E52:I53)/(COUNTA(E52:I53)-1))*STDEVPA(E52:I53),4))</f>
        <v>1E-3</v>
      </c>
      <c r="W52" s="161">
        <f t="shared" ref="W52" si="79">IF(E52="","",ROUND((((B52+C52)-(B52-C53))/(6*V52)),4))</f>
        <v>33.333300000000001</v>
      </c>
      <c r="X52" s="161">
        <f t="shared" ref="X52" si="80">IF(E52="","",ROUND((1-(ABS((((B52+C52)+(B52-C53))/2)-U52)/((C52+C53)/2)))*W52,4))</f>
        <v>31.833300000000001</v>
      </c>
      <c r="Y52" s="161" t="str">
        <f t="shared" ref="Y52" si="81">IF(E52="","",IF(OR(((MAXA(E52:I53))&gt;(B52+C52)),((MINA(E52:I53))&lt;(B52-C53))),"NG","OK"))</f>
        <v>OK</v>
      </c>
      <c r="Z52" s="161" t="str">
        <f t="shared" ref="Z52" si="82">IF(X52="","",IF(OR(((MINA(X52))&lt;(1.67))),"NG","OK"))</f>
        <v>OK</v>
      </c>
      <c r="AA52">
        <v>6.4943999999999997</v>
      </c>
      <c r="AB52">
        <v>6.4950999999999999</v>
      </c>
      <c r="AC52">
        <v>6.4958</v>
      </c>
      <c r="AD52">
        <v>6.4953000000000003</v>
      </c>
      <c r="AE52">
        <v>6.4970999999999997</v>
      </c>
    </row>
    <row r="53" spans="1:31" ht="12" customHeight="1" x14ac:dyDescent="0.15">
      <c r="A53" s="166"/>
      <c r="B53" s="154"/>
      <c r="C53" s="61">
        <v>0.1</v>
      </c>
      <c r="D53" s="154"/>
      <c r="E53" s="154"/>
      <c r="F53" s="154"/>
      <c r="G53" s="154"/>
      <c r="H53" s="154"/>
      <c r="I53" s="154"/>
      <c r="J53" s="156"/>
      <c r="K53" s="156"/>
      <c r="L53" s="163" t="str">
        <f t="shared" ref="L53" si="83">IF(L34="","",IF(OR(((MAXA(L34:L41))&gt;(L30+L31)),((MINA(L34:L41))&lt;(L30-L32))),"NG","OK"))</f>
        <v/>
      </c>
      <c r="M53" s="163" t="str">
        <f t="shared" ref="M53" si="84">IF(M33="","",IF(OR(((MAXA(M33:M40))&gt;(M29+M30)),((MINA(M33:M40))&lt;(M29-M31))),2,1))</f>
        <v/>
      </c>
      <c r="N53" s="162"/>
      <c r="O53" s="164"/>
      <c r="P53" s="164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31" ht="12" customHeight="1" x14ac:dyDescent="0.15">
      <c r="A54" s="165" t="s">
        <v>88</v>
      </c>
      <c r="B54" s="153">
        <v>6.5</v>
      </c>
      <c r="C54" s="60">
        <v>0.1</v>
      </c>
      <c r="D54" s="153" t="s">
        <v>79</v>
      </c>
      <c r="E54" s="153">
        <v>6.5038999999999998</v>
      </c>
      <c r="F54" s="153">
        <v>6.5034000000000001</v>
      </c>
      <c r="G54" s="153">
        <v>6.5029000000000003</v>
      </c>
      <c r="H54" s="153">
        <v>6.5034999999999998</v>
      </c>
      <c r="I54" s="153">
        <v>6.5060000000000002</v>
      </c>
      <c r="J54" s="155"/>
      <c r="K54" s="155"/>
      <c r="L54" s="163" t="str">
        <f t="shared" ref="L54" si="85">IF(E54="","",IF(OR(((MAXA(E54:I55))&gt;(B54+C54)),((MINA(E54:I55))&lt;(B54-C55))),"NG","OK"))</f>
        <v>OK</v>
      </c>
      <c r="M54" s="163">
        <f t="shared" ref="M54" si="86">IF(E54="","",IF(OR(((MAXA(E54:I55))&gt;(B54+C54)),((MINA(E54:I55))&lt;(B54-C55))),2,1))</f>
        <v>1</v>
      </c>
      <c r="N54" s="162">
        <f t="shared" ref="N54" si="87">IF(B54="","",(((B54+C54)+(B54-C55))/2))</f>
        <v>6.5</v>
      </c>
      <c r="O54" s="164">
        <f t="shared" ref="O54" si="88">IF(E54="","",((MAXA(E54,F54,G54,H54,I54))-N54)/((C54+C55)/2))</f>
        <v>6.0000000000002274E-2</v>
      </c>
      <c r="P54" s="164">
        <f t="shared" ref="P54" si="89">IF(E54="","",((MINA(E54,F54,G54,H54,I54))-N54)/((C54+C55)/2))</f>
        <v>2.9000000000003467E-2</v>
      </c>
      <c r="Q54" s="162" t="str">
        <f t="shared" ref="Q54" si="90">IF(E54="","",IF(OR((O54&gt;50%),(P54&lt;-50%)),"Measure More","OK"))</f>
        <v>OK</v>
      </c>
      <c r="R54" s="162">
        <f t="shared" ref="R54" si="91">IF(E54="","",MAXA(E54:I55))</f>
        <v>6.5060000000000002</v>
      </c>
      <c r="S54" s="162">
        <f t="shared" ref="S54" si="92">IF(E54="","",MINA(E54:I55))</f>
        <v>6.5029000000000003</v>
      </c>
      <c r="T54" s="162">
        <f t="shared" ref="T54" si="93">IF(E54="","",(R54-S54))</f>
        <v>3.0999999999998806E-3</v>
      </c>
      <c r="U54" s="162">
        <f t="shared" ref="U54" si="94">IF(E54="","",ROUND(AVERAGEA(E54:I55),4))</f>
        <v>6.5038999999999998</v>
      </c>
      <c r="V54" s="162">
        <f t="shared" ref="V54" si="95">IF(E54="","",ROUND(SQRT(COUNTA(E54:I55)/(COUNTA(E54:I55)-1))*STDEVPA(E54:I55),4))</f>
        <v>1.1999999999999999E-3</v>
      </c>
      <c r="W54" s="161">
        <f t="shared" ref="W54" si="96">IF(E54="","",ROUND((((B54+C54)-(B54-C55))/(6*V54)),4))</f>
        <v>27.777799999999999</v>
      </c>
      <c r="X54" s="161">
        <f t="shared" ref="X54" si="97">IF(E54="","",ROUND((1-(ABS((((B54+C54)+(B54-C55))/2)-U54)/((C54+C55)/2)))*W54,4))</f>
        <v>26.694500000000001</v>
      </c>
      <c r="Y54" s="161" t="str">
        <f t="shared" ref="Y54" si="98">IF(E54="","",IF(OR(((MAXA(E54:I55))&gt;(B54+C54)),((MINA(E54:I55))&lt;(B54-C55))),"NG","OK"))</f>
        <v>OK</v>
      </c>
      <c r="Z54" s="161" t="str">
        <f t="shared" ref="Z54" si="99">IF(X54="","",IF(OR(((MINA(X54))&lt;(1.67))),"NG","OK"))</f>
        <v>OK</v>
      </c>
      <c r="AA54">
        <v>6.5038999999999998</v>
      </c>
      <c r="AB54">
        <v>6.5034000000000001</v>
      </c>
      <c r="AC54">
        <v>6.5029000000000003</v>
      </c>
      <c r="AD54">
        <v>6.5034999999999998</v>
      </c>
      <c r="AE54">
        <v>6.5060000000000002</v>
      </c>
    </row>
    <row r="55" spans="1:31" ht="12" customHeight="1" x14ac:dyDescent="0.15">
      <c r="A55" s="166"/>
      <c r="B55" s="154"/>
      <c r="C55" s="61">
        <v>0.1</v>
      </c>
      <c r="D55" s="154"/>
      <c r="E55" s="154"/>
      <c r="F55" s="154"/>
      <c r="G55" s="154"/>
      <c r="H55" s="154"/>
      <c r="I55" s="154"/>
      <c r="J55" s="156"/>
      <c r="K55" s="156"/>
      <c r="L55" s="163" t="str">
        <f t="shared" ref="L55" si="100">IF(L36="","",IF(OR(((MAXA(L36:L43))&gt;(L32+L33)),((MINA(L36:L43))&lt;(L32-L34))),"NG","OK"))</f>
        <v/>
      </c>
      <c r="M55" s="163" t="str">
        <f t="shared" ref="M55" si="101">IF(M35="","",IF(OR(((MAXA(M35:M42))&gt;(M31+M32)),((MINA(M35:M42))&lt;(M31-M33))),2,1))</f>
        <v/>
      </c>
      <c r="N55" s="162"/>
      <c r="O55" s="164"/>
      <c r="P55" s="164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1:31" ht="12" customHeight="1" x14ac:dyDescent="0.15">
      <c r="A56" s="165">
        <v>8</v>
      </c>
      <c r="B56" s="153">
        <v>21.5</v>
      </c>
      <c r="C56" s="60">
        <v>0.1</v>
      </c>
      <c r="D56" s="153" t="s">
        <v>79</v>
      </c>
      <c r="E56" s="153">
        <v>21.496300000000002</v>
      </c>
      <c r="F56" s="153">
        <v>21.4968</v>
      </c>
      <c r="G56" s="153">
        <v>21.500499999999999</v>
      </c>
      <c r="H56" s="153">
        <v>21.4955</v>
      </c>
      <c r="I56" s="153">
        <v>21.5123</v>
      </c>
      <c r="J56" s="155"/>
      <c r="K56" s="155"/>
      <c r="L56" s="163" t="str">
        <f t="shared" ref="L56" si="102">IF(E56="","",IF(OR(((MAXA(E56:I57))&gt;(B56+C56)),((MINA(E56:I57))&lt;(B56-C57))),"NG","OK"))</f>
        <v>OK</v>
      </c>
      <c r="M56" s="163">
        <f t="shared" ref="M56" si="103">IF(E56="","",IF(OR(((MAXA(E56:I57))&gt;(B56+C56)),((MINA(E56:I57))&lt;(B56-C57))),2,1))</f>
        <v>1</v>
      </c>
      <c r="N56" s="162">
        <f t="shared" ref="N56" si="104">IF(B56="","",(((B56+C56)+(B56-C57))/2))</f>
        <v>21.5</v>
      </c>
      <c r="O56" s="164">
        <f t="shared" ref="O56" si="105">IF(E56="","",((MAXA(E56,F56,G56,H56,I56))-N56)/((C56+C57)/2))</f>
        <v>0.12299999999999756</v>
      </c>
      <c r="P56" s="164">
        <f t="shared" ref="P56" si="106">IF(E56="","",((MINA(E56,F56,G56,H56,I56))-N56)/((C56+C57)/2))</f>
        <v>-4.5000000000001705E-2</v>
      </c>
      <c r="Q56" s="162" t="str">
        <f t="shared" ref="Q56" si="107">IF(E56="","",IF(OR((O56&gt;50%),(P56&lt;-50%)),"Measure More","OK"))</f>
        <v>OK</v>
      </c>
      <c r="R56" s="162">
        <f t="shared" ref="R56" si="108">IF(E56="","",MAXA(E56:I57))</f>
        <v>21.5123</v>
      </c>
      <c r="S56" s="162">
        <f t="shared" ref="S56" si="109">IF(E56="","",MINA(E56:I57))</f>
        <v>21.4955</v>
      </c>
      <c r="T56" s="162">
        <f t="shared" ref="T56" si="110">IF(E56="","",(R56-S56))</f>
        <v>1.6799999999999926E-2</v>
      </c>
      <c r="U56" s="162">
        <f t="shared" ref="U56" si="111">IF(E56="","",ROUND(AVERAGEA(E56:I57),4))</f>
        <v>21.500299999999999</v>
      </c>
      <c r="V56" s="162">
        <f t="shared" ref="V56" si="112">IF(E56="","",ROUND(SQRT(COUNTA(E56:I57)/(COUNTA(E56:I57)-1))*STDEVPA(E56:I57),4))</f>
        <v>7.0000000000000001E-3</v>
      </c>
      <c r="W56" s="161">
        <f t="shared" ref="W56" si="113">IF(E56="","",ROUND((((B56+C56)-(B56-C57))/(6*V56)),4))</f>
        <v>4.7618999999999998</v>
      </c>
      <c r="X56" s="161">
        <f t="shared" ref="X56" si="114">IF(E56="","",ROUND((1-(ABS((((B56+C56)+(B56-C57))/2)-U56)/((C56+C57)/2)))*W56,4))</f>
        <v>4.7476000000000003</v>
      </c>
      <c r="Y56" s="161" t="str">
        <f t="shared" ref="Y56" si="115">IF(E56="","",IF(OR(((MAXA(E56:I57))&gt;(B56+C56)),((MINA(E56:I57))&lt;(B56-C57))),"NG","OK"))</f>
        <v>OK</v>
      </c>
      <c r="Z56" s="161" t="str">
        <f t="shared" ref="Z56" si="116">IF(X56="","",IF(OR(((MINA(X56))&lt;(1.67))),"NG","OK"))</f>
        <v>OK</v>
      </c>
      <c r="AA56">
        <v>21.496300000000002</v>
      </c>
      <c r="AB56">
        <v>21.4968</v>
      </c>
      <c r="AC56">
        <v>21.500499999999999</v>
      </c>
      <c r="AD56">
        <v>21.4955</v>
      </c>
      <c r="AE56">
        <v>21.5123</v>
      </c>
    </row>
    <row r="57" spans="1:31" ht="12" customHeight="1" x14ac:dyDescent="0.15">
      <c r="A57" s="166"/>
      <c r="B57" s="154"/>
      <c r="C57" s="61">
        <v>0.1</v>
      </c>
      <c r="D57" s="154"/>
      <c r="E57" s="154"/>
      <c r="F57" s="154"/>
      <c r="G57" s="154"/>
      <c r="H57" s="154"/>
      <c r="I57" s="154"/>
      <c r="J57" s="156"/>
      <c r="K57" s="156"/>
      <c r="L57" s="163" t="str">
        <f t="shared" ref="L57" si="117">IF(L38="","",IF(OR(((MAXA(L38:L45))&gt;(L34+L35)),((MINA(L38:L45))&lt;(L34-L36))),"NG","OK"))</f>
        <v/>
      </c>
      <c r="M57" s="163" t="str">
        <f t="shared" ref="M57" si="118">IF(M37="","",IF(OR(((MAXA(M37:M44))&gt;(M33+M34)),((MINA(M37:M44))&lt;(M33-M35))),2,1))</f>
        <v/>
      </c>
      <c r="N57" s="162"/>
      <c r="O57" s="164"/>
      <c r="P57" s="164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spans="1:31" ht="12" customHeight="1" x14ac:dyDescent="0.15">
      <c r="A58" s="165">
        <v>9</v>
      </c>
      <c r="B58" s="153">
        <v>24.6</v>
      </c>
      <c r="C58" s="60">
        <v>0.2</v>
      </c>
      <c r="D58" s="153" t="s">
        <v>79</v>
      </c>
      <c r="E58" s="153">
        <v>24.615500000000001</v>
      </c>
      <c r="F58" s="153">
        <v>24.616800000000001</v>
      </c>
      <c r="G58" s="153">
        <v>24.615100000000002</v>
      </c>
      <c r="H58" s="153">
        <v>24.615300000000001</v>
      </c>
      <c r="I58" s="153">
        <v>24.6126</v>
      </c>
      <c r="J58" s="155"/>
      <c r="K58" s="155"/>
      <c r="L58" s="163" t="str">
        <f t="shared" ref="L58" si="119">IF(E58="","",IF(OR(((MAXA(E58:I59))&gt;(B58+C58)),((MINA(E58:I59))&lt;(B58-C59))),"NG","OK"))</f>
        <v>OK</v>
      </c>
      <c r="M58" s="163">
        <f t="shared" ref="M58" si="120">IF(E58="","",IF(OR(((MAXA(E58:I59))&gt;(B58+C58)),((MINA(E58:I59))&lt;(B58-C59))),2,1))</f>
        <v>1</v>
      </c>
      <c r="N58" s="162">
        <f t="shared" ref="N58" si="121">IF(B58="","",(((B58+C58)+(B58-C59))/2))</f>
        <v>24.6</v>
      </c>
      <c r="O58" s="164">
        <f t="shared" ref="O58" si="122">IF(E58="","",((MAXA(E58,F58,G58,H58,I58))-N58)/((C58+C59)/2))</f>
        <v>8.3999999999999631E-2</v>
      </c>
      <c r="P58" s="164">
        <f t="shared" ref="P58" si="123">IF(E58="","",((MINA(E58,F58,G58,H58,I58))-N58)/((C58+C59)/2))</f>
        <v>6.2999999999995282E-2</v>
      </c>
      <c r="Q58" s="162" t="str">
        <f t="shared" ref="Q58" si="124">IF(E58="","",IF(OR((O58&gt;50%),(P58&lt;-50%)),"Measure More","OK"))</f>
        <v>OK</v>
      </c>
      <c r="R58" s="162">
        <f t="shared" ref="R58" si="125">IF(E58="","",MAXA(E58:I59))</f>
        <v>24.616800000000001</v>
      </c>
      <c r="S58" s="162">
        <f t="shared" ref="S58" si="126">IF(E58="","",MINA(E58:I59))</f>
        <v>24.6126</v>
      </c>
      <c r="T58" s="162">
        <f t="shared" ref="T58" si="127">IF(E58="","",(R58-S58))</f>
        <v>4.2000000000008697E-3</v>
      </c>
      <c r="U58" s="162">
        <f t="shared" ref="U58" si="128">IF(E58="","",ROUND(AVERAGEA(E58:I59),4))</f>
        <v>24.615100000000002</v>
      </c>
      <c r="V58" s="162">
        <f t="shared" ref="V58" si="129">IF(E58="","",ROUND(SQRT(COUNTA(E58:I59)/(COUNTA(E58:I59)-1))*STDEVPA(E58:I59),4))</f>
        <v>1.5E-3</v>
      </c>
      <c r="W58" s="161">
        <f t="shared" ref="W58" si="130">IF(E58="","",ROUND((((B58+C58)-(B58-C59))/(6*V58)),4))</f>
        <v>44.444400000000002</v>
      </c>
      <c r="X58" s="161">
        <f t="shared" ref="X58" si="131">IF(E58="","",ROUND((1-(ABS((((B58+C58)+(B58-C59))/2)-U58)/((C58+C59)/2)))*W58,4))</f>
        <v>41.088799999999999</v>
      </c>
      <c r="Y58" s="161" t="str">
        <f t="shared" ref="Y58" si="132">IF(E58="","",IF(OR(((MAXA(E58:I59))&gt;(B58+C58)),((MINA(E58:I59))&lt;(B58-C59))),"NG","OK"))</f>
        <v>OK</v>
      </c>
      <c r="Z58" s="161" t="str">
        <f t="shared" ref="Z58" si="133">IF(X58="","",IF(OR(((MINA(X58))&lt;(1.67))),"NG","OK"))</f>
        <v>OK</v>
      </c>
      <c r="AA58">
        <v>24.615500000000001</v>
      </c>
      <c r="AB58">
        <v>24.616800000000001</v>
      </c>
      <c r="AC58">
        <v>24.615100000000002</v>
      </c>
      <c r="AD58">
        <v>24.615300000000001</v>
      </c>
      <c r="AE58">
        <v>24.6126</v>
      </c>
    </row>
    <row r="59" spans="1:31" ht="12" customHeight="1" x14ac:dyDescent="0.15">
      <c r="A59" s="166"/>
      <c r="B59" s="154"/>
      <c r="C59" s="61">
        <v>0.2</v>
      </c>
      <c r="D59" s="154"/>
      <c r="E59" s="154"/>
      <c r="F59" s="154"/>
      <c r="G59" s="154"/>
      <c r="H59" s="154"/>
      <c r="I59" s="154"/>
      <c r="J59" s="156"/>
      <c r="K59" s="156"/>
      <c r="L59" s="163" t="str">
        <f t="shared" ref="L59" si="134">IF(L40="","",IF(OR(((MAXA(L40:L47))&gt;(L36+L37)),((MINA(L40:L47))&lt;(L36-L38))),"NG","OK"))</f>
        <v>OK</v>
      </c>
      <c r="M59" s="163" t="str">
        <f t="shared" ref="M59" si="135">IF(M39="","",IF(OR(((MAXA(M39:M46))&gt;(M35+M36)),((MINA(M39:M46))&lt;(M35-M37))),2,1))</f>
        <v/>
      </c>
      <c r="N59" s="162"/>
      <c r="O59" s="164"/>
      <c r="P59" s="164"/>
      <c r="Q59" s="162"/>
      <c r="R59" s="162"/>
      <c r="S59" s="162"/>
      <c r="T59" s="162"/>
      <c r="U59" s="162"/>
      <c r="V59" s="162"/>
      <c r="W59" s="162"/>
      <c r="X59" s="162"/>
      <c r="Y59" s="162"/>
      <c r="Z59" s="162"/>
    </row>
    <row r="60" spans="1:31" ht="12" customHeight="1" x14ac:dyDescent="0.15">
      <c r="A60" s="165">
        <v>10</v>
      </c>
      <c r="B60" s="153">
        <v>3.6</v>
      </c>
      <c r="C60" s="60">
        <v>0.1</v>
      </c>
      <c r="D60" s="153" t="s">
        <v>79</v>
      </c>
      <c r="E60" s="153">
        <v>3.6375000000000002</v>
      </c>
      <c r="F60" s="153">
        <v>3.6514000000000002</v>
      </c>
      <c r="G60" s="153">
        <v>3.6484999999999999</v>
      </c>
      <c r="H60" s="153">
        <v>3.6446999999999998</v>
      </c>
      <c r="I60" s="153">
        <v>3.6412</v>
      </c>
      <c r="J60" s="155"/>
      <c r="K60" s="155"/>
      <c r="L60" s="163" t="str">
        <f t="shared" ref="L60" si="136">IF(E60="","",IF(OR(((MAXA(E60:I61))&gt;(B60+C60)),((MINA(E60:I61))&lt;(B60-C61))),"NG","OK"))</f>
        <v>OK</v>
      </c>
      <c r="M60" s="163">
        <f t="shared" ref="M60" si="137">IF(E60="","",IF(OR(((MAXA(E60:I61))&gt;(B60+C60)),((MINA(E60:I61))&lt;(B60-C61))),2,1))</f>
        <v>1</v>
      </c>
      <c r="N60" s="162">
        <f t="shared" ref="N60" si="138">IF(B60="","",(((B60+C60)+(B60-C61))/2))</f>
        <v>3.6</v>
      </c>
      <c r="O60" s="164">
        <f t="shared" ref="O60" si="139">IF(E60="","",((MAXA(E60,F60,G60,H60,I60))-N60)/((C60+C61)/2))</f>
        <v>0.51400000000000112</v>
      </c>
      <c r="P60" s="164">
        <f t="shared" ref="P60" si="140">IF(E60="","",((MINA(E60,F60,G60,H60,I60))-N60)/((C60+C61)/2))</f>
        <v>0.37500000000000089</v>
      </c>
      <c r="Q60" s="162" t="str">
        <f t="shared" ref="Q60" si="141">IF(E60="","",IF(OR((O60&gt;50%),(P60&lt;-50%)),"Measure More","OK"))</f>
        <v>Measure More</v>
      </c>
      <c r="R60" s="162">
        <f t="shared" ref="R60" si="142">IF(E60="","",MAXA(E60:I61))</f>
        <v>3.6514000000000002</v>
      </c>
      <c r="S60" s="162">
        <f t="shared" ref="S60" si="143">IF(E60="","",MINA(E60:I61))</f>
        <v>3.6375000000000002</v>
      </c>
      <c r="T60" s="162">
        <f t="shared" ref="T60" si="144">IF(E60="","",(R60-S60))</f>
        <v>1.3900000000000023E-2</v>
      </c>
      <c r="U60" s="162">
        <f t="shared" ref="U60" si="145">IF(E60="","",ROUND(AVERAGEA(E60:I61),4))</f>
        <v>3.6446999999999998</v>
      </c>
      <c r="V60" s="162">
        <f t="shared" ref="V60" si="146">IF(E60="","",ROUND(SQRT(COUNTA(E60:I61)/(COUNTA(E60:I61)-1))*STDEVPA(E60:I61),4))</f>
        <v>5.5999999999999999E-3</v>
      </c>
      <c r="W60" s="161">
        <f t="shared" ref="W60" si="147">IF(E60="","",ROUND((((B60+C60)-(B60-C61))/(6*V60)),4))</f>
        <v>5.9523999999999999</v>
      </c>
      <c r="X60" s="161">
        <f t="shared" ref="X60" si="148">IF(E60="","",ROUND((1-(ABS((((B60+C60)+(B60-C61))/2)-U60)/((C60+C61)/2)))*W60,4))</f>
        <v>3.2917000000000001</v>
      </c>
      <c r="Y60" s="161" t="str">
        <f t="shared" ref="Y60" si="149">IF(E60="","",IF(OR(((MAXA(E60:I61))&gt;(B60+C60)),((MINA(E60:I61))&lt;(B60-C61))),"NG","OK"))</f>
        <v>OK</v>
      </c>
      <c r="Z60" s="161" t="str">
        <f t="shared" ref="Z60" si="150">IF(X60="","",IF(OR(((MINA(X60))&lt;(1.67))),"NG","OK"))</f>
        <v>OK</v>
      </c>
      <c r="AA60">
        <v>3.6375000000000002</v>
      </c>
      <c r="AB60">
        <v>3.6514000000000002</v>
      </c>
      <c r="AC60">
        <v>3.6484999999999999</v>
      </c>
      <c r="AD60">
        <v>3.6446999999999998</v>
      </c>
      <c r="AE60">
        <v>3.6412</v>
      </c>
    </row>
    <row r="61" spans="1:31" ht="12" customHeight="1" x14ac:dyDescent="0.15">
      <c r="A61" s="166"/>
      <c r="B61" s="154"/>
      <c r="C61" s="61">
        <v>0.1</v>
      </c>
      <c r="D61" s="154"/>
      <c r="E61" s="154"/>
      <c r="F61" s="154"/>
      <c r="G61" s="154"/>
      <c r="H61" s="154"/>
      <c r="I61" s="154"/>
      <c r="J61" s="156"/>
      <c r="K61" s="156"/>
      <c r="L61" s="163" t="e">
        <f t="shared" ref="L61" si="151">IF(L42="","",IF(OR(((MAXA(L42:L49))&gt;(L38+L39)),((MINA(L42:L49))&lt;(L38-L40))),"NG","OK"))</f>
        <v>#VALUE!</v>
      </c>
      <c r="M61" s="163" t="str">
        <f t="shared" ref="M61" si="152">IF(M41="","",IF(OR(((MAXA(M41:M48))&gt;(M37+M38)),((MINA(M41:M48))&lt;(M37-M39))),2,1))</f>
        <v/>
      </c>
      <c r="N61" s="162"/>
      <c r="O61" s="164"/>
      <c r="P61" s="164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r="62" spans="1:31" ht="12" customHeight="1" x14ac:dyDescent="0.15">
      <c r="A62" s="165">
        <v>11</v>
      </c>
      <c r="B62" s="153">
        <v>0.8</v>
      </c>
      <c r="C62" s="60">
        <v>0.06</v>
      </c>
      <c r="D62" s="153" t="s">
        <v>80</v>
      </c>
      <c r="E62" s="153">
        <v>0.80500000000000005</v>
      </c>
      <c r="F62" s="153">
        <v>0.80600000000000005</v>
      </c>
      <c r="G62" s="153">
        <v>0.80600000000000005</v>
      </c>
      <c r="H62" s="153">
        <v>0.80600000000000005</v>
      </c>
      <c r="I62" s="153">
        <v>0.80500000000000005</v>
      </c>
      <c r="J62" s="155" t="s">
        <v>119</v>
      </c>
      <c r="K62" s="155"/>
      <c r="L62" s="163" t="str">
        <f>IF(E62="","",IF(OR(((MAXA(E62:I63))&gt;(B62+C62)),((MINA(E62:I63))&lt;(B62-C63))),"NG","OK"))</f>
        <v>OK</v>
      </c>
      <c r="M62" s="163">
        <f>IF(E62="","",IF(OR(((MAXA(E62:I63))&gt;(B62+C62)),((MINA(E62:I63))&lt;(B62-C63))),2,1))</f>
        <v>1</v>
      </c>
      <c r="N62" s="162">
        <f t="shared" ref="N62" si="153">IF(B62="","",(((B62+C62)+(B62-C63))/2))</f>
        <v>0.8</v>
      </c>
      <c r="O62" s="164">
        <f t="shared" ref="O62" si="154">IF(E62="","",((MAXA(E62,F62,G62,H62,I62))-N62)/((C62+C63)/2))</f>
        <v>0.10000000000000009</v>
      </c>
      <c r="P62" s="164">
        <f t="shared" ref="P62" si="155">IF(E62="","",((MINA(E62,F62,G62,H62,I62))-N62)/((C62+C63)/2))</f>
        <v>8.3333333333333412E-2</v>
      </c>
      <c r="Q62" s="162" t="str">
        <f t="shared" ref="Q62" si="156">IF(E62="","",IF(OR((O62&gt;50%),(P62&lt;-50%)),"Measure More","OK"))</f>
        <v>OK</v>
      </c>
      <c r="R62" s="162">
        <f t="shared" ref="R62" si="157">IF(E62="","",MAXA(E62:I63))</f>
        <v>0.80600000000000005</v>
      </c>
      <c r="S62" s="162">
        <f t="shared" ref="S62" si="158">IF(E62="","",MINA(E62:I63))</f>
        <v>0.80500000000000005</v>
      </c>
      <c r="T62" s="162">
        <f t="shared" ref="T62" si="159">IF(E62="","",(R62-S62))</f>
        <v>1.0000000000000009E-3</v>
      </c>
      <c r="U62" s="162">
        <f t="shared" ref="U62" si="160">IF(E62="","",ROUND(AVERAGEA(E62:I63),4))</f>
        <v>0.80559999999999998</v>
      </c>
      <c r="V62" s="162">
        <f t="shared" ref="V62" si="161">IF(E62="","",ROUND(SQRT(COUNTA(E62:I63)/(COUNTA(E62:I63)-1))*STDEVPA(E62:I63),4))</f>
        <v>5.0000000000000001E-4</v>
      </c>
      <c r="W62" s="161">
        <f t="shared" ref="W62" si="162">IF(E62="","",ROUND((((B62+C62)-(B62-C63))/(6*V62)),4))</f>
        <v>40</v>
      </c>
      <c r="X62" s="161">
        <f t="shared" ref="X62" si="163">IF(E62="","",ROUND((1-(ABS((((B62+C62)+(B62-C63))/2)-U62)/((C62+C63)/2)))*W62,4))</f>
        <v>36.2667</v>
      </c>
      <c r="Y62" s="161" t="str">
        <f t="shared" ref="Y62" si="164">IF(E62="","",IF(OR(((MAXA(E62:I63))&gt;(B62+C62)),((MINA(E62:I63))&lt;(B62-C63))),"NG","OK"))</f>
        <v>OK</v>
      </c>
      <c r="Z62" s="161" t="str">
        <f t="shared" ref="Z62" si="165">IF(X62="","",IF(OR(((MINA(X62))&lt;(1.67))),"NG","OK"))</f>
        <v>OK</v>
      </c>
      <c r="AA62">
        <v>0.80500000000000005</v>
      </c>
      <c r="AB62">
        <v>0.80600000000000005</v>
      </c>
      <c r="AC62">
        <v>0.80600000000000005</v>
      </c>
      <c r="AD62">
        <v>0.80600000000000005</v>
      </c>
      <c r="AE62">
        <v>0.80500000000000005</v>
      </c>
    </row>
    <row r="63" spans="1:31" ht="12" customHeight="1" x14ac:dyDescent="0.15">
      <c r="A63" s="166"/>
      <c r="B63" s="154"/>
      <c r="C63" s="61">
        <v>0.06</v>
      </c>
      <c r="D63" s="154"/>
      <c r="E63" s="154"/>
      <c r="F63" s="154"/>
      <c r="G63" s="154"/>
      <c r="H63" s="154"/>
      <c r="I63" s="154"/>
      <c r="J63" s="156"/>
      <c r="K63" s="156"/>
      <c r="L63" s="163" t="e">
        <f t="shared" ref="L63" si="166">IF(L44="","",IF(OR(((MAXA(L44:L51))&gt;(L40+L41)),((MINA(L44:L51))&lt;(L40-L42))),"NG","OK"))</f>
        <v>#VALUE!</v>
      </c>
      <c r="M63" s="163" t="str">
        <f t="shared" ref="M63" si="167">IF(M43="","",IF(OR(((MAXA(M43:M50))&gt;(M39+M40)),((MINA(M43:M50))&lt;(M39-M41))),2,1))</f>
        <v/>
      </c>
      <c r="N63" s="162"/>
      <c r="O63" s="164"/>
      <c r="P63" s="164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r="64" spans="1:31" ht="12" customHeight="1" x14ac:dyDescent="0.15">
      <c r="A64" s="165">
        <v>12</v>
      </c>
      <c r="B64" s="153">
        <v>0.6</v>
      </c>
      <c r="C64" s="60">
        <v>0</v>
      </c>
      <c r="D64" s="153" t="s">
        <v>80</v>
      </c>
      <c r="E64" s="153">
        <v>0.58899999999999997</v>
      </c>
      <c r="F64" s="153">
        <v>0.58799999999999997</v>
      </c>
      <c r="G64" s="153">
        <v>0.58799999999999997</v>
      </c>
      <c r="H64" s="153">
        <v>0.58699999999999997</v>
      </c>
      <c r="I64" s="153">
        <v>0.58799999999999997</v>
      </c>
      <c r="J64" s="155"/>
      <c r="K64" s="155"/>
      <c r="L64" s="163" t="str">
        <f t="shared" ref="L64" si="168">IF(E64="","",IF(OR(((MAXA(E64:I65))&gt;(B64+C64)),((MINA(E64:I65))&lt;(B64-C65))),"NG","OK"))</f>
        <v>OK</v>
      </c>
      <c r="M64" s="163">
        <f t="shared" ref="M64" si="169">IF(E64="","",IF(OR(((MAXA(E64:I65))&gt;(B64+C64)),((MINA(E64:I65))&lt;(B64-C65))),2,1))</f>
        <v>1</v>
      </c>
      <c r="N64" s="162">
        <f t="shared" ref="N64" si="170">IF(B64="","",(((B64+C64)+(B64-C65))/2))</f>
        <v>0.58499999999999996</v>
      </c>
      <c r="O64" s="164">
        <f t="shared" ref="O64" si="171">IF(E64="","",((MAXA(E64,F64,G64,H64,I64))-N64)/((C64+C65)/2))</f>
        <v>0.26666666666666694</v>
      </c>
      <c r="P64" s="164">
        <f t="shared" ref="P64" si="172">IF(E64="","",((MINA(E64,F64,G64,H64,I64))-N64)/((C64+C65)/2))</f>
        <v>0.13333333333333347</v>
      </c>
      <c r="Q64" s="162" t="str">
        <f t="shared" ref="Q64" si="173">IF(E64="","",IF(OR((O64&gt;50%),(P64&lt;-50%)),"Measure More","OK"))</f>
        <v>OK</v>
      </c>
      <c r="R64" s="162">
        <f t="shared" ref="R64" si="174">IF(E64="","",MAXA(E64:I65))</f>
        <v>0.58899999999999997</v>
      </c>
      <c r="S64" s="162">
        <f t="shared" ref="S64" si="175">IF(E64="","",MINA(E64:I65))</f>
        <v>0.58699999999999997</v>
      </c>
      <c r="T64" s="162">
        <f t="shared" ref="T64" si="176">IF(E64="","",(R64-S64))</f>
        <v>2.0000000000000018E-3</v>
      </c>
      <c r="U64" s="162">
        <f t="shared" ref="U64" si="177">IF(E64="","",ROUND(AVERAGEA(E64:I65),4))</f>
        <v>0.58799999999999997</v>
      </c>
      <c r="V64" s="162">
        <f t="shared" ref="V64" si="178">IF(E64="","",ROUND(SQRT(COUNTA(E64:I65)/(COUNTA(E64:I65)-1))*STDEVPA(E64:I65),4))</f>
        <v>6.9999999999999999E-4</v>
      </c>
      <c r="W64" s="161">
        <f>IF(E64="","",ROUND((((B64+C64)-(U64))/(3*V64)),4))</f>
        <v>5.7142999999999997</v>
      </c>
      <c r="X64" s="169">
        <f>IF(E64="","",ROUND((((B64+C64)-(U64))/(3*V64)),4))</f>
        <v>5.7142999999999997</v>
      </c>
      <c r="Y64" s="169" t="str">
        <f t="shared" ref="Y64" si="179">IF(E64="","",IF(OR(((MAXA(E64:I65))&gt;(B64+C64)),((MINA(E64:I65))&lt;(B64-C65))),"NG","OK"))</f>
        <v>OK</v>
      </c>
      <c r="Z64" s="161" t="str">
        <f t="shared" ref="Z64" si="180">IF(X64="","",IF(OR(((MINA(X64))&lt;(1.67))),"NG","OK"))</f>
        <v>OK</v>
      </c>
      <c r="AA64">
        <v>0.58899999999999997</v>
      </c>
      <c r="AB64">
        <v>0.58799999999999997</v>
      </c>
      <c r="AC64">
        <v>0.58799999999999997</v>
      </c>
      <c r="AD64">
        <v>0.58699999999999997</v>
      </c>
      <c r="AE64">
        <v>0.58799999999999997</v>
      </c>
    </row>
    <row r="65" spans="1:31" ht="12" customHeight="1" x14ac:dyDescent="0.15">
      <c r="A65" s="166"/>
      <c r="B65" s="154"/>
      <c r="C65" s="61">
        <v>0.03</v>
      </c>
      <c r="D65" s="154"/>
      <c r="E65" s="154"/>
      <c r="F65" s="154"/>
      <c r="G65" s="154"/>
      <c r="H65" s="154"/>
      <c r="I65" s="154"/>
      <c r="J65" s="156"/>
      <c r="K65" s="156"/>
      <c r="L65" s="163" t="e">
        <f t="shared" ref="L65" si="181">IF(L46="","",IF(OR(((MAXA(L46:L53))&gt;(L42+L43)),((MINA(L46:L53))&lt;(L42-L44))),"NG","OK"))</f>
        <v>#VALUE!</v>
      </c>
      <c r="M65" s="163" t="str">
        <f t="shared" ref="M65" si="182">IF(M45="","",IF(OR(((MAXA(M45:M52))&gt;(M41+M42)),((MINA(M45:M52))&lt;(M41-M43))),2,1))</f>
        <v/>
      </c>
      <c r="N65" s="162"/>
      <c r="O65" s="164"/>
      <c r="P65" s="164"/>
      <c r="Q65" s="162"/>
      <c r="R65" s="162"/>
      <c r="S65" s="162"/>
      <c r="T65" s="162"/>
      <c r="U65" s="162"/>
      <c r="V65" s="162"/>
      <c r="W65" s="162"/>
      <c r="X65" s="161"/>
      <c r="Y65" s="161"/>
      <c r="Z65" s="162"/>
    </row>
    <row r="66" spans="1:31" ht="12" customHeight="1" x14ac:dyDescent="0.15">
      <c r="A66" s="165">
        <v>13</v>
      </c>
      <c r="B66" s="153">
        <v>7.5</v>
      </c>
      <c r="C66" s="60">
        <v>0.2</v>
      </c>
      <c r="D66" s="153" t="s">
        <v>79</v>
      </c>
      <c r="E66" s="153">
        <v>7.5469999999999997</v>
      </c>
      <c r="F66" s="153">
        <v>7.5393999999999997</v>
      </c>
      <c r="G66" s="153">
        <v>7.5202999999999998</v>
      </c>
      <c r="H66" s="153">
        <v>7.5373999999999999</v>
      </c>
      <c r="I66" s="153">
        <v>7.5278</v>
      </c>
      <c r="J66" s="155"/>
      <c r="K66" s="155"/>
      <c r="L66" s="163" t="str">
        <f t="shared" ref="L66" si="183">IF(E66="","",IF(OR(((MAXA(E66:I67))&gt;(B66+C66)),((MINA(E66:I67))&lt;(B66-C67))),"NG","OK"))</f>
        <v>OK</v>
      </c>
      <c r="M66" s="163">
        <f t="shared" ref="M66" si="184">IF(E66="","",IF(OR(((MAXA(E66:I67))&gt;(B66+C66)),((MINA(E66:I67))&lt;(B66-C67))),2,1))</f>
        <v>1</v>
      </c>
      <c r="N66" s="162">
        <f t="shared" ref="N66" si="185">IF(B66="","",(((B66+C66)+(B66-C67))/2))</f>
        <v>7.5</v>
      </c>
      <c r="O66" s="164">
        <f t="shared" ref="O66" si="186">IF(E66="","",((MAXA(E66,F66,G66,H66,I66))-N66)/((C66+C67)/2))</f>
        <v>0.23499999999999854</v>
      </c>
      <c r="P66" s="164">
        <f t="shared" ref="P66" si="187">IF(E66="","",((MINA(E66,F66,G66,H66,I66))-N66)/((C66+C67)/2))</f>
        <v>0.10149999999999881</v>
      </c>
      <c r="Q66" s="162" t="str">
        <f t="shared" ref="Q66" si="188">IF(E66="","",IF(OR((O66&gt;50%),(P66&lt;-50%)),"Measure More","OK"))</f>
        <v>OK</v>
      </c>
      <c r="R66" s="162">
        <f t="shared" ref="R66" si="189">IF(E66="","",MAXA(E66:I67))</f>
        <v>7.5469999999999997</v>
      </c>
      <c r="S66" s="162">
        <f t="shared" ref="S66" si="190">IF(E66="","",MINA(E66:I67))</f>
        <v>7.5202999999999998</v>
      </c>
      <c r="T66" s="162">
        <f t="shared" ref="T66" si="191">IF(E66="","",(R66-S66))</f>
        <v>2.6699999999999946E-2</v>
      </c>
      <c r="U66" s="162">
        <f t="shared" ref="U66" si="192">IF(E66="","",ROUND(AVERAGEA(E66:I67),4))</f>
        <v>7.5343999999999998</v>
      </c>
      <c r="V66" s="162">
        <f t="shared" ref="V66" si="193">IF(E66="","",ROUND(SQRT(COUNTA(E66:I67)/(COUNTA(E66:I67)-1))*STDEVPA(E66:I67),4))</f>
        <v>1.04E-2</v>
      </c>
      <c r="W66" s="161">
        <f t="shared" ref="W66" si="194">IF(E66="","",ROUND((((B66+C66)-(B66-C67))/(6*V66)),4))</f>
        <v>6.4103000000000003</v>
      </c>
      <c r="X66" s="161">
        <f t="shared" ref="X66" si="195">IF(E66="","",ROUND((1-(ABS((((B66+C66)+(B66-C67))/2)-U66)/((C66+C67)/2)))*W66,4))</f>
        <v>5.3076999999999996</v>
      </c>
      <c r="Y66" s="161" t="str">
        <f t="shared" ref="Y66" si="196">IF(E66="","",IF(OR(((MAXA(E66:I67))&gt;(B66+C66)),((MINA(E66:I67))&lt;(B66-C67))),"NG","OK"))</f>
        <v>OK</v>
      </c>
      <c r="Z66" s="161" t="str">
        <f t="shared" ref="Z66" si="197">IF(X66="","",IF(OR(((MINA(X66))&lt;(1.67))),"NG","OK"))</f>
        <v>OK</v>
      </c>
      <c r="AA66">
        <v>7.5469999999999997</v>
      </c>
      <c r="AB66">
        <v>7.5393999999999997</v>
      </c>
      <c r="AC66">
        <v>7.5202999999999998</v>
      </c>
      <c r="AD66">
        <v>7.5373999999999999</v>
      </c>
      <c r="AE66">
        <v>7.5278</v>
      </c>
    </row>
    <row r="67" spans="1:31" ht="12" customHeight="1" x14ac:dyDescent="0.15">
      <c r="A67" s="166"/>
      <c r="B67" s="154"/>
      <c r="C67" s="61">
        <v>0.2</v>
      </c>
      <c r="D67" s="154"/>
      <c r="E67" s="154"/>
      <c r="F67" s="154"/>
      <c r="G67" s="154"/>
      <c r="H67" s="154"/>
      <c r="I67" s="154"/>
      <c r="J67" s="156"/>
      <c r="K67" s="156"/>
      <c r="L67" s="163" t="e">
        <f t="shared" ref="L67" si="198">IF(L48="","",IF(OR(((MAXA(L48:L55))&gt;(L44+L45)),((MINA(L48:L55))&lt;(L44-L46))),"NG","OK"))</f>
        <v>#VALUE!</v>
      </c>
      <c r="M67" s="163" t="str">
        <f t="shared" ref="M67" si="199">IF(M47="","",IF(OR(((MAXA(M47:M54))&gt;(M43+M44)),((MINA(M47:M54))&lt;(M43-M45))),2,1))</f>
        <v/>
      </c>
      <c r="N67" s="162"/>
      <c r="O67" s="164"/>
      <c r="P67" s="164"/>
      <c r="Q67" s="162"/>
      <c r="R67" s="162"/>
      <c r="S67" s="162"/>
      <c r="T67" s="162"/>
      <c r="U67" s="162"/>
      <c r="V67" s="162"/>
      <c r="W67" s="162"/>
      <c r="X67" s="162"/>
      <c r="Y67" s="162"/>
      <c r="Z67" s="162"/>
    </row>
    <row r="68" spans="1:31" ht="12" customHeight="1" x14ac:dyDescent="0.15">
      <c r="A68" s="165">
        <v>14</v>
      </c>
      <c r="B68" s="153">
        <v>6.2</v>
      </c>
      <c r="C68" s="60">
        <v>0.05</v>
      </c>
      <c r="D68" s="153" t="s">
        <v>79</v>
      </c>
      <c r="E68" s="153">
        <v>6.2027000000000001</v>
      </c>
      <c r="F68" s="153">
        <v>6.2035999999999998</v>
      </c>
      <c r="G68" s="153">
        <v>6.2035</v>
      </c>
      <c r="H68" s="153">
        <v>6.2034000000000002</v>
      </c>
      <c r="I68" s="153">
        <v>6.2011000000000003</v>
      </c>
      <c r="J68" s="155"/>
      <c r="K68" s="155"/>
      <c r="L68" s="163" t="str">
        <f t="shared" ref="L68" si="200">IF(E68="","",IF(OR(((MAXA(E68:I69))&gt;(B68+C68)),((MINA(E68:I69))&lt;(B68-C69))),"NG","OK"))</f>
        <v>OK</v>
      </c>
      <c r="M68" s="163">
        <f t="shared" ref="M68" si="201">IF(E68="","",IF(OR(((MAXA(E68:I69))&gt;(B68+C68)),((MINA(E68:I69))&lt;(B68-C69))),2,1))</f>
        <v>1</v>
      </c>
      <c r="N68" s="162">
        <f t="shared" ref="N68" si="202">IF(B68="","",(((B68+C68)+(B68-C69))/2))</f>
        <v>6.2</v>
      </c>
      <c r="O68" s="164">
        <f t="shared" ref="O68" si="203">IF(E68="","",((MAXA(E68,F68,G68,H68,I68))-N68)/((C68+C69)/2))</f>
        <v>7.199999999999207E-2</v>
      </c>
      <c r="P68" s="164">
        <f t="shared" ref="P68" si="204">IF(E68="","",((MINA(E68,F68,G68,H68,I68))-N68)/((C68+C69)/2))</f>
        <v>2.2000000000002018E-2</v>
      </c>
      <c r="Q68" s="162" t="str">
        <f t="shared" ref="Q68" si="205">IF(E68="","",IF(OR((O68&gt;50%),(P68&lt;-50%)),"Measure More","OK"))</f>
        <v>OK</v>
      </c>
      <c r="R68" s="162">
        <f t="shared" ref="R68" si="206">IF(E68="","",MAXA(E68:I69))</f>
        <v>6.2035999999999998</v>
      </c>
      <c r="S68" s="162">
        <f t="shared" ref="S68" si="207">IF(E68="","",MINA(E68:I69))</f>
        <v>6.2011000000000003</v>
      </c>
      <c r="T68" s="162">
        <f t="shared" ref="T68" si="208">IF(E68="","",(R68-S68))</f>
        <v>2.4999999999995026E-3</v>
      </c>
      <c r="U68" s="162">
        <f t="shared" ref="U68" si="209">IF(E68="","",ROUND(AVERAGEA(E68:I69),4))</f>
        <v>6.2028999999999996</v>
      </c>
      <c r="V68" s="162">
        <f t="shared" ref="V68" si="210">IF(E68="","",ROUND(SQRT(COUNTA(E68:I69)/(COUNTA(E68:I69)-1))*STDEVPA(E68:I69),4))</f>
        <v>1E-3</v>
      </c>
      <c r="W68" s="161">
        <f t="shared" ref="W68" si="211">IF(E68="","",ROUND((((B68+C68)-(B68-C69))/(6*V68)),4))</f>
        <v>16.666699999999999</v>
      </c>
      <c r="X68" s="161">
        <f t="shared" ref="X68" si="212">IF(E68="","",ROUND((1-(ABS((((B68+C68)+(B68-C69))/2)-U68)/((C68+C69)/2)))*W68,4))</f>
        <v>15.7</v>
      </c>
      <c r="Y68" s="161" t="str">
        <f t="shared" ref="Y68" si="213">IF(E68="","",IF(OR(((MAXA(E68:I69))&gt;(B68+C68)),((MINA(E68:I69))&lt;(B68-C69))),"NG","OK"))</f>
        <v>OK</v>
      </c>
      <c r="Z68" s="161" t="str">
        <f t="shared" ref="Z68" si="214">IF(X68="","",IF(OR(((MINA(X68))&lt;(1.67))),"NG","OK"))</f>
        <v>OK</v>
      </c>
      <c r="AA68">
        <v>6.2027000000000001</v>
      </c>
      <c r="AB68">
        <v>6.2035999999999998</v>
      </c>
      <c r="AC68">
        <v>6.2035</v>
      </c>
      <c r="AD68">
        <v>6.2034000000000002</v>
      </c>
      <c r="AE68">
        <v>6.2011000000000003</v>
      </c>
    </row>
    <row r="69" spans="1:31" ht="12" customHeight="1" x14ac:dyDescent="0.15">
      <c r="A69" s="166"/>
      <c r="B69" s="154"/>
      <c r="C69" s="61">
        <v>0.05</v>
      </c>
      <c r="D69" s="154"/>
      <c r="E69" s="154"/>
      <c r="F69" s="154"/>
      <c r="G69" s="154"/>
      <c r="H69" s="154"/>
      <c r="I69" s="154"/>
      <c r="J69" s="156"/>
      <c r="K69" s="156"/>
      <c r="L69" s="163" t="e">
        <f t="shared" ref="L69" si="215">IF(L50="","",IF(OR(((MAXA(L50:L57))&gt;(L46+L47)),((MINA(L50:L57))&lt;(L46-L48))),"NG","OK"))</f>
        <v>#VALUE!</v>
      </c>
      <c r="M69" s="163" t="str">
        <f t="shared" ref="M69" si="216">IF(M49="","",IF(OR(((MAXA(M49:M56))&gt;(M45+M46)),((MINA(M49:M56))&lt;(M45-M47))),2,1))</f>
        <v/>
      </c>
      <c r="N69" s="162"/>
      <c r="O69" s="164"/>
      <c r="P69" s="164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  <row r="70" spans="1:31" ht="12" customHeight="1" x14ac:dyDescent="0.15">
      <c r="A70" s="165">
        <v>15</v>
      </c>
      <c r="B70" s="153">
        <v>5.7</v>
      </c>
      <c r="C70" s="60">
        <v>0.1</v>
      </c>
      <c r="D70" s="153" t="s">
        <v>79</v>
      </c>
      <c r="E70" s="153">
        <v>5.6741000000000001</v>
      </c>
      <c r="F70" s="153">
        <v>5.6764999999999999</v>
      </c>
      <c r="G70" s="153">
        <v>5.6764999999999999</v>
      </c>
      <c r="H70" s="153">
        <v>5.6750999999999996</v>
      </c>
      <c r="I70" s="153">
        <v>5.6736000000000004</v>
      </c>
      <c r="J70" s="155"/>
      <c r="K70" s="155"/>
      <c r="L70" s="163" t="str">
        <f t="shared" ref="L70" si="217">IF(E70="","",IF(OR(((MAXA(E70:I71))&gt;(B70+C70)),((MINA(E70:I71))&lt;(B70-C71))),"NG","OK"))</f>
        <v>OK</v>
      </c>
      <c r="M70" s="163">
        <f t="shared" ref="M70" si="218">IF(E70="","",IF(OR(((MAXA(E70:I71))&gt;(B70+C70)),((MINA(E70:I71))&lt;(B70-C71))),2,1))</f>
        <v>1</v>
      </c>
      <c r="N70" s="162">
        <f t="shared" ref="N70" si="219">IF(B70="","",(((B70+C70)+(B70-C71))/2))</f>
        <v>5.7</v>
      </c>
      <c r="O70" s="164">
        <f t="shared" ref="O70" si="220">IF(E70="","",((MAXA(E70,F70,G70,H70,I70))-N70)/((C70+C71)/2))</f>
        <v>-0.23500000000000298</v>
      </c>
      <c r="P70" s="164">
        <f t="shared" ref="P70" si="221">IF(E70="","",((MINA(E70,F70,G70,H70,I70))-N70)/((C70+C71)/2))</f>
        <v>-0.26399999999999757</v>
      </c>
      <c r="Q70" s="162" t="str">
        <f t="shared" ref="Q70" si="222">IF(E70="","",IF(OR((O70&gt;50%),(P70&lt;-50%)),"Measure More","OK"))</f>
        <v>OK</v>
      </c>
      <c r="R70" s="162">
        <f t="shared" ref="R70" si="223">IF(E70="","",MAXA(E70:I71))</f>
        <v>5.6764999999999999</v>
      </c>
      <c r="S70" s="162">
        <f t="shared" ref="S70" si="224">IF(E70="","",MINA(E70:I71))</f>
        <v>5.6736000000000004</v>
      </c>
      <c r="T70" s="162">
        <f t="shared" ref="T70" si="225">IF(E70="","",(R70-S70))</f>
        <v>2.8999999999994586E-3</v>
      </c>
      <c r="U70" s="162">
        <f t="shared" ref="U70" si="226">IF(E70="","",ROUND(AVERAGEA(E70:I71),4))</f>
        <v>5.6752000000000002</v>
      </c>
      <c r="V70" s="162">
        <f t="shared" ref="V70" si="227">IF(E70="","",ROUND(SQRT(COUNTA(E70:I71)/(COUNTA(E70:I71)-1))*STDEVPA(E70:I71),4))</f>
        <v>1.2999999999999999E-3</v>
      </c>
      <c r="W70" s="161">
        <f t="shared" ref="W70" si="228">IF(E70="","",ROUND((((B70+C70)-(B70-C71))/(6*V70)),4))</f>
        <v>25.640999999999998</v>
      </c>
      <c r="X70" s="161">
        <f t="shared" ref="X70" si="229">IF(E70="","",ROUND((1-(ABS((((B70+C70)+(B70-C71))/2)-U70)/((C70+C71)/2)))*W70,4))</f>
        <v>19.282</v>
      </c>
      <c r="Y70" s="161" t="str">
        <f t="shared" ref="Y70" si="230">IF(E70="","",IF(OR(((MAXA(E70:I71))&gt;(B70+C70)),((MINA(E70:I71))&lt;(B70-C71))),"NG","OK"))</f>
        <v>OK</v>
      </c>
      <c r="Z70" s="161" t="str">
        <f t="shared" ref="Z70" si="231">IF(X70="","",IF(OR(((MINA(X70))&lt;(1.67))),"NG","OK"))</f>
        <v>OK</v>
      </c>
      <c r="AA70">
        <v>5.6741000000000001</v>
      </c>
      <c r="AB70">
        <v>5.6764999999999999</v>
      </c>
      <c r="AC70">
        <v>5.6764999999999999</v>
      </c>
      <c r="AD70">
        <v>5.6750999999999996</v>
      </c>
      <c r="AE70">
        <v>5.6736000000000004</v>
      </c>
    </row>
    <row r="71" spans="1:31" ht="12" customHeight="1" x14ac:dyDescent="0.15">
      <c r="A71" s="166"/>
      <c r="B71" s="154"/>
      <c r="C71" s="61">
        <v>0.1</v>
      </c>
      <c r="D71" s="154"/>
      <c r="E71" s="154"/>
      <c r="F71" s="154"/>
      <c r="G71" s="154"/>
      <c r="H71" s="154"/>
      <c r="I71" s="154"/>
      <c r="J71" s="156"/>
      <c r="K71" s="156"/>
      <c r="L71" s="163" t="e">
        <f t="shared" ref="L71" si="232">IF(L52="","",IF(OR(((MAXA(L52:L59))&gt;(L48+L49)),((MINA(L52:L59))&lt;(L48-L50))),"NG","OK"))</f>
        <v>#VALUE!</v>
      </c>
      <c r="M71" s="163" t="str">
        <f t="shared" ref="M71" si="233">IF(M51="","",IF(OR(((MAXA(M51:M58))&gt;(M47+M48)),((MINA(M51:M58))&lt;(M47-M49))),2,1))</f>
        <v/>
      </c>
      <c r="N71" s="162"/>
      <c r="O71" s="164"/>
      <c r="P71" s="164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r="72" spans="1:31" ht="12" customHeight="1" x14ac:dyDescent="0.15">
      <c r="A72" s="165">
        <v>16</v>
      </c>
      <c r="B72" s="153">
        <v>7.9</v>
      </c>
      <c r="C72" s="60">
        <v>0.1</v>
      </c>
      <c r="D72" s="153" t="s">
        <v>79</v>
      </c>
      <c r="E72" s="153">
        <v>7.9119999999999999</v>
      </c>
      <c r="F72" s="153">
        <v>7.9158999999999997</v>
      </c>
      <c r="G72" s="153">
        <v>7.9131</v>
      </c>
      <c r="H72" s="153">
        <v>7.9146000000000001</v>
      </c>
      <c r="I72" s="153">
        <v>7.9154999999999998</v>
      </c>
      <c r="J72" s="155"/>
      <c r="K72" s="155"/>
      <c r="L72" s="163" t="str">
        <f t="shared" ref="L72" si="234">IF(E72="","",IF(OR(((MAXA(E72:I73))&gt;(B72+C72)),((MINA(E72:I73))&lt;(B72-C73))),"NG","OK"))</f>
        <v>OK</v>
      </c>
      <c r="M72" s="163">
        <f t="shared" ref="M72" si="235">IF(E72="","",IF(OR(((MAXA(E72:I73))&gt;(B72+C72)),((MINA(E72:I73))&lt;(B72-C73))),2,1))</f>
        <v>1</v>
      </c>
      <c r="N72" s="162">
        <f t="shared" ref="N72" si="236">IF(B72="","",(((B72+C72)+(B72-C73))/2))</f>
        <v>7.9</v>
      </c>
      <c r="O72" s="164">
        <f t="shared" ref="O72" si="237">IF(E72="","",((MAXA(E72,F72,G72,H72,I72))-N72)/((C72+C73)/2))</f>
        <v>0.15899999999999359</v>
      </c>
      <c r="P72" s="164">
        <f t="shared" ref="P72" si="238">IF(E72="","",((MINA(E72,F72,G72,H72,I72))-N72)/((C72+C73)/2))</f>
        <v>0.11999999999999567</v>
      </c>
      <c r="Q72" s="162" t="str">
        <f t="shared" ref="Q72" si="239">IF(E72="","",IF(OR((O72&gt;50%),(P72&lt;-50%)),"Measure More","OK"))</f>
        <v>OK</v>
      </c>
      <c r="R72" s="162">
        <f t="shared" ref="R72" si="240">IF(E72="","",MAXA(E72:I73))</f>
        <v>7.9158999999999997</v>
      </c>
      <c r="S72" s="162">
        <f t="shared" ref="S72" si="241">IF(E72="","",MINA(E72:I73))</f>
        <v>7.9119999999999999</v>
      </c>
      <c r="T72" s="162">
        <f t="shared" ref="T72" si="242">IF(E72="","",(R72-S72))</f>
        <v>3.8999999999997925E-3</v>
      </c>
      <c r="U72" s="162">
        <f t="shared" ref="U72" si="243">IF(E72="","",ROUND(AVERAGEA(E72:I73),4))</f>
        <v>7.9142000000000001</v>
      </c>
      <c r="V72" s="162">
        <f t="shared" ref="V72" si="244">IF(E72="","",ROUND(SQRT(COUNTA(E72:I73)/(COUNTA(E72:I73)-1))*STDEVPA(E72:I73),4))</f>
        <v>1.6000000000000001E-3</v>
      </c>
      <c r="W72" s="161">
        <f t="shared" ref="W72" si="245">IF(E72="","",ROUND((((B72+C72)-(B72-C73))/(6*V72)),4))</f>
        <v>20.833300000000001</v>
      </c>
      <c r="X72" s="161">
        <f t="shared" ref="X72" si="246">IF(E72="","",ROUND((1-(ABS((((B72+C72)+(B72-C73))/2)-U72)/((C72+C73)/2)))*W72,4))</f>
        <v>17.875</v>
      </c>
      <c r="Y72" s="161" t="str">
        <f t="shared" ref="Y72" si="247">IF(E72="","",IF(OR(((MAXA(E72:I73))&gt;(B72+C72)),((MINA(E72:I73))&lt;(B72-C73))),"NG","OK"))</f>
        <v>OK</v>
      </c>
      <c r="Z72" s="161" t="str">
        <f t="shared" ref="Z72" si="248">IF(X72="","",IF(OR(((MINA(X72))&lt;(1.67))),"NG","OK"))</f>
        <v>OK</v>
      </c>
      <c r="AA72">
        <v>7.9119999999999999</v>
      </c>
      <c r="AB72">
        <v>7.9158999999999997</v>
      </c>
      <c r="AC72">
        <v>7.9131</v>
      </c>
      <c r="AD72">
        <v>7.9146000000000001</v>
      </c>
      <c r="AE72">
        <v>7.9154999999999998</v>
      </c>
    </row>
    <row r="73" spans="1:31" ht="12" customHeight="1" x14ac:dyDescent="0.15">
      <c r="A73" s="166"/>
      <c r="B73" s="154"/>
      <c r="C73" s="61">
        <v>0.1</v>
      </c>
      <c r="D73" s="154"/>
      <c r="E73" s="154"/>
      <c r="F73" s="154"/>
      <c r="G73" s="154"/>
      <c r="H73" s="154"/>
      <c r="I73" s="154"/>
      <c r="J73" s="156"/>
      <c r="K73" s="156"/>
      <c r="L73" s="163" t="e">
        <f t="shared" ref="L73" si="249">IF(L54="","",IF(OR(((MAXA(L54:L61))&gt;(L50+L51)),((MINA(L54:L61))&lt;(L50-L52))),"NG","OK"))</f>
        <v>#VALUE!</v>
      </c>
      <c r="M73" s="163" t="str">
        <f t="shared" ref="M73" si="250">IF(M53="","",IF(OR(((MAXA(M53:M60))&gt;(M49+M50)),((MINA(M53:M60))&lt;(M49-M51))),2,1))</f>
        <v/>
      </c>
      <c r="N73" s="162"/>
      <c r="O73" s="164"/>
      <c r="P73" s="164"/>
      <c r="Q73" s="162"/>
      <c r="R73" s="162"/>
      <c r="S73" s="162"/>
      <c r="T73" s="162"/>
      <c r="U73" s="162"/>
      <c r="V73" s="162"/>
      <c r="W73" s="162"/>
      <c r="X73" s="162"/>
      <c r="Y73" s="162"/>
      <c r="Z73" s="162"/>
    </row>
    <row r="74" spans="1:31" ht="12" customHeight="1" x14ac:dyDescent="0.15">
      <c r="A74" s="165">
        <v>17</v>
      </c>
      <c r="B74" s="153">
        <v>3.1</v>
      </c>
      <c r="C74" s="60">
        <v>0.1</v>
      </c>
      <c r="D74" s="153" t="s">
        <v>79</v>
      </c>
      <c r="E74" s="153">
        <v>3.0731999999999999</v>
      </c>
      <c r="F74" s="153">
        <v>3.0752999999999999</v>
      </c>
      <c r="G74" s="153">
        <v>3.06</v>
      </c>
      <c r="H74" s="153">
        <v>3.0733000000000001</v>
      </c>
      <c r="I74" s="153">
        <v>3.0731999999999999</v>
      </c>
      <c r="J74" s="155"/>
      <c r="K74" s="155"/>
      <c r="L74" s="163" t="str">
        <f t="shared" ref="L74" si="251">IF(E74="","",IF(OR(((MAXA(E74:I75))&gt;(B74+C74)),((MINA(E74:I75))&lt;(B74-C75))),"NG","OK"))</f>
        <v>OK</v>
      </c>
      <c r="M74" s="163">
        <f t="shared" ref="M74" si="252">IF(E74="","",IF(OR(((MAXA(E74:I75))&gt;(B74+C74)),((MINA(E74:I75))&lt;(B74-C75))),2,1))</f>
        <v>1</v>
      </c>
      <c r="N74" s="162">
        <f t="shared" ref="N74" si="253">IF(B74="","",(((B74+C74)+(B74-C75))/2))</f>
        <v>3.1</v>
      </c>
      <c r="O74" s="164">
        <f t="shared" ref="O74" si="254">IF(E74="","",((MAXA(E74,F74,G74,H74,I74))-N74)/((C74+C75)/2))</f>
        <v>-0.24700000000000166</v>
      </c>
      <c r="P74" s="164">
        <f t="shared" ref="P74" si="255">IF(E74="","",((MINA(E74,F74,G74,H74,I74))-N74)/((C74+C75)/2))</f>
        <v>-0.40000000000000036</v>
      </c>
      <c r="Q74" s="162" t="str">
        <f t="shared" ref="Q74" si="256">IF(E74="","",IF(OR((O74&gt;50%),(P74&lt;-50%)),"Measure More","OK"))</f>
        <v>OK</v>
      </c>
      <c r="R74" s="162">
        <f t="shared" ref="R74" si="257">IF(E74="","",MAXA(E74:I75))</f>
        <v>3.0752999999999999</v>
      </c>
      <c r="S74" s="162">
        <f t="shared" ref="S74" si="258">IF(E74="","",MINA(E74:I75))</f>
        <v>3.06</v>
      </c>
      <c r="T74" s="162">
        <f t="shared" ref="T74" si="259">IF(E74="","",(R74-S74))</f>
        <v>1.5299999999999869E-2</v>
      </c>
      <c r="U74" s="162">
        <f t="shared" ref="U74" si="260">IF(E74="","",ROUND(AVERAGEA(E74:I75),4))</f>
        <v>3.0710000000000002</v>
      </c>
      <c r="V74" s="162">
        <f t="shared" ref="V74" si="261">IF(E74="","",ROUND(SQRT(COUNTA(E74:I75)/(COUNTA(E74:I75)-1))*STDEVPA(E74:I75),4))</f>
        <v>6.1999999999999998E-3</v>
      </c>
      <c r="W74" s="161">
        <f t="shared" ref="W74" si="262">IF(E74="","",ROUND((((B74+C74)-(B74-C75))/(6*V74)),4))</f>
        <v>5.3762999999999996</v>
      </c>
      <c r="X74" s="161">
        <f t="shared" ref="X74" si="263">IF(E74="","",ROUND((1-(ABS((((B74+C74)+(B74-C75))/2)-U74)/((C74+C75)/2)))*W74,4))</f>
        <v>3.8172000000000001</v>
      </c>
      <c r="Y74" s="161" t="str">
        <f t="shared" ref="Y74" si="264">IF(E74="","",IF(OR(((MAXA(E74:I75))&gt;(B74+C74)),((MINA(E74:I75))&lt;(B74-C75))),"NG","OK"))</f>
        <v>OK</v>
      </c>
      <c r="Z74" s="161" t="str">
        <f t="shared" ref="Z74" si="265">IF(X74="","",IF(OR(((MINA(X74))&lt;(1.67))),"NG","OK"))</f>
        <v>OK</v>
      </c>
      <c r="AA74">
        <v>3.0731999999999999</v>
      </c>
      <c r="AB74">
        <v>3.0752999999999999</v>
      </c>
      <c r="AC74">
        <v>3.06</v>
      </c>
      <c r="AD74">
        <v>3.0733000000000001</v>
      </c>
      <c r="AE74">
        <v>3.0731999999999999</v>
      </c>
    </row>
    <row r="75" spans="1:31" ht="12" customHeight="1" x14ac:dyDescent="0.15">
      <c r="A75" s="166"/>
      <c r="B75" s="154"/>
      <c r="C75" s="61">
        <v>0.1</v>
      </c>
      <c r="D75" s="154"/>
      <c r="E75" s="154"/>
      <c r="F75" s="154"/>
      <c r="G75" s="154"/>
      <c r="H75" s="154"/>
      <c r="I75" s="154"/>
      <c r="J75" s="156"/>
      <c r="K75" s="156"/>
      <c r="L75" s="163" t="e">
        <f t="shared" ref="L75" si="266">IF(L56="","",IF(OR(((MAXA(L56:L63))&gt;(L52+L53)),((MINA(L56:L63))&lt;(L52-L54))),"NG","OK"))</f>
        <v>#VALUE!</v>
      </c>
      <c r="M75" s="163" t="str">
        <f t="shared" ref="M75" si="267">IF(M55="","",IF(OR(((MAXA(M55:M62))&gt;(M51+M52)),((MINA(M55:M62))&lt;(M51-M53))),2,1))</f>
        <v/>
      </c>
      <c r="N75" s="162"/>
      <c r="O75" s="164"/>
      <c r="P75" s="164"/>
      <c r="Q75" s="162"/>
      <c r="R75" s="162"/>
      <c r="S75" s="162"/>
      <c r="T75" s="162"/>
      <c r="U75" s="162"/>
      <c r="V75" s="162"/>
      <c r="W75" s="162"/>
      <c r="X75" s="162"/>
      <c r="Y75" s="162"/>
      <c r="Z75" s="162"/>
    </row>
    <row r="76" spans="1:31" ht="12" customHeight="1" x14ac:dyDescent="0.15">
      <c r="A76" s="165">
        <v>18</v>
      </c>
      <c r="B76" s="153">
        <v>7.7</v>
      </c>
      <c r="C76" s="60">
        <v>0.1</v>
      </c>
      <c r="D76" s="153" t="s">
        <v>79</v>
      </c>
      <c r="E76" s="153">
        <v>7.7298</v>
      </c>
      <c r="F76" s="153">
        <v>7.7282999999999999</v>
      </c>
      <c r="G76" s="153">
        <v>7.7301000000000002</v>
      </c>
      <c r="H76" s="153">
        <v>7.7308000000000003</v>
      </c>
      <c r="I76" s="153">
        <v>7.7291999999999996</v>
      </c>
      <c r="J76" s="155"/>
      <c r="K76" s="155"/>
      <c r="L76" s="163" t="str">
        <f t="shared" ref="L76" si="268">IF(E76="","",IF(OR(((MAXA(E76:I77))&gt;(B76+C76)),((MINA(E76:I77))&lt;(B76-C77))),"NG","OK"))</f>
        <v>OK</v>
      </c>
      <c r="M76" s="163">
        <f t="shared" ref="M76" si="269">IF(E76="","",IF(OR(((MAXA(E76:I77))&gt;(B76+C76)),((MINA(E76:I77))&lt;(B76-C77))),2,1))</f>
        <v>1</v>
      </c>
      <c r="N76" s="162">
        <f t="shared" ref="N76" si="270">IF(B76="","",(((B76+C76)+(B76-C77))/2))</f>
        <v>7.7</v>
      </c>
      <c r="O76" s="164">
        <f t="shared" ref="O76" si="271">IF(E76="","",((MAXA(E76,F76,G76,H76,I76))-N76)/((C76+C77)/2))</f>
        <v>0.30800000000000161</v>
      </c>
      <c r="P76" s="164">
        <f t="shared" ref="P76" si="272">IF(E76="","",((MINA(E76,F76,G76,H76,I76))-N76)/((C76+C77)/2))</f>
        <v>0.2829999999999977</v>
      </c>
      <c r="Q76" s="162" t="str">
        <f t="shared" ref="Q76" si="273">IF(E76="","",IF(OR((O76&gt;50%),(P76&lt;-50%)),"Measure More","OK"))</f>
        <v>OK</v>
      </c>
      <c r="R76" s="162">
        <f t="shared" ref="R76" si="274">IF(E76="","",MAXA(E76:I77))</f>
        <v>7.7308000000000003</v>
      </c>
      <c r="S76" s="162">
        <f t="shared" ref="S76" si="275">IF(E76="","",MINA(E76:I77))</f>
        <v>7.7282999999999999</v>
      </c>
      <c r="T76" s="162">
        <f t="shared" ref="T76" si="276">IF(E76="","",(R76-S76))</f>
        <v>2.5000000000003908E-3</v>
      </c>
      <c r="U76" s="162">
        <f t="shared" ref="U76" si="277">IF(E76="","",ROUND(AVERAGEA(E76:I77),4))</f>
        <v>7.7295999999999996</v>
      </c>
      <c r="V76" s="162">
        <f t="shared" ref="V76" si="278">IF(E76="","",ROUND(SQRT(COUNTA(E76:I77)/(COUNTA(E76:I77)-1))*STDEVPA(E76:I77),4))</f>
        <v>8.9999999999999998E-4</v>
      </c>
      <c r="W76" s="161">
        <f t="shared" ref="W76" si="279">IF(E76="","",ROUND((((B76+C76)-(B76-C77))/(6*V76)),4))</f>
        <v>37.036999999999999</v>
      </c>
      <c r="X76" s="161">
        <f t="shared" ref="X76" si="280">IF(E76="","",ROUND((1-(ABS((((B76+C76)+(B76-C77))/2)-U76)/((C76+C77)/2)))*W76,4))</f>
        <v>26.074000000000002</v>
      </c>
      <c r="Y76" s="161" t="str">
        <f t="shared" ref="Y76" si="281">IF(E76="","",IF(OR(((MAXA(E76:I77))&gt;(B76+C76)),((MINA(E76:I77))&lt;(B76-C77))),"NG","OK"))</f>
        <v>OK</v>
      </c>
      <c r="Z76" s="161" t="str">
        <f t="shared" ref="Z76" si="282">IF(X76="","",IF(OR(((MINA(X76))&lt;(1.67))),"NG","OK"))</f>
        <v>OK</v>
      </c>
      <c r="AA76">
        <v>7.7298</v>
      </c>
      <c r="AB76">
        <v>7.7282999999999999</v>
      </c>
      <c r="AC76">
        <v>7.7301000000000002</v>
      </c>
      <c r="AD76">
        <v>7.7308000000000003</v>
      </c>
      <c r="AE76">
        <v>7.7291999999999996</v>
      </c>
    </row>
    <row r="77" spans="1:31" ht="12" customHeight="1" x14ac:dyDescent="0.15">
      <c r="A77" s="166"/>
      <c r="B77" s="154"/>
      <c r="C77" s="61">
        <v>0.1</v>
      </c>
      <c r="D77" s="154"/>
      <c r="E77" s="154"/>
      <c r="F77" s="154"/>
      <c r="G77" s="154"/>
      <c r="H77" s="154"/>
      <c r="I77" s="154"/>
      <c r="J77" s="156"/>
      <c r="K77" s="156"/>
      <c r="L77" s="163" t="e">
        <f t="shared" ref="L77" si="283">IF(L58="","",IF(OR(((MAXA(L58:L65))&gt;(L54+L55)),((MINA(L58:L65))&lt;(L54-L56))),"NG","OK"))</f>
        <v>#VALUE!</v>
      </c>
      <c r="M77" s="163" t="str">
        <f t="shared" ref="M77" si="284">IF(M57="","",IF(OR(((MAXA(M57:M64))&gt;(M53+M54)),((MINA(M57:M64))&lt;(M53-M55))),2,1))</f>
        <v/>
      </c>
      <c r="N77" s="162"/>
      <c r="O77" s="164"/>
      <c r="P77" s="164"/>
      <c r="Q77" s="162"/>
      <c r="R77" s="162"/>
      <c r="S77" s="162"/>
      <c r="T77" s="162"/>
      <c r="U77" s="162"/>
      <c r="V77" s="162"/>
      <c r="W77" s="162"/>
      <c r="X77" s="162"/>
      <c r="Y77" s="162"/>
      <c r="Z77" s="162"/>
    </row>
    <row r="78" spans="1:31" ht="12" customHeight="1" x14ac:dyDescent="0.15">
      <c r="A78" s="165">
        <v>19</v>
      </c>
      <c r="B78" s="153">
        <v>3.1</v>
      </c>
      <c r="C78" s="60">
        <v>0.1</v>
      </c>
      <c r="D78" s="153" t="s">
        <v>79</v>
      </c>
      <c r="E78" s="153">
        <v>3.1267</v>
      </c>
      <c r="F78" s="153">
        <v>3.1309</v>
      </c>
      <c r="G78" s="153">
        <v>3.1272000000000002</v>
      </c>
      <c r="H78" s="153">
        <v>3.1307999999999998</v>
      </c>
      <c r="I78" s="153">
        <v>3.1253000000000002</v>
      </c>
      <c r="J78" s="155"/>
      <c r="K78" s="155"/>
      <c r="L78" s="163" t="str">
        <f t="shared" ref="L78" si="285">IF(E78="","",IF(OR(((MAXA(E78:I79))&gt;(B78+C78)),((MINA(E78:I79))&lt;(B78-C79))),"NG","OK"))</f>
        <v>OK</v>
      </c>
      <c r="M78" s="163">
        <f t="shared" ref="M78" si="286">IF(E78="","",IF(OR(((MAXA(E78:I79))&gt;(B78+C78)),((MINA(E78:I79))&lt;(B78-C79))),2,1))</f>
        <v>1</v>
      </c>
      <c r="N78" s="162">
        <f t="shared" ref="N78" si="287">IF(B78="","",(((B78+C78)+(B78-C79))/2))</f>
        <v>3.1</v>
      </c>
      <c r="O78" s="164">
        <f t="shared" ref="O78" si="288">IF(E78="","",((MAXA(E78,F78,G78,H78,I78))-N78)/((C78+C79)/2))</f>
        <v>0.30899999999999928</v>
      </c>
      <c r="P78" s="164">
        <f t="shared" ref="P78" si="289">IF(E78="","",((MINA(E78,F78,G78,H78,I78))-N78)/((C78+C79)/2))</f>
        <v>0.253000000000001</v>
      </c>
      <c r="Q78" s="162" t="str">
        <f t="shared" ref="Q78" si="290">IF(E78="","",IF(OR((O78&gt;50%),(P78&lt;-50%)),"Measure More","OK"))</f>
        <v>OK</v>
      </c>
      <c r="R78" s="162">
        <f t="shared" ref="R78" si="291">IF(E78="","",MAXA(E78:I79))</f>
        <v>3.1309</v>
      </c>
      <c r="S78" s="162">
        <f t="shared" ref="S78" si="292">IF(E78="","",MINA(E78:I79))</f>
        <v>3.1253000000000002</v>
      </c>
      <c r="T78" s="162">
        <f t="shared" ref="T78" si="293">IF(E78="","",(R78-S78))</f>
        <v>5.5999999999998273E-3</v>
      </c>
      <c r="U78" s="162">
        <f t="shared" ref="U78" si="294">IF(E78="","",ROUND(AVERAGEA(E78:I79),4))</f>
        <v>3.1282000000000001</v>
      </c>
      <c r="V78" s="162">
        <f t="shared" ref="V78" si="295">IF(E78="","",ROUND(SQRT(COUNTA(E78:I79)/(COUNTA(E78:I79)-1))*STDEVPA(E78:I79),4))</f>
        <v>2.5000000000000001E-3</v>
      </c>
      <c r="W78" s="161">
        <f t="shared" ref="W78" si="296">IF(E78="","",ROUND((((B78+C78)-(B78-C79))/(6*V78)),4))</f>
        <v>13.333299999999999</v>
      </c>
      <c r="X78" s="161">
        <f t="shared" ref="X78" si="297">IF(E78="","",ROUND((1-(ABS((((B78+C78)+(B78-C79))/2)-U78)/((C78+C79)/2)))*W78,4))</f>
        <v>9.5732999999999997</v>
      </c>
      <c r="Y78" s="161" t="str">
        <f t="shared" ref="Y78" si="298">IF(E78="","",IF(OR(((MAXA(E78:I79))&gt;(B78+C78)),((MINA(E78:I79))&lt;(B78-C79))),"NG","OK"))</f>
        <v>OK</v>
      </c>
      <c r="Z78" s="161" t="str">
        <f t="shared" ref="Z78" si="299">IF(X78="","",IF(OR(((MINA(X78))&lt;(1.67))),"NG","OK"))</f>
        <v>OK</v>
      </c>
      <c r="AA78">
        <v>3.1267</v>
      </c>
      <c r="AB78">
        <v>3.1309</v>
      </c>
      <c r="AC78">
        <v>3.1272000000000002</v>
      </c>
      <c r="AD78">
        <v>3.1307999999999998</v>
      </c>
      <c r="AE78">
        <v>3.1253000000000002</v>
      </c>
    </row>
    <row r="79" spans="1:31" ht="12" customHeight="1" x14ac:dyDescent="0.15">
      <c r="A79" s="166"/>
      <c r="B79" s="154"/>
      <c r="C79" s="61">
        <v>0.1</v>
      </c>
      <c r="D79" s="154"/>
      <c r="E79" s="154"/>
      <c r="F79" s="154"/>
      <c r="G79" s="154"/>
      <c r="H79" s="154"/>
      <c r="I79" s="154"/>
      <c r="J79" s="156"/>
      <c r="K79" s="156"/>
      <c r="L79" s="163" t="e">
        <f t="shared" ref="L79" si="300">IF(L60="","",IF(OR(((MAXA(L60:L67))&gt;(L56+L57)),((MINA(L60:L67))&lt;(L56-L58))),"NG","OK"))</f>
        <v>#VALUE!</v>
      </c>
      <c r="M79" s="163" t="str">
        <f t="shared" ref="M79" si="301">IF(M59="","",IF(OR(((MAXA(M59:M66))&gt;(M55+M56)),((MINA(M59:M66))&lt;(M55-M57))),2,1))</f>
        <v/>
      </c>
      <c r="N79" s="162"/>
      <c r="O79" s="164"/>
      <c r="P79" s="164"/>
      <c r="Q79" s="162"/>
      <c r="R79" s="162"/>
      <c r="S79" s="162"/>
      <c r="T79" s="162"/>
      <c r="U79" s="162"/>
      <c r="V79" s="162"/>
      <c r="W79" s="162"/>
      <c r="X79" s="162"/>
      <c r="Y79" s="162"/>
      <c r="Z79" s="162"/>
    </row>
    <row r="80" spans="1:31" ht="12" customHeight="1" x14ac:dyDescent="0.15">
      <c r="A80" s="165">
        <v>20</v>
      </c>
      <c r="B80" s="153">
        <v>10.3</v>
      </c>
      <c r="C80" s="60">
        <v>0.2</v>
      </c>
      <c r="D80" s="153" t="s">
        <v>79</v>
      </c>
      <c r="E80" s="153">
        <v>10.2906</v>
      </c>
      <c r="F80" s="153">
        <v>10.2867</v>
      </c>
      <c r="G80" s="153">
        <v>10.2926</v>
      </c>
      <c r="H80" s="153">
        <v>10.288500000000001</v>
      </c>
      <c r="I80" s="153">
        <v>10.303100000000001</v>
      </c>
      <c r="J80" s="155"/>
      <c r="K80" s="155"/>
      <c r="L80" s="163" t="str">
        <f t="shared" ref="L80" si="302">IF(E80="","",IF(OR(((MAXA(E80:I81))&gt;(B80+C80)),((MINA(E80:I81))&lt;(B80-C81))),"NG","OK"))</f>
        <v>OK</v>
      </c>
      <c r="M80" s="163">
        <f t="shared" ref="M80" si="303">IF(E80="","",IF(OR(((MAXA(E80:I81))&gt;(B80+C80)),((MINA(E80:I81))&lt;(B80-C81))),2,1))</f>
        <v>1</v>
      </c>
      <c r="N80" s="162">
        <f t="shared" ref="N80" si="304">IF(B80="","",(((B80+C80)+(B80-C81))/2))</f>
        <v>10.3</v>
      </c>
      <c r="O80" s="164">
        <f t="shared" ref="O80" si="305">IF(E80="","",((MAXA(E80,F80,G80,H80,I80))-N80)/((C80+C81)/2))</f>
        <v>1.5499999999999403E-2</v>
      </c>
      <c r="P80" s="164">
        <f t="shared" ref="P80" si="306">IF(E80="","",((MINA(E80,F80,G80,H80,I80))-N80)/((C80+C81)/2))</f>
        <v>-6.6500000000004889E-2</v>
      </c>
      <c r="Q80" s="162" t="str">
        <f t="shared" ref="Q80" si="307">IF(E80="","",IF(OR((O80&gt;50%),(P80&lt;-50%)),"Measure More","OK"))</f>
        <v>OK</v>
      </c>
      <c r="R80" s="162">
        <f t="shared" ref="R80" si="308">IF(E80="","",MAXA(E80:I81))</f>
        <v>10.303100000000001</v>
      </c>
      <c r="S80" s="162">
        <f t="shared" ref="S80" si="309">IF(E80="","",MINA(E80:I81))</f>
        <v>10.2867</v>
      </c>
      <c r="T80" s="162">
        <f t="shared" ref="T80" si="310">IF(E80="","",(R80-S80))</f>
        <v>1.6400000000000858E-2</v>
      </c>
      <c r="U80" s="162">
        <f t="shared" ref="U80" si="311">IF(E80="","",ROUND(AVERAGEA(E80:I81),4))</f>
        <v>10.292299999999999</v>
      </c>
      <c r="V80" s="162">
        <f t="shared" ref="V80" si="312">IF(E80="","",ROUND(SQRT(COUNTA(E80:I81)/(COUNTA(E80:I81)-1))*STDEVPA(E80:I81),4))</f>
        <v>6.4000000000000003E-3</v>
      </c>
      <c r="W80" s="161">
        <f t="shared" ref="W80" si="313">IF(E80="","",ROUND((((B80+C80)-(B80-C81))/(6*V80)),4))</f>
        <v>10.416700000000001</v>
      </c>
      <c r="X80" s="161">
        <f t="shared" ref="X80" si="314">IF(E80="","",ROUND((1-(ABS((((B80+C80)+(B80-C81))/2)-U80)/((C80+C81)/2)))*W80,4))</f>
        <v>10.015700000000001</v>
      </c>
      <c r="Y80" s="161" t="str">
        <f t="shared" ref="Y80" si="315">IF(E80="","",IF(OR(((MAXA(E80:I81))&gt;(B80+C80)),((MINA(E80:I81))&lt;(B80-C81))),"NG","OK"))</f>
        <v>OK</v>
      </c>
      <c r="Z80" s="161" t="str">
        <f t="shared" ref="Z80" si="316">IF(X80="","",IF(OR(((MINA(X80))&lt;(1.67))),"NG","OK"))</f>
        <v>OK</v>
      </c>
      <c r="AA80">
        <v>10.2906</v>
      </c>
      <c r="AB80">
        <v>10.2867</v>
      </c>
      <c r="AC80">
        <v>10.2926</v>
      </c>
      <c r="AD80">
        <v>10.288500000000001</v>
      </c>
      <c r="AE80">
        <v>10.303100000000001</v>
      </c>
    </row>
    <row r="81" spans="1:31" ht="12" customHeight="1" x14ac:dyDescent="0.15">
      <c r="A81" s="166"/>
      <c r="B81" s="154"/>
      <c r="C81" s="61">
        <v>0.2</v>
      </c>
      <c r="D81" s="154"/>
      <c r="E81" s="154"/>
      <c r="F81" s="154"/>
      <c r="G81" s="154"/>
      <c r="H81" s="154"/>
      <c r="I81" s="154"/>
      <c r="J81" s="156"/>
      <c r="K81" s="156"/>
      <c r="L81" s="163" t="e">
        <f t="shared" ref="L81" si="317">IF(L62="","",IF(OR(((MAXA(L62:L69))&gt;(L58+L59)),((MINA(L62:L69))&lt;(L58-L60))),"NG","OK"))</f>
        <v>#VALUE!</v>
      </c>
      <c r="M81" s="163" t="str">
        <f t="shared" ref="M81" si="318">IF(M61="","",IF(OR(((MAXA(M61:M68))&gt;(M57+M58)),((MINA(M61:M68))&lt;(M57-M59))),2,1))</f>
        <v/>
      </c>
      <c r="N81" s="162"/>
      <c r="O81" s="164"/>
      <c r="P81" s="164"/>
      <c r="Q81" s="162"/>
      <c r="R81" s="162"/>
      <c r="S81" s="162"/>
      <c r="T81" s="162"/>
      <c r="U81" s="162"/>
      <c r="V81" s="162"/>
      <c r="W81" s="162"/>
      <c r="X81" s="162"/>
      <c r="Y81" s="162"/>
      <c r="Z81" s="162"/>
    </row>
    <row r="82" spans="1:31" ht="12" customHeight="1" x14ac:dyDescent="0.15">
      <c r="A82" s="170" t="s">
        <v>89</v>
      </c>
      <c r="B82" s="153">
        <v>0</v>
      </c>
      <c r="C82" s="60">
        <v>0.05</v>
      </c>
      <c r="D82" s="153" t="s">
        <v>79</v>
      </c>
      <c r="E82" s="153">
        <v>1.2800000000000001E-2</v>
      </c>
      <c r="F82" s="153">
        <v>1.47E-2</v>
      </c>
      <c r="G82" s="153">
        <v>1.5599999999999999E-2</v>
      </c>
      <c r="H82" s="153">
        <v>1.4E-2</v>
      </c>
      <c r="I82" s="153">
        <v>1.52E-2</v>
      </c>
      <c r="J82" s="155"/>
      <c r="K82" s="155"/>
      <c r="L82" s="163" t="str">
        <f t="shared" ref="L82" si="319">IF(E82="","",IF(OR(((MAXA(E82:I83))&gt;(B82+C82)),((MINA(E82:I83))&lt;(B82-C83))),"NG","OK"))</f>
        <v>OK</v>
      </c>
      <c r="M82" s="163">
        <f t="shared" ref="M82" si="320">IF(E82="","",IF(OR(((MAXA(E82:I83))&gt;(B82+C82)),((MINA(E82:I83))&lt;(B82-C83))),2,1))</f>
        <v>1</v>
      </c>
      <c r="N82" s="162">
        <f t="shared" ref="N82" si="321">IF(B82="","",(((B82+C82)+(B82-C83))/2))</f>
        <v>2.5000000000000001E-2</v>
      </c>
      <c r="O82" s="164">
        <f t="shared" ref="O82" si="322">IF(E82="","",((MAXA(E82,F82,G82,H82,I82))-N82)/((C82+C83)/2))</f>
        <v>-0.37600000000000006</v>
      </c>
      <c r="P82" s="164">
        <f t="shared" ref="P82" si="323">IF(E82="","",((MINA(E82,F82,G82,H82,I82))-N82)/((C82+C83)/2))</f>
        <v>-0.48799999999999999</v>
      </c>
      <c r="Q82" s="162" t="str">
        <f t="shared" ref="Q82" si="324">IF(E82="","",IF(OR((O82&gt;50%),(P82&lt;-50%)),"Measure More","OK"))</f>
        <v>OK</v>
      </c>
      <c r="R82" s="162">
        <f t="shared" ref="R82" si="325">IF(E82="","",MAXA(E82:I83))</f>
        <v>1.5599999999999999E-2</v>
      </c>
      <c r="S82" s="162">
        <f t="shared" ref="S82" si="326">IF(E82="","",MINA(E82:I83))</f>
        <v>1.2800000000000001E-2</v>
      </c>
      <c r="T82" s="162">
        <f t="shared" ref="T82" si="327">IF(E82="","",(R82-S82))</f>
        <v>2.7999999999999987E-3</v>
      </c>
      <c r="U82" s="162">
        <f t="shared" ref="U82" si="328">IF(E82="","",ROUND(AVERAGEA(E82:I83),4))</f>
        <v>1.4500000000000001E-2</v>
      </c>
      <c r="V82" s="162">
        <f t="shared" ref="V82" si="329">IF(E82="","",ROUND(SQRT(COUNTA(E82:I83)/(COUNTA(E82:I83)-1))*STDEVPA(E82:I83),4))</f>
        <v>1.1000000000000001E-3</v>
      </c>
      <c r="W82" s="161">
        <f>IF(E82="","",ROUND((((B82+C82)-U82)/(3*V82)),4))</f>
        <v>10.7576</v>
      </c>
      <c r="X82" s="161">
        <f>IF(E82="","",ROUND((((B82+C82)-U82)/(3*V82)),4))</f>
        <v>10.7576</v>
      </c>
      <c r="Y82" s="161" t="str">
        <f t="shared" ref="Y82" si="330">IF(E82="","",IF(OR(((MAXA(E82:I83))&gt;(B82+C82)),((MINA(E82:I83))&lt;(B82-C83))),"NG","OK"))</f>
        <v>OK</v>
      </c>
      <c r="Z82" s="161" t="str">
        <f t="shared" ref="Z82" si="331">IF(X82="","",IF(OR(((MINA(X82))&lt;(1.67))),"NG","OK"))</f>
        <v>OK</v>
      </c>
      <c r="AA82">
        <v>1.2800000000000001E-2</v>
      </c>
      <c r="AB82">
        <v>1.47E-2</v>
      </c>
      <c r="AC82">
        <v>1.5599999999999999E-2</v>
      </c>
      <c r="AD82">
        <v>1.4E-2</v>
      </c>
      <c r="AE82">
        <v>1.52E-2</v>
      </c>
    </row>
    <row r="83" spans="1:31" ht="12" customHeight="1" x14ac:dyDescent="0.15">
      <c r="A83" s="166"/>
      <c r="B83" s="154"/>
      <c r="C83" s="61">
        <v>0</v>
      </c>
      <c r="D83" s="154"/>
      <c r="E83" s="154"/>
      <c r="F83" s="154"/>
      <c r="G83" s="154"/>
      <c r="H83" s="154"/>
      <c r="I83" s="154"/>
      <c r="J83" s="156"/>
      <c r="K83" s="156"/>
      <c r="L83" s="163" t="e">
        <f t="shared" ref="L83" si="332">IF(L64="","",IF(OR(((MAXA(L64:L71))&gt;(L60+L61)),((MINA(L64:L71))&lt;(L60-L62))),"NG","OK"))</f>
        <v>#VALUE!</v>
      </c>
      <c r="M83" s="163" t="str">
        <f t="shared" ref="M83" si="333">IF(M63="","",IF(OR(((MAXA(M63:M70))&gt;(M59+M60)),((MINA(M63:M70))&lt;(M59-M61))),2,1))</f>
        <v/>
      </c>
      <c r="N83" s="162"/>
      <c r="O83" s="164"/>
      <c r="P83" s="164"/>
      <c r="Q83" s="162"/>
      <c r="R83" s="162"/>
      <c r="S83" s="162"/>
      <c r="T83" s="162"/>
      <c r="U83" s="162"/>
      <c r="V83" s="162"/>
      <c r="W83" s="162"/>
      <c r="X83" s="162"/>
      <c r="Y83" s="162"/>
      <c r="Z83" s="162"/>
    </row>
    <row r="84" spans="1:31" ht="12" customHeight="1" x14ac:dyDescent="0.15">
      <c r="A84" s="170" t="s">
        <v>90</v>
      </c>
      <c r="B84" s="153">
        <v>0</v>
      </c>
      <c r="C84" s="60">
        <v>0.05</v>
      </c>
      <c r="D84" s="153" t="s">
        <v>79</v>
      </c>
      <c r="E84" s="153">
        <v>9.9000000000000008E-3</v>
      </c>
      <c r="F84" s="153">
        <v>9.9000000000000008E-3</v>
      </c>
      <c r="G84" s="153">
        <v>1.29E-2</v>
      </c>
      <c r="H84" s="153">
        <v>1.15E-2</v>
      </c>
      <c r="I84" s="153">
        <v>1.18E-2</v>
      </c>
      <c r="J84" s="155"/>
      <c r="K84" s="155"/>
      <c r="L84" s="163" t="str">
        <f t="shared" ref="L84" si="334">IF(E84="","",IF(OR(((MAXA(E84:I85))&gt;(B84+C84)),((MINA(E84:I85))&lt;(B84-C85))),"NG","OK"))</f>
        <v>OK</v>
      </c>
      <c r="M84" s="163">
        <f t="shared" ref="M84" si="335">IF(E84="","",IF(OR(((MAXA(E84:I85))&gt;(B84+C84)),((MINA(E84:I85))&lt;(B84-C85))),2,1))</f>
        <v>1</v>
      </c>
      <c r="N84" s="162">
        <f t="shared" ref="N84" si="336">IF(B84="","",(((B84+C84)+(B84-C85))/2))</f>
        <v>2.5000000000000001E-2</v>
      </c>
      <c r="O84" s="164">
        <f t="shared" ref="O84" si="337">IF(E84="","",((MAXA(E84,F84,G84,H84,I84))-N84)/((C84+C85)/2))</f>
        <v>-0.48400000000000004</v>
      </c>
      <c r="P84" s="164">
        <f t="shared" ref="P84" si="338">IF(E84="","",((MINA(E84,F84,G84,H84,I84))-N84)/((C84+C85)/2))</f>
        <v>-0.60399999999999998</v>
      </c>
      <c r="Q84" s="162" t="str">
        <f t="shared" ref="Q84" si="339">IF(E84="","",IF(OR((O84&gt;50%),(P84&lt;-50%)),"Measure More","OK"))</f>
        <v>Measure More</v>
      </c>
      <c r="R84" s="162">
        <f t="shared" ref="R84" si="340">IF(E84="","",MAXA(E84:I85))</f>
        <v>1.29E-2</v>
      </c>
      <c r="S84" s="162">
        <f t="shared" ref="S84" si="341">IF(E84="","",MINA(E84:I85))</f>
        <v>9.9000000000000008E-3</v>
      </c>
      <c r="T84" s="162">
        <f t="shared" ref="T84" si="342">IF(E84="","",(R84-S84))</f>
        <v>2.9999999999999992E-3</v>
      </c>
      <c r="U84" s="162">
        <f t="shared" ref="U84" si="343">IF(E84="","",ROUND(AVERAGEA(E84:I85),4))</f>
        <v>1.12E-2</v>
      </c>
      <c r="V84" s="162">
        <f t="shared" ref="V84" si="344">IF(E84="","",ROUND(SQRT(COUNTA(E84:I85)/(COUNTA(E84:I85)-1))*STDEVPA(E84:I85),4))</f>
        <v>1.2999999999999999E-3</v>
      </c>
      <c r="W84" s="161">
        <f t="shared" ref="W84" si="345">IF(E84="","",ROUND((((B84+C84)-U84)/(3*V84)),4))</f>
        <v>9.9487000000000005</v>
      </c>
      <c r="X84" s="161">
        <f t="shared" ref="X84" si="346">IF(E84="","",ROUND((((B84+C84)-U84)/(3*V84)),4))</f>
        <v>9.9487000000000005</v>
      </c>
      <c r="Y84" s="161" t="str">
        <f t="shared" ref="Y84" si="347">IF(E84="","",IF(OR(((MAXA(E84:I85))&gt;(B84+C84)),((MINA(E84:I85))&lt;(B84-C85))),"NG","OK"))</f>
        <v>OK</v>
      </c>
      <c r="Z84" s="161" t="str">
        <f t="shared" ref="Z84" si="348">IF(X84="","",IF(OR(((MINA(X84))&lt;(1.67))),"NG","OK"))</f>
        <v>OK</v>
      </c>
      <c r="AA84">
        <v>9.9000000000000008E-3</v>
      </c>
      <c r="AB84">
        <v>9.9000000000000008E-3</v>
      </c>
      <c r="AC84">
        <v>1.29E-2</v>
      </c>
      <c r="AD84">
        <v>1.15E-2</v>
      </c>
      <c r="AE84">
        <v>1.18E-2</v>
      </c>
    </row>
    <row r="85" spans="1:31" ht="12" customHeight="1" x14ac:dyDescent="0.15">
      <c r="A85" s="166"/>
      <c r="B85" s="154"/>
      <c r="C85" s="61">
        <v>0</v>
      </c>
      <c r="D85" s="154"/>
      <c r="E85" s="154"/>
      <c r="F85" s="154"/>
      <c r="G85" s="154"/>
      <c r="H85" s="154"/>
      <c r="I85" s="154"/>
      <c r="J85" s="156"/>
      <c r="K85" s="156"/>
      <c r="L85" s="163" t="e">
        <f t="shared" ref="L85" si="349">IF(L66="","",IF(OR(((MAXA(L66:L73))&gt;(L62+L63)),((MINA(L66:L73))&lt;(L62-L64))),"NG","OK"))</f>
        <v>#VALUE!</v>
      </c>
      <c r="M85" s="163" t="str">
        <f t="shared" ref="M85" si="350">IF(M65="","",IF(OR(((MAXA(M65:M72))&gt;(M61+M62)),((MINA(M65:M72))&lt;(M61-M63))),2,1))</f>
        <v/>
      </c>
      <c r="N85" s="162"/>
      <c r="O85" s="164"/>
      <c r="P85" s="164"/>
      <c r="Q85" s="162"/>
      <c r="R85" s="162"/>
      <c r="S85" s="162"/>
      <c r="T85" s="162"/>
      <c r="U85" s="162"/>
      <c r="V85" s="162"/>
      <c r="W85" s="162"/>
      <c r="X85" s="162"/>
      <c r="Y85" s="162"/>
      <c r="Z85" s="162"/>
    </row>
    <row r="86" spans="1:31" ht="12" customHeight="1" x14ac:dyDescent="0.15">
      <c r="A86" s="170" t="s">
        <v>91</v>
      </c>
      <c r="B86" s="153">
        <v>0</v>
      </c>
      <c r="C86" s="60">
        <v>0.05</v>
      </c>
      <c r="D86" s="153" t="s">
        <v>79</v>
      </c>
      <c r="E86" s="153">
        <v>1.0699999999999999E-2</v>
      </c>
      <c r="F86" s="153">
        <v>1.1599999999999999E-2</v>
      </c>
      <c r="G86" s="153">
        <v>1.04E-2</v>
      </c>
      <c r="H86" s="153">
        <v>1.17E-2</v>
      </c>
      <c r="I86" s="153">
        <v>9.1000000000000004E-3</v>
      </c>
      <c r="J86" s="155"/>
      <c r="K86" s="155"/>
      <c r="L86" s="163" t="str">
        <f t="shared" ref="L86" si="351">IF(E86="","",IF(OR(((MAXA(E86:I87))&gt;(B86+C86)),((MINA(E86:I87))&lt;(B86-C87))),"NG","OK"))</f>
        <v>OK</v>
      </c>
      <c r="M86" s="163">
        <f t="shared" ref="M86" si="352">IF(E86="","",IF(OR(((MAXA(E86:I87))&gt;(B86+C86)),((MINA(E86:I87))&lt;(B86-C87))),2,1))</f>
        <v>1</v>
      </c>
      <c r="N86" s="162">
        <f t="shared" ref="N86" si="353">IF(B86="","",(((B86+C86)+(B86-C87))/2))</f>
        <v>2.5000000000000001E-2</v>
      </c>
      <c r="O86" s="164">
        <f t="shared" ref="O86" si="354">IF(E86="","",((MAXA(E86,F86,G86,H86,I86))-N86)/((C86+C87)/2))</f>
        <v>-0.53200000000000003</v>
      </c>
      <c r="P86" s="164">
        <f t="shared" ref="P86" si="355">IF(E86="","",((MINA(E86,F86,G86,H86,I86))-N86)/((C86+C87)/2))</f>
        <v>-0.63600000000000001</v>
      </c>
      <c r="Q86" s="162" t="str">
        <f t="shared" ref="Q86" si="356">IF(E86="","",IF(OR((O86&gt;50%),(P86&lt;-50%)),"Measure More","OK"))</f>
        <v>Measure More</v>
      </c>
      <c r="R86" s="162">
        <f t="shared" ref="R86" si="357">IF(E86="","",MAXA(E86:I87))</f>
        <v>1.17E-2</v>
      </c>
      <c r="S86" s="162">
        <f t="shared" ref="S86" si="358">IF(E86="","",MINA(E86:I87))</f>
        <v>9.1000000000000004E-3</v>
      </c>
      <c r="T86" s="162">
        <f t="shared" ref="T86" si="359">IF(E86="","",(R86-S86))</f>
        <v>2.5999999999999999E-3</v>
      </c>
      <c r="U86" s="162">
        <f t="shared" ref="U86" si="360">IF(E86="","",ROUND(AVERAGEA(E86:I87),4))</f>
        <v>1.0699999999999999E-2</v>
      </c>
      <c r="V86" s="162">
        <f t="shared" ref="V86" si="361">IF(E86="","",ROUND(SQRT(COUNTA(E86:I87)/(COUNTA(E86:I87)-1))*STDEVPA(E86:I87),4))</f>
        <v>1.1000000000000001E-3</v>
      </c>
      <c r="W86" s="161">
        <f t="shared" ref="W86" si="362">IF(E86="","",ROUND((((B86+C86)-U86)/(3*V86)),4))</f>
        <v>11.9091</v>
      </c>
      <c r="X86" s="161">
        <f t="shared" ref="X86" si="363">IF(E86="","",ROUND((((B86+C86)-U86)/(3*V86)),4))</f>
        <v>11.9091</v>
      </c>
      <c r="Y86" s="161" t="str">
        <f t="shared" ref="Y86" si="364">IF(E86="","",IF(OR(((MAXA(E86:I87))&gt;(B86+C86)),((MINA(E86:I87))&lt;(B86-C87))),"NG","OK"))</f>
        <v>OK</v>
      </c>
      <c r="Z86" s="161" t="str">
        <f t="shared" ref="Z86" si="365">IF(X86="","",IF(OR(((MINA(X86))&lt;(1.67))),"NG","OK"))</f>
        <v>OK</v>
      </c>
      <c r="AA86">
        <v>1.0699999999999999E-2</v>
      </c>
      <c r="AB86">
        <v>1.1599999999999999E-2</v>
      </c>
      <c r="AC86">
        <v>1.04E-2</v>
      </c>
      <c r="AD86">
        <v>1.17E-2</v>
      </c>
      <c r="AE86">
        <v>9.1000000000000004E-3</v>
      </c>
    </row>
    <row r="87" spans="1:31" ht="12" customHeight="1" x14ac:dyDescent="0.15">
      <c r="A87" s="166"/>
      <c r="B87" s="154"/>
      <c r="C87" s="61">
        <v>0</v>
      </c>
      <c r="D87" s="154"/>
      <c r="E87" s="154"/>
      <c r="F87" s="154"/>
      <c r="G87" s="154"/>
      <c r="H87" s="154"/>
      <c r="I87" s="154"/>
      <c r="J87" s="156"/>
      <c r="K87" s="156"/>
      <c r="L87" s="163" t="e">
        <f t="shared" ref="L87" si="366">IF(L68="","",IF(OR(((MAXA(L68:L75))&gt;(L64+L65)),((MINA(L68:L75))&lt;(L64-L66))),"NG","OK"))</f>
        <v>#VALUE!</v>
      </c>
      <c r="M87" s="163" t="str">
        <f t="shared" ref="M87" si="367">IF(M67="","",IF(OR(((MAXA(M67:M74))&gt;(M63+M64)),((MINA(M67:M74))&lt;(M63-M65))),2,1))</f>
        <v/>
      </c>
      <c r="N87" s="162"/>
      <c r="O87" s="164"/>
      <c r="P87" s="164"/>
      <c r="Q87" s="162"/>
      <c r="R87" s="162"/>
      <c r="S87" s="162"/>
      <c r="T87" s="162"/>
      <c r="U87" s="162"/>
      <c r="V87" s="162"/>
      <c r="W87" s="162"/>
      <c r="X87" s="162"/>
      <c r="Y87" s="162"/>
      <c r="Z87" s="162"/>
    </row>
    <row r="88" spans="1:31" ht="12" customHeight="1" x14ac:dyDescent="0.15">
      <c r="A88" s="165" t="s">
        <v>114</v>
      </c>
      <c r="B88" s="153" t="s">
        <v>115</v>
      </c>
      <c r="C88" s="153" t="s">
        <v>116</v>
      </c>
      <c r="D88" s="173" t="s">
        <v>118</v>
      </c>
      <c r="E88" s="171" t="s">
        <v>117</v>
      </c>
      <c r="F88" s="171"/>
      <c r="G88" s="171"/>
      <c r="H88" s="171"/>
      <c r="I88" s="171"/>
      <c r="J88" s="155"/>
      <c r="K88" s="155"/>
    </row>
    <row r="89" spans="1:31" ht="12" customHeight="1" x14ac:dyDescent="0.15">
      <c r="A89" s="166"/>
      <c r="B89" s="154"/>
      <c r="C89" s="154"/>
      <c r="D89" s="174"/>
      <c r="E89" s="172"/>
      <c r="F89" s="172"/>
      <c r="G89" s="172"/>
      <c r="H89" s="172"/>
      <c r="I89" s="172"/>
      <c r="J89" s="156"/>
      <c r="K89" s="156"/>
    </row>
    <row r="90" spans="1:31" x14ac:dyDescent="0.15">
      <c r="A90" s="62" t="s">
        <v>81</v>
      </c>
      <c r="B90" s="63"/>
      <c r="C90" s="63"/>
      <c r="D90" s="63"/>
      <c r="E90" s="63"/>
      <c r="F90" s="63"/>
      <c r="G90" s="63"/>
      <c r="H90" s="63"/>
      <c r="I90" s="63"/>
      <c r="J90" s="63"/>
      <c r="K90" s="26"/>
    </row>
    <row r="91" spans="1:31" x14ac:dyDescent="0.15">
      <c r="A91" s="74"/>
      <c r="B91" s="74"/>
      <c r="C91" s="75">
        <v>1</v>
      </c>
      <c r="D91" s="75">
        <v>2</v>
      </c>
      <c r="E91" s="64" t="s">
        <v>97</v>
      </c>
      <c r="F91" s="64"/>
      <c r="G91" s="81" t="s">
        <v>12</v>
      </c>
      <c r="H91" s="64"/>
      <c r="I91" s="82"/>
      <c r="J91" s="65"/>
      <c r="K91" s="66"/>
    </row>
    <row r="92" spans="1:31" x14ac:dyDescent="0.15">
      <c r="A92" s="75" t="s">
        <v>93</v>
      </c>
      <c r="B92" s="75" t="s">
        <v>94</v>
      </c>
      <c r="C92" s="77" t="s">
        <v>129</v>
      </c>
      <c r="D92" s="77" t="s">
        <v>130</v>
      </c>
      <c r="E92" s="83" t="s">
        <v>10</v>
      </c>
      <c r="F92" s="33"/>
      <c r="G92" s="84" t="s">
        <v>124</v>
      </c>
      <c r="H92" s="85"/>
      <c r="I92" s="86">
        <f>F8</f>
        <v>241205</v>
      </c>
      <c r="J92" s="67"/>
      <c r="K92" s="68"/>
    </row>
    <row r="93" spans="1:31" x14ac:dyDescent="0.15">
      <c r="A93" s="75" t="s">
        <v>95</v>
      </c>
      <c r="B93" s="75" t="s">
        <v>96</v>
      </c>
      <c r="C93" s="77" t="s">
        <v>131</v>
      </c>
      <c r="D93" s="77" t="s">
        <v>132</v>
      </c>
      <c r="E93" s="20" t="s">
        <v>16</v>
      </c>
      <c r="F93" s="33"/>
      <c r="G93" s="84" t="s">
        <v>13</v>
      </c>
      <c r="H93" s="87"/>
      <c r="I93" s="88"/>
      <c r="J93" s="67"/>
      <c r="K93" s="68"/>
    </row>
    <row r="94" spans="1:31" x14ac:dyDescent="0.15">
      <c r="A94" s="75" t="s">
        <v>98</v>
      </c>
      <c r="B94" s="75" t="s">
        <v>99</v>
      </c>
      <c r="C94" s="78">
        <f>C92+C93</f>
        <v>2.13</v>
      </c>
      <c r="D94" s="78">
        <f>D92+D93</f>
        <v>2.5499999999999998</v>
      </c>
      <c r="E94" s="69" t="s">
        <v>125</v>
      </c>
      <c r="F94" s="69"/>
      <c r="G94" s="89" t="s">
        <v>19</v>
      </c>
      <c r="H94" s="90"/>
      <c r="I94" s="91" t="str">
        <f>H8</f>
        <v>K1219</v>
      </c>
      <c r="J94" s="70"/>
      <c r="K94" s="71"/>
    </row>
    <row r="95" spans="1:31" x14ac:dyDescent="0.15">
      <c r="A95" s="3" t="s">
        <v>82</v>
      </c>
      <c r="B95" s="6"/>
      <c r="C95" s="6"/>
      <c r="D95" s="6"/>
      <c r="E95" s="6"/>
      <c r="F95" s="6"/>
      <c r="G95" s="6"/>
      <c r="H95" s="6"/>
      <c r="I95" s="72"/>
      <c r="J95" s="72"/>
      <c r="K95" s="73" t="s">
        <v>83</v>
      </c>
    </row>
    <row r="96" spans="1:31" x14ac:dyDescent="0.15">
      <c r="O96" s="76"/>
      <c r="P96" s="76"/>
    </row>
    <row r="97" spans="15:16" x14ac:dyDescent="0.15">
      <c r="O97" s="76"/>
      <c r="P97" s="76"/>
    </row>
    <row r="183" spans="15:16" x14ac:dyDescent="0.15">
      <c r="O183" s="76"/>
      <c r="P183" s="76"/>
    </row>
    <row r="184" spans="15:16" x14ac:dyDescent="0.15">
      <c r="O184" s="76"/>
      <c r="P184" s="76"/>
    </row>
    <row r="185" spans="15:16" x14ac:dyDescent="0.15">
      <c r="O185" s="76"/>
      <c r="P185" s="76"/>
    </row>
    <row r="186" spans="15:16" x14ac:dyDescent="0.15">
      <c r="O186" s="76"/>
      <c r="P186" s="76"/>
    </row>
    <row r="187" spans="15:16" x14ac:dyDescent="0.15">
      <c r="O187" s="76"/>
      <c r="P187" s="76"/>
    </row>
    <row r="188" spans="15:16" x14ac:dyDescent="0.15">
      <c r="O188" s="76"/>
      <c r="P188" s="76"/>
    </row>
    <row r="189" spans="15:16" x14ac:dyDescent="0.15">
      <c r="O189" s="76"/>
      <c r="P189" s="76"/>
    </row>
    <row r="190" spans="15:16" x14ac:dyDescent="0.15">
      <c r="O190" s="76"/>
      <c r="P190" s="76"/>
    </row>
  </sheetData>
  <mergeCells count="620">
    <mergeCell ref="I88:I89"/>
    <mergeCell ref="J88:J89"/>
    <mergeCell ref="K88:K89"/>
    <mergeCell ref="Y86:Y87"/>
    <mergeCell ref="Z86:Z87"/>
    <mergeCell ref="A88:A89"/>
    <mergeCell ref="B88:B89"/>
    <mergeCell ref="C88:C89"/>
    <mergeCell ref="D88:D89"/>
    <mergeCell ref="E88:E89"/>
    <mergeCell ref="F88:F89"/>
    <mergeCell ref="G88:G89"/>
    <mergeCell ref="H88:H89"/>
    <mergeCell ref="S86:S87"/>
    <mergeCell ref="T86:T87"/>
    <mergeCell ref="U86:U87"/>
    <mergeCell ref="V86:V87"/>
    <mergeCell ref="W86:W87"/>
    <mergeCell ref="X86:X87"/>
    <mergeCell ref="M86:M87"/>
    <mergeCell ref="N86:N87"/>
    <mergeCell ref="O86:O87"/>
    <mergeCell ref="P86:P87"/>
    <mergeCell ref="Q86:Q87"/>
    <mergeCell ref="R86:R87"/>
    <mergeCell ref="G86:G87"/>
    <mergeCell ref="H86:H87"/>
    <mergeCell ref="I86:I87"/>
    <mergeCell ref="J86:J87"/>
    <mergeCell ref="K86:K87"/>
    <mergeCell ref="L86:L87"/>
    <mergeCell ref="V84:V85"/>
    <mergeCell ref="W84:W85"/>
    <mergeCell ref="X84:X85"/>
    <mergeCell ref="Y84:Y85"/>
    <mergeCell ref="Z84:Z85"/>
    <mergeCell ref="A86:A87"/>
    <mergeCell ref="B86:B87"/>
    <mergeCell ref="D86:D87"/>
    <mergeCell ref="E86:E87"/>
    <mergeCell ref="F86:F87"/>
    <mergeCell ref="P84:P85"/>
    <mergeCell ref="Q84:Q85"/>
    <mergeCell ref="R84:R85"/>
    <mergeCell ref="S84:S85"/>
    <mergeCell ref="T84:T85"/>
    <mergeCell ref="U84:U85"/>
    <mergeCell ref="J84:J85"/>
    <mergeCell ref="K84:K85"/>
    <mergeCell ref="L84:L85"/>
    <mergeCell ref="M84:M85"/>
    <mergeCell ref="N84:N85"/>
    <mergeCell ref="O84:O85"/>
    <mergeCell ref="Y82:Y83"/>
    <mergeCell ref="Z82:Z83"/>
    <mergeCell ref="A84:A85"/>
    <mergeCell ref="B84:B85"/>
    <mergeCell ref="D84:D85"/>
    <mergeCell ref="E84:E85"/>
    <mergeCell ref="F84:F85"/>
    <mergeCell ref="G84:G85"/>
    <mergeCell ref="H84:H85"/>
    <mergeCell ref="I84:I85"/>
    <mergeCell ref="S82:S83"/>
    <mergeCell ref="T82:T83"/>
    <mergeCell ref="U82:U83"/>
    <mergeCell ref="V82:V83"/>
    <mergeCell ref="W82:W83"/>
    <mergeCell ref="X82:X83"/>
    <mergeCell ref="M82:M83"/>
    <mergeCell ref="N82:N83"/>
    <mergeCell ref="O82:O83"/>
    <mergeCell ref="P82:P83"/>
    <mergeCell ref="Q82:Q83"/>
    <mergeCell ref="R82:R83"/>
    <mergeCell ref="G82:G83"/>
    <mergeCell ref="H82:H83"/>
    <mergeCell ref="I82:I83"/>
    <mergeCell ref="J82:J83"/>
    <mergeCell ref="K82:K83"/>
    <mergeCell ref="L82:L83"/>
    <mergeCell ref="V80:V81"/>
    <mergeCell ref="W80:W81"/>
    <mergeCell ref="X80:X81"/>
    <mergeCell ref="Y80:Y81"/>
    <mergeCell ref="Z80:Z81"/>
    <mergeCell ref="A82:A83"/>
    <mergeCell ref="B82:B83"/>
    <mergeCell ref="D82:D83"/>
    <mergeCell ref="E82:E83"/>
    <mergeCell ref="F82:F83"/>
    <mergeCell ref="P80:P81"/>
    <mergeCell ref="Q80:Q81"/>
    <mergeCell ref="R80:R81"/>
    <mergeCell ref="S80:S81"/>
    <mergeCell ref="T80:T81"/>
    <mergeCell ref="U80:U81"/>
    <mergeCell ref="J80:J81"/>
    <mergeCell ref="K80:K81"/>
    <mergeCell ref="L80:L81"/>
    <mergeCell ref="M80:M81"/>
    <mergeCell ref="N80:N81"/>
    <mergeCell ref="O80:O81"/>
    <mergeCell ref="Y78:Y79"/>
    <mergeCell ref="Z78:Z79"/>
    <mergeCell ref="A80:A81"/>
    <mergeCell ref="B80:B81"/>
    <mergeCell ref="D80:D81"/>
    <mergeCell ref="E80:E81"/>
    <mergeCell ref="F80:F81"/>
    <mergeCell ref="G80:G81"/>
    <mergeCell ref="H80:H81"/>
    <mergeCell ref="I80:I81"/>
    <mergeCell ref="S78:S79"/>
    <mergeCell ref="T78:T79"/>
    <mergeCell ref="U78:U79"/>
    <mergeCell ref="V78:V79"/>
    <mergeCell ref="W78:W79"/>
    <mergeCell ref="X78:X79"/>
    <mergeCell ref="M78:M79"/>
    <mergeCell ref="N78:N79"/>
    <mergeCell ref="O78:O79"/>
    <mergeCell ref="P78:P79"/>
    <mergeCell ref="Q78:Q79"/>
    <mergeCell ref="R78:R79"/>
    <mergeCell ref="G78:G79"/>
    <mergeCell ref="H78:H79"/>
    <mergeCell ref="I78:I79"/>
    <mergeCell ref="J78:J79"/>
    <mergeCell ref="K78:K79"/>
    <mergeCell ref="L78:L79"/>
    <mergeCell ref="V76:V77"/>
    <mergeCell ref="W76:W77"/>
    <mergeCell ref="X76:X77"/>
    <mergeCell ref="Y76:Y77"/>
    <mergeCell ref="Z76:Z77"/>
    <mergeCell ref="A78:A79"/>
    <mergeCell ref="B78:B79"/>
    <mergeCell ref="D78:D79"/>
    <mergeCell ref="E78:E79"/>
    <mergeCell ref="F78:F79"/>
    <mergeCell ref="P76:P77"/>
    <mergeCell ref="Q76:Q77"/>
    <mergeCell ref="R76:R77"/>
    <mergeCell ref="S76:S77"/>
    <mergeCell ref="T76:T77"/>
    <mergeCell ref="U76:U77"/>
    <mergeCell ref="J76:J77"/>
    <mergeCell ref="K76:K77"/>
    <mergeCell ref="L76:L77"/>
    <mergeCell ref="M76:M77"/>
    <mergeCell ref="N76:N77"/>
    <mergeCell ref="O76:O77"/>
    <mergeCell ref="Y74:Y75"/>
    <mergeCell ref="Z74:Z75"/>
    <mergeCell ref="A76:A77"/>
    <mergeCell ref="B76:B77"/>
    <mergeCell ref="D76:D77"/>
    <mergeCell ref="E76:E77"/>
    <mergeCell ref="F76:F77"/>
    <mergeCell ref="G76:G77"/>
    <mergeCell ref="H76:H77"/>
    <mergeCell ref="I76:I77"/>
    <mergeCell ref="S74:S75"/>
    <mergeCell ref="T74:T75"/>
    <mergeCell ref="U74:U75"/>
    <mergeCell ref="V74:V75"/>
    <mergeCell ref="W74:W75"/>
    <mergeCell ref="X74:X75"/>
    <mergeCell ref="M74:M75"/>
    <mergeCell ref="N74:N75"/>
    <mergeCell ref="O74:O75"/>
    <mergeCell ref="P74:P75"/>
    <mergeCell ref="Q74:Q75"/>
    <mergeCell ref="R74:R75"/>
    <mergeCell ref="G74:G75"/>
    <mergeCell ref="H74:H75"/>
    <mergeCell ref="I74:I75"/>
    <mergeCell ref="J74:J75"/>
    <mergeCell ref="K74:K75"/>
    <mergeCell ref="L74:L75"/>
    <mergeCell ref="V72:V73"/>
    <mergeCell ref="W72:W73"/>
    <mergeCell ref="X72:X73"/>
    <mergeCell ref="Y72:Y73"/>
    <mergeCell ref="Z72:Z73"/>
    <mergeCell ref="A74:A75"/>
    <mergeCell ref="B74:B75"/>
    <mergeCell ref="D74:D75"/>
    <mergeCell ref="E74:E75"/>
    <mergeCell ref="F74:F75"/>
    <mergeCell ref="P72:P73"/>
    <mergeCell ref="Q72:Q73"/>
    <mergeCell ref="R72:R73"/>
    <mergeCell ref="S72:S73"/>
    <mergeCell ref="T72:T73"/>
    <mergeCell ref="U72:U73"/>
    <mergeCell ref="J72:J73"/>
    <mergeCell ref="K72:K73"/>
    <mergeCell ref="L72:L73"/>
    <mergeCell ref="M72:M73"/>
    <mergeCell ref="N72:N73"/>
    <mergeCell ref="O72:O73"/>
    <mergeCell ref="Y70:Y71"/>
    <mergeCell ref="Z70:Z71"/>
    <mergeCell ref="A72:A73"/>
    <mergeCell ref="B72:B73"/>
    <mergeCell ref="D72:D73"/>
    <mergeCell ref="E72:E73"/>
    <mergeCell ref="F72:F73"/>
    <mergeCell ref="G72:G73"/>
    <mergeCell ref="H72:H73"/>
    <mergeCell ref="I72:I73"/>
    <mergeCell ref="S70:S71"/>
    <mergeCell ref="T70:T71"/>
    <mergeCell ref="U70:U71"/>
    <mergeCell ref="V70:V71"/>
    <mergeCell ref="W70:W71"/>
    <mergeCell ref="X70:X71"/>
    <mergeCell ref="M70:M71"/>
    <mergeCell ref="N70:N71"/>
    <mergeCell ref="O70:O71"/>
    <mergeCell ref="P70:P71"/>
    <mergeCell ref="Q70:Q71"/>
    <mergeCell ref="R70:R71"/>
    <mergeCell ref="G70:G71"/>
    <mergeCell ref="H70:H71"/>
    <mergeCell ref="I70:I71"/>
    <mergeCell ref="J70:J71"/>
    <mergeCell ref="K70:K71"/>
    <mergeCell ref="L70:L71"/>
    <mergeCell ref="V68:V69"/>
    <mergeCell ref="W68:W69"/>
    <mergeCell ref="X68:X69"/>
    <mergeCell ref="Y68:Y69"/>
    <mergeCell ref="Z68:Z69"/>
    <mergeCell ref="A70:A71"/>
    <mergeCell ref="B70:B71"/>
    <mergeCell ref="D70:D71"/>
    <mergeCell ref="E70:E71"/>
    <mergeCell ref="F70:F71"/>
    <mergeCell ref="P68:P69"/>
    <mergeCell ref="Q68:Q69"/>
    <mergeCell ref="R68:R69"/>
    <mergeCell ref="S68:S69"/>
    <mergeCell ref="T68:T69"/>
    <mergeCell ref="U68:U69"/>
    <mergeCell ref="J68:J69"/>
    <mergeCell ref="K68:K69"/>
    <mergeCell ref="L68:L69"/>
    <mergeCell ref="M68:M69"/>
    <mergeCell ref="N68:N69"/>
    <mergeCell ref="O68:O69"/>
    <mergeCell ref="Y66:Y67"/>
    <mergeCell ref="Z66:Z67"/>
    <mergeCell ref="A68:A69"/>
    <mergeCell ref="B68:B69"/>
    <mergeCell ref="D68:D69"/>
    <mergeCell ref="E68:E69"/>
    <mergeCell ref="F68:F69"/>
    <mergeCell ref="G68:G69"/>
    <mergeCell ref="H68:H69"/>
    <mergeCell ref="I68:I69"/>
    <mergeCell ref="S66:S67"/>
    <mergeCell ref="T66:T67"/>
    <mergeCell ref="U66:U67"/>
    <mergeCell ref="V66:V67"/>
    <mergeCell ref="W66:W67"/>
    <mergeCell ref="X66:X67"/>
    <mergeCell ref="M66:M67"/>
    <mergeCell ref="N66:N67"/>
    <mergeCell ref="O66:O67"/>
    <mergeCell ref="P66:P67"/>
    <mergeCell ref="Q66:Q67"/>
    <mergeCell ref="R66:R67"/>
    <mergeCell ref="G66:G67"/>
    <mergeCell ref="H66:H67"/>
    <mergeCell ref="I66:I67"/>
    <mergeCell ref="J66:J67"/>
    <mergeCell ref="K66:K67"/>
    <mergeCell ref="L66:L67"/>
    <mergeCell ref="V64:V65"/>
    <mergeCell ref="W64:W65"/>
    <mergeCell ref="X64:X65"/>
    <mergeCell ref="Y64:Y65"/>
    <mergeCell ref="Z64:Z65"/>
    <mergeCell ref="A66:A67"/>
    <mergeCell ref="B66:B67"/>
    <mergeCell ref="D66:D67"/>
    <mergeCell ref="E66:E67"/>
    <mergeCell ref="F66:F67"/>
    <mergeCell ref="P64:P65"/>
    <mergeCell ref="Q64:Q65"/>
    <mergeCell ref="R64:R65"/>
    <mergeCell ref="S64:S65"/>
    <mergeCell ref="T64:T65"/>
    <mergeCell ref="U64:U65"/>
    <mergeCell ref="J64:J65"/>
    <mergeCell ref="K64:K65"/>
    <mergeCell ref="L64:L65"/>
    <mergeCell ref="M64:M65"/>
    <mergeCell ref="N64:N65"/>
    <mergeCell ref="O64:O65"/>
    <mergeCell ref="Y62:Y63"/>
    <mergeCell ref="Z62:Z63"/>
    <mergeCell ref="A64:A65"/>
    <mergeCell ref="B64:B65"/>
    <mergeCell ref="D64:D65"/>
    <mergeCell ref="E64:E65"/>
    <mergeCell ref="F64:F65"/>
    <mergeCell ref="G64:G65"/>
    <mergeCell ref="H64:H65"/>
    <mergeCell ref="I64:I65"/>
    <mergeCell ref="S62:S63"/>
    <mergeCell ref="T62:T63"/>
    <mergeCell ref="U62:U63"/>
    <mergeCell ref="V62:V63"/>
    <mergeCell ref="W62:W63"/>
    <mergeCell ref="X62:X63"/>
    <mergeCell ref="M62:M63"/>
    <mergeCell ref="N62:N63"/>
    <mergeCell ref="O62:O63"/>
    <mergeCell ref="P62:P63"/>
    <mergeCell ref="Q62:Q63"/>
    <mergeCell ref="R62:R63"/>
    <mergeCell ref="G62:G63"/>
    <mergeCell ref="H62:H63"/>
    <mergeCell ref="I62:I63"/>
    <mergeCell ref="J62:J63"/>
    <mergeCell ref="K62:K63"/>
    <mergeCell ref="L62:L63"/>
    <mergeCell ref="V60:V61"/>
    <mergeCell ref="W60:W61"/>
    <mergeCell ref="X60:X61"/>
    <mergeCell ref="Y60:Y61"/>
    <mergeCell ref="Z60:Z61"/>
    <mergeCell ref="A62:A63"/>
    <mergeCell ref="B62:B63"/>
    <mergeCell ref="D62:D63"/>
    <mergeCell ref="E62:E63"/>
    <mergeCell ref="F62:F63"/>
    <mergeCell ref="P60:P61"/>
    <mergeCell ref="Q60:Q61"/>
    <mergeCell ref="R60:R61"/>
    <mergeCell ref="S60:S61"/>
    <mergeCell ref="T60:T61"/>
    <mergeCell ref="U60:U61"/>
    <mergeCell ref="J60:J61"/>
    <mergeCell ref="K60:K61"/>
    <mergeCell ref="L60:L61"/>
    <mergeCell ref="M60:M61"/>
    <mergeCell ref="N60:N61"/>
    <mergeCell ref="O60:O61"/>
    <mergeCell ref="Y58:Y59"/>
    <mergeCell ref="Z58:Z59"/>
    <mergeCell ref="A60:A61"/>
    <mergeCell ref="B60:B61"/>
    <mergeCell ref="D60:D61"/>
    <mergeCell ref="E60:E61"/>
    <mergeCell ref="F60:F61"/>
    <mergeCell ref="G60:G61"/>
    <mergeCell ref="H60:H61"/>
    <mergeCell ref="I60:I61"/>
    <mergeCell ref="S58:S59"/>
    <mergeCell ref="T58:T59"/>
    <mergeCell ref="U58:U59"/>
    <mergeCell ref="V58:V59"/>
    <mergeCell ref="W58:W59"/>
    <mergeCell ref="X58:X59"/>
    <mergeCell ref="M58:M59"/>
    <mergeCell ref="N58:N59"/>
    <mergeCell ref="O58:O59"/>
    <mergeCell ref="P58:P59"/>
    <mergeCell ref="Q58:Q59"/>
    <mergeCell ref="R58:R59"/>
    <mergeCell ref="G58:G59"/>
    <mergeCell ref="H58:H59"/>
    <mergeCell ref="I58:I59"/>
    <mergeCell ref="J58:J59"/>
    <mergeCell ref="K58:K59"/>
    <mergeCell ref="L58:L59"/>
    <mergeCell ref="V56:V57"/>
    <mergeCell ref="W56:W57"/>
    <mergeCell ref="X56:X57"/>
    <mergeCell ref="Y56:Y57"/>
    <mergeCell ref="Z56:Z57"/>
    <mergeCell ref="A58:A59"/>
    <mergeCell ref="B58:B59"/>
    <mergeCell ref="D58:D59"/>
    <mergeCell ref="E58:E59"/>
    <mergeCell ref="F58:F59"/>
    <mergeCell ref="P56:P57"/>
    <mergeCell ref="Q56:Q57"/>
    <mergeCell ref="R56:R57"/>
    <mergeCell ref="S56:S57"/>
    <mergeCell ref="T56:T57"/>
    <mergeCell ref="U56:U57"/>
    <mergeCell ref="J56:J57"/>
    <mergeCell ref="K56:K57"/>
    <mergeCell ref="L56:L57"/>
    <mergeCell ref="M56:M57"/>
    <mergeCell ref="N56:N57"/>
    <mergeCell ref="O56:O57"/>
    <mergeCell ref="Y54:Y55"/>
    <mergeCell ref="Z54:Z55"/>
    <mergeCell ref="A56:A57"/>
    <mergeCell ref="B56:B57"/>
    <mergeCell ref="D56:D57"/>
    <mergeCell ref="E56:E57"/>
    <mergeCell ref="F56:F57"/>
    <mergeCell ref="G56:G57"/>
    <mergeCell ref="H56:H57"/>
    <mergeCell ref="I56:I57"/>
    <mergeCell ref="S54:S55"/>
    <mergeCell ref="T54:T55"/>
    <mergeCell ref="U54:U55"/>
    <mergeCell ref="V54:V55"/>
    <mergeCell ref="W54:W55"/>
    <mergeCell ref="X54:X55"/>
    <mergeCell ref="M54:M55"/>
    <mergeCell ref="N54:N55"/>
    <mergeCell ref="O54:O55"/>
    <mergeCell ref="P54:P55"/>
    <mergeCell ref="Q54:Q55"/>
    <mergeCell ref="R54:R55"/>
    <mergeCell ref="G54:G55"/>
    <mergeCell ref="H54:H55"/>
    <mergeCell ref="I54:I55"/>
    <mergeCell ref="J54:J55"/>
    <mergeCell ref="K54:K55"/>
    <mergeCell ref="L54:L55"/>
    <mergeCell ref="V52:V53"/>
    <mergeCell ref="W52:W53"/>
    <mergeCell ref="X52:X53"/>
    <mergeCell ref="Y52:Y53"/>
    <mergeCell ref="Z52:Z53"/>
    <mergeCell ref="A54:A55"/>
    <mergeCell ref="B54:B55"/>
    <mergeCell ref="D54:D55"/>
    <mergeCell ref="E54:E55"/>
    <mergeCell ref="F54:F55"/>
    <mergeCell ref="P52:P53"/>
    <mergeCell ref="Q52:Q53"/>
    <mergeCell ref="R52:R53"/>
    <mergeCell ref="S52:S53"/>
    <mergeCell ref="T52:T53"/>
    <mergeCell ref="U52:U53"/>
    <mergeCell ref="J52:J53"/>
    <mergeCell ref="K52:K53"/>
    <mergeCell ref="L52:L53"/>
    <mergeCell ref="M52:M53"/>
    <mergeCell ref="N52:N53"/>
    <mergeCell ref="O52:O53"/>
    <mergeCell ref="Y50:Y51"/>
    <mergeCell ref="Z50:Z51"/>
    <mergeCell ref="A52:A53"/>
    <mergeCell ref="B52:B53"/>
    <mergeCell ref="D52:D53"/>
    <mergeCell ref="E52:E53"/>
    <mergeCell ref="F52:F53"/>
    <mergeCell ref="G52:G53"/>
    <mergeCell ref="H52:H53"/>
    <mergeCell ref="I52:I53"/>
    <mergeCell ref="S50:S51"/>
    <mergeCell ref="T50:T51"/>
    <mergeCell ref="U50:U51"/>
    <mergeCell ref="V50:V51"/>
    <mergeCell ref="W50:W51"/>
    <mergeCell ref="X50:X51"/>
    <mergeCell ref="M50:M51"/>
    <mergeCell ref="N50:N51"/>
    <mergeCell ref="O50:O51"/>
    <mergeCell ref="P50:P51"/>
    <mergeCell ref="Q50:Q51"/>
    <mergeCell ref="R50:R51"/>
    <mergeCell ref="G50:G51"/>
    <mergeCell ref="H50:H51"/>
    <mergeCell ref="I50:I51"/>
    <mergeCell ref="J50:J51"/>
    <mergeCell ref="K50:K51"/>
    <mergeCell ref="L50:L51"/>
    <mergeCell ref="V48:V49"/>
    <mergeCell ref="W48:W49"/>
    <mergeCell ref="X48:X49"/>
    <mergeCell ref="Y48:Y49"/>
    <mergeCell ref="Z48:Z49"/>
    <mergeCell ref="A50:A51"/>
    <mergeCell ref="B50:B51"/>
    <mergeCell ref="D50:D51"/>
    <mergeCell ref="E50:E51"/>
    <mergeCell ref="F50:F51"/>
    <mergeCell ref="P48:P49"/>
    <mergeCell ref="Q48:Q49"/>
    <mergeCell ref="R48:R49"/>
    <mergeCell ref="S48:S49"/>
    <mergeCell ref="T48:T49"/>
    <mergeCell ref="U48:U49"/>
    <mergeCell ref="J48:J49"/>
    <mergeCell ref="K48:K49"/>
    <mergeCell ref="L48:L49"/>
    <mergeCell ref="M48:M49"/>
    <mergeCell ref="N48:N49"/>
    <mergeCell ref="O48:O49"/>
    <mergeCell ref="Y46:Y47"/>
    <mergeCell ref="Z46:Z47"/>
    <mergeCell ref="A48:A49"/>
    <mergeCell ref="B48:B49"/>
    <mergeCell ref="D48:D49"/>
    <mergeCell ref="E48:E49"/>
    <mergeCell ref="F48:F49"/>
    <mergeCell ref="G48:G49"/>
    <mergeCell ref="H48:H49"/>
    <mergeCell ref="I48:I49"/>
    <mergeCell ref="S46:S47"/>
    <mergeCell ref="T46:T47"/>
    <mergeCell ref="U46:U47"/>
    <mergeCell ref="V46:V47"/>
    <mergeCell ref="W46:W47"/>
    <mergeCell ref="X46:X47"/>
    <mergeCell ref="M46:M47"/>
    <mergeCell ref="N46:N47"/>
    <mergeCell ref="O46:O47"/>
    <mergeCell ref="P46:P47"/>
    <mergeCell ref="Q46:Q47"/>
    <mergeCell ref="R46:R47"/>
    <mergeCell ref="G46:G47"/>
    <mergeCell ref="H46:H47"/>
    <mergeCell ref="I46:I47"/>
    <mergeCell ref="J46:J47"/>
    <mergeCell ref="K46:K47"/>
    <mergeCell ref="L46:L47"/>
    <mergeCell ref="V44:V45"/>
    <mergeCell ref="W44:W45"/>
    <mergeCell ref="X44:X45"/>
    <mergeCell ref="Y44:Y45"/>
    <mergeCell ref="Z44:Z45"/>
    <mergeCell ref="A46:A47"/>
    <mergeCell ref="B46:B47"/>
    <mergeCell ref="D46:D47"/>
    <mergeCell ref="E46:E47"/>
    <mergeCell ref="F46:F47"/>
    <mergeCell ref="P44:P45"/>
    <mergeCell ref="Q44:Q45"/>
    <mergeCell ref="R44:R45"/>
    <mergeCell ref="S44:S45"/>
    <mergeCell ref="T44:T45"/>
    <mergeCell ref="U44:U45"/>
    <mergeCell ref="J44:J45"/>
    <mergeCell ref="K44:K45"/>
    <mergeCell ref="L44:L45"/>
    <mergeCell ref="M44:M45"/>
    <mergeCell ref="N44:N45"/>
    <mergeCell ref="O44:O45"/>
    <mergeCell ref="Y42:Y43"/>
    <mergeCell ref="Z42:Z43"/>
    <mergeCell ref="A44:A45"/>
    <mergeCell ref="B44:B45"/>
    <mergeCell ref="D44:D45"/>
    <mergeCell ref="E44:E45"/>
    <mergeCell ref="F44:F45"/>
    <mergeCell ref="G44:G45"/>
    <mergeCell ref="H44:H45"/>
    <mergeCell ref="I44:I45"/>
    <mergeCell ref="S42:S43"/>
    <mergeCell ref="T42:T43"/>
    <mergeCell ref="U42:U43"/>
    <mergeCell ref="V42:V43"/>
    <mergeCell ref="W42:W43"/>
    <mergeCell ref="X42:X43"/>
    <mergeCell ref="M42:M43"/>
    <mergeCell ref="N42:N43"/>
    <mergeCell ref="O42:O43"/>
    <mergeCell ref="P42:P43"/>
    <mergeCell ref="Q42:Q43"/>
    <mergeCell ref="R42:R43"/>
    <mergeCell ref="G42:G43"/>
    <mergeCell ref="H42:H43"/>
    <mergeCell ref="I42:I43"/>
    <mergeCell ref="J42:J43"/>
    <mergeCell ref="K42:K43"/>
    <mergeCell ref="L42:L43"/>
    <mergeCell ref="V40:V41"/>
    <mergeCell ref="W40:W41"/>
    <mergeCell ref="X40:X41"/>
    <mergeCell ref="Y40:Y41"/>
    <mergeCell ref="Z40:Z41"/>
    <mergeCell ref="A42:A43"/>
    <mergeCell ref="B42:B43"/>
    <mergeCell ref="D42:D43"/>
    <mergeCell ref="E42:E43"/>
    <mergeCell ref="F42:F43"/>
    <mergeCell ref="O40:P40"/>
    <mergeCell ref="Q40:Q41"/>
    <mergeCell ref="R40:R41"/>
    <mergeCell ref="S40:S41"/>
    <mergeCell ref="T40:T41"/>
    <mergeCell ref="U40:U41"/>
    <mergeCell ref="H40:H41"/>
    <mergeCell ref="I40:I41"/>
    <mergeCell ref="J40:J41"/>
    <mergeCell ref="K40:K41"/>
    <mergeCell ref="L40:M41"/>
    <mergeCell ref="N40:N41"/>
    <mergeCell ref="A11:B11"/>
    <mergeCell ref="F11:G11"/>
    <mergeCell ref="H11:I11"/>
    <mergeCell ref="H16:J16"/>
    <mergeCell ref="E38:G38"/>
    <mergeCell ref="B40:B41"/>
    <mergeCell ref="D40:D41"/>
    <mergeCell ref="E40:E41"/>
    <mergeCell ref="F40:F41"/>
    <mergeCell ref="G40:G41"/>
    <mergeCell ref="J1:K2"/>
    <mergeCell ref="J4:K4"/>
    <mergeCell ref="J5:K5"/>
    <mergeCell ref="A8:C8"/>
    <mergeCell ref="D8:E8"/>
    <mergeCell ref="F8:G8"/>
    <mergeCell ref="H8:I8"/>
  </mergeCells>
  <phoneticPr fontId="14"/>
  <conditionalFormatting sqref="Y42:Z87">
    <cfRule type="containsText" dxfId="3" priority="4" stopIfTrue="1" operator="containsText" text="NG">
      <formula>NOT(ISERROR(SEARCH("NG",Y42)))</formula>
    </cfRule>
  </conditionalFormatting>
  <conditionalFormatting sqref="Q42:Q87">
    <cfRule type="containsText" dxfId="2" priority="3" operator="containsText" text="Measure More">
      <formula>NOT(ISERROR(SEARCH("Measure More",Q42)))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5118110236220474" right="0" top="0.78740157480314965" bottom="0.19685039370078741" header="0.51181102362204722" footer="0.51181102362204722"/>
  <pageSetup paperSize="9" scale="95" orientation="portrait" r:id="rId1"/>
  <headerFooter scaleWithDoc="0">
    <oddFooter xml:space="preserve">&amp;R&amp;P / &amp;N </oddFooter>
  </headerFooter>
  <rowBreaks count="1" manualBreakCount="1">
    <brk id="57" max="10" man="1"/>
  </rowBreaks>
  <colBreaks count="1" manualBreakCount="1">
    <brk id="11" max="113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view="pageBreakPreview" zoomScale="70" zoomScaleNormal="70" zoomScaleSheetLayoutView="70" workbookViewId="0">
      <selection activeCell="F56" sqref="F56:F57"/>
    </sheetView>
  </sheetViews>
  <sheetFormatPr defaultRowHeight="13.5" x14ac:dyDescent="0.15"/>
  <cols>
    <col min="4" max="4" width="9.25" customWidth="1"/>
    <col min="15" max="15" width="7" customWidth="1"/>
    <col min="16" max="16" width="7.875" customWidth="1"/>
  </cols>
  <sheetData>
    <row r="1" spans="1:11" x14ac:dyDescent="0.15">
      <c r="A1" s="1" t="s">
        <v>126</v>
      </c>
      <c r="B1" s="2"/>
      <c r="C1" s="2"/>
      <c r="E1" s="3" t="s">
        <v>0</v>
      </c>
      <c r="I1" s="4" t="s">
        <v>1</v>
      </c>
      <c r="J1" s="128"/>
      <c r="K1" s="129"/>
    </row>
    <row r="2" spans="1:11" x14ac:dyDescent="0.15">
      <c r="A2" s="5" t="s">
        <v>2</v>
      </c>
      <c r="B2" s="3"/>
      <c r="C2" s="3"/>
      <c r="D2" s="6"/>
      <c r="E2" s="3" t="s">
        <v>3</v>
      </c>
      <c r="F2" s="6"/>
      <c r="G2" s="6"/>
      <c r="H2" s="6"/>
      <c r="I2" s="7" t="s">
        <v>4</v>
      </c>
      <c r="J2" s="130"/>
      <c r="K2" s="130"/>
    </row>
    <row r="3" spans="1:11" x14ac:dyDescent="0.15">
      <c r="A3" s="6"/>
      <c r="B3" s="6"/>
      <c r="C3" s="6"/>
      <c r="D3" s="6"/>
      <c r="E3" s="6"/>
      <c r="F3" s="6"/>
      <c r="G3" s="6"/>
      <c r="H3" s="6"/>
      <c r="I3" s="3"/>
      <c r="J3" s="3"/>
      <c r="K3" s="3"/>
    </row>
    <row r="4" spans="1:11" ht="21" x14ac:dyDescent="0.2">
      <c r="A4" s="6"/>
      <c r="B4" s="6"/>
      <c r="C4" s="8"/>
      <c r="D4" s="9" t="s">
        <v>5</v>
      </c>
      <c r="E4" s="6"/>
      <c r="F4" s="6"/>
      <c r="G4" s="6"/>
      <c r="H4" s="6"/>
      <c r="I4" s="1" t="s">
        <v>6</v>
      </c>
      <c r="J4" s="131">
        <f ca="1">NOW()</f>
        <v>45643.732750115742</v>
      </c>
      <c r="K4" s="131"/>
    </row>
    <row r="5" spans="1:11" ht="18.75" x14ac:dyDescent="0.2">
      <c r="A5" s="6"/>
      <c r="B5" s="6"/>
      <c r="C5" s="10"/>
      <c r="D5" s="11" t="s">
        <v>7</v>
      </c>
      <c r="E5" s="12"/>
      <c r="F5" s="12"/>
      <c r="G5" s="12"/>
      <c r="H5" s="6"/>
      <c r="I5" s="1" t="s">
        <v>8</v>
      </c>
      <c r="J5" s="132" t="s">
        <v>9</v>
      </c>
      <c r="K5" s="133"/>
    </row>
    <row r="6" spans="1:11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1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1" ht="17.25" customHeight="1" x14ac:dyDescent="0.2">
      <c r="A8" s="134" t="s">
        <v>120</v>
      </c>
      <c r="B8" s="135"/>
      <c r="C8" s="136"/>
      <c r="D8" s="137" t="s">
        <v>84</v>
      </c>
      <c r="E8" s="138"/>
      <c r="F8" s="139"/>
      <c r="G8" s="140"/>
      <c r="H8" s="139"/>
      <c r="I8" s="140"/>
      <c r="J8" s="26"/>
      <c r="K8" s="27"/>
    </row>
    <row r="9" spans="1:11" ht="12" customHeight="1" x14ac:dyDescent="0.15">
      <c r="A9" s="28" t="s">
        <v>22</v>
      </c>
      <c r="B9" s="14"/>
      <c r="C9" s="28" t="s">
        <v>121</v>
      </c>
      <c r="D9" s="17"/>
      <c r="E9" s="28" t="s">
        <v>23</v>
      </c>
      <c r="F9" s="28" t="s">
        <v>24</v>
      </c>
      <c r="G9" s="17"/>
      <c r="H9" s="29" t="s">
        <v>25</v>
      </c>
      <c r="I9" s="23"/>
      <c r="J9" s="26"/>
      <c r="K9" s="27"/>
    </row>
    <row r="10" spans="1:11" ht="12" customHeight="1" x14ac:dyDescent="0.15">
      <c r="A10" s="20" t="s">
        <v>26</v>
      </c>
      <c r="B10" s="21"/>
      <c r="C10" s="29" t="s">
        <v>122</v>
      </c>
      <c r="D10" s="29"/>
      <c r="E10" s="29" t="s">
        <v>27</v>
      </c>
      <c r="F10" s="20" t="s">
        <v>28</v>
      </c>
      <c r="G10" s="23"/>
      <c r="H10" s="20" t="s">
        <v>29</v>
      </c>
      <c r="I10" s="23"/>
      <c r="J10" s="26"/>
      <c r="K10" s="27"/>
    </row>
    <row r="11" spans="1:11" ht="17.25" customHeight="1" x14ac:dyDescent="0.15">
      <c r="A11" s="134" t="s">
        <v>92</v>
      </c>
      <c r="B11" s="141"/>
      <c r="C11" s="79" t="s">
        <v>123</v>
      </c>
      <c r="D11" s="80"/>
      <c r="E11" s="96" t="str">
        <f>IF(SUM(M42:M87)&lt;&gt;23,"NG","OK")</f>
        <v>NG</v>
      </c>
      <c r="F11" s="142"/>
      <c r="G11" s="136"/>
      <c r="H11" s="143"/>
      <c r="I11" s="144"/>
      <c r="J11" s="30"/>
      <c r="K11" s="31"/>
    </row>
    <row r="12" spans="1:11" ht="13.5" customHeight="1" x14ac:dyDescent="0.15">
      <c r="A12" s="32" t="s">
        <v>30</v>
      </c>
      <c r="B12" s="33"/>
      <c r="C12" s="33"/>
      <c r="D12" s="33"/>
      <c r="E12" s="33"/>
      <c r="F12" s="33"/>
      <c r="G12" s="33"/>
      <c r="H12" s="34" t="s">
        <v>31</v>
      </c>
      <c r="I12" s="35"/>
      <c r="J12" s="35"/>
      <c r="K12" s="36"/>
    </row>
    <row r="13" spans="1:11" ht="13.5" customHeight="1" x14ac:dyDescent="0.15">
      <c r="A13" s="32" t="s">
        <v>32</v>
      </c>
      <c r="B13" s="33"/>
      <c r="C13" s="33"/>
      <c r="D13" s="33"/>
      <c r="E13" s="33"/>
      <c r="F13" s="33"/>
      <c r="G13" s="33"/>
      <c r="H13" s="37" t="s">
        <v>33</v>
      </c>
      <c r="I13" s="38"/>
      <c r="J13" s="38"/>
      <c r="K13" s="39"/>
    </row>
    <row r="14" spans="1:11" ht="13.5" customHeight="1" x14ac:dyDescent="0.15">
      <c r="A14" s="40"/>
      <c r="B14" s="33"/>
      <c r="C14" s="33"/>
      <c r="D14" s="33"/>
      <c r="E14" s="33"/>
      <c r="F14" s="33"/>
      <c r="G14" s="33"/>
      <c r="H14" s="41" t="s">
        <v>34</v>
      </c>
      <c r="I14" s="42"/>
      <c r="J14" s="43"/>
      <c r="K14" s="44" t="s">
        <v>35</v>
      </c>
    </row>
    <row r="15" spans="1:11" ht="13.5" customHeight="1" x14ac:dyDescent="0.15">
      <c r="A15" s="40"/>
      <c r="B15" s="33"/>
      <c r="C15" s="33"/>
      <c r="D15" s="33"/>
      <c r="E15" s="33"/>
      <c r="F15" s="33"/>
      <c r="G15" s="33"/>
      <c r="H15" s="37" t="s">
        <v>36</v>
      </c>
      <c r="I15" s="38"/>
      <c r="J15" s="38"/>
      <c r="K15" s="45" t="s">
        <v>37</v>
      </c>
    </row>
    <row r="16" spans="1:11" ht="13.5" customHeight="1" x14ac:dyDescent="0.15">
      <c r="A16" s="40"/>
      <c r="B16" s="33"/>
      <c r="C16" s="33"/>
      <c r="D16" s="33"/>
      <c r="E16" s="33"/>
      <c r="F16" s="33"/>
      <c r="G16" s="33"/>
      <c r="H16" s="145" t="s">
        <v>38</v>
      </c>
      <c r="I16" s="146"/>
      <c r="J16" s="147"/>
      <c r="K16" s="93" t="s">
        <v>39</v>
      </c>
    </row>
    <row r="17" spans="1:11" ht="13.5" customHeight="1" x14ac:dyDescent="0.15">
      <c r="A17" s="40"/>
      <c r="B17" s="33"/>
      <c r="C17" s="33"/>
      <c r="D17" s="33"/>
      <c r="E17" s="33"/>
      <c r="F17" s="33"/>
      <c r="G17" s="33"/>
      <c r="H17" s="37" t="s">
        <v>40</v>
      </c>
      <c r="I17" s="46"/>
      <c r="J17" s="39"/>
      <c r="K17" s="94" t="s">
        <v>41</v>
      </c>
    </row>
    <row r="18" spans="1:11" ht="13.5" customHeight="1" x14ac:dyDescent="0.15">
      <c r="A18" s="40"/>
      <c r="B18" s="33"/>
      <c r="C18" s="33"/>
      <c r="D18" s="33"/>
      <c r="E18" s="33"/>
      <c r="F18" s="33"/>
      <c r="G18" s="33"/>
      <c r="H18" s="47" t="s">
        <v>42</v>
      </c>
      <c r="I18" s="48"/>
      <c r="J18" s="49"/>
      <c r="K18" s="50"/>
    </row>
    <row r="19" spans="1:11" ht="13.5" customHeight="1" x14ac:dyDescent="0.15">
      <c r="A19" s="40"/>
      <c r="B19" s="33"/>
      <c r="C19" s="33"/>
      <c r="D19" s="33"/>
      <c r="E19" s="33"/>
      <c r="F19" s="33"/>
      <c r="G19" s="33"/>
      <c r="H19" s="47" t="s">
        <v>43</v>
      </c>
      <c r="I19" s="48"/>
      <c r="J19" s="49"/>
      <c r="K19" s="50"/>
    </row>
    <row r="20" spans="1:11" ht="13.5" customHeight="1" x14ac:dyDescent="0.15">
      <c r="A20" s="40"/>
      <c r="B20" s="33"/>
      <c r="C20" s="33"/>
      <c r="D20" s="33"/>
      <c r="E20" s="33"/>
      <c r="F20" s="33"/>
      <c r="G20" s="33"/>
      <c r="H20" s="51" t="s">
        <v>44</v>
      </c>
      <c r="I20" s="48"/>
      <c r="J20" s="49"/>
      <c r="K20" s="50"/>
    </row>
    <row r="21" spans="1:11" ht="13.5" customHeight="1" x14ac:dyDescent="0.15">
      <c r="A21" s="40"/>
      <c r="B21" s="33"/>
      <c r="C21" s="33"/>
      <c r="D21" s="33"/>
      <c r="E21" s="33"/>
      <c r="F21" s="33"/>
      <c r="G21" s="33"/>
      <c r="H21" s="47" t="s">
        <v>45</v>
      </c>
      <c r="I21" s="48"/>
      <c r="J21" s="49"/>
      <c r="K21" s="52" t="s">
        <v>46</v>
      </c>
    </row>
    <row r="22" spans="1:11" ht="13.5" customHeight="1" x14ac:dyDescent="0.15">
      <c r="A22" s="40"/>
      <c r="B22" s="33"/>
      <c r="C22" s="33"/>
      <c r="D22" s="33"/>
      <c r="E22" s="33"/>
      <c r="F22" s="33"/>
      <c r="G22" s="33"/>
      <c r="H22" s="47" t="s">
        <v>47</v>
      </c>
      <c r="I22" s="48"/>
      <c r="J22" s="49"/>
      <c r="K22" s="52" t="s">
        <v>46</v>
      </c>
    </row>
    <row r="23" spans="1:11" ht="13.5" customHeight="1" x14ac:dyDescent="0.15">
      <c r="A23" s="40"/>
      <c r="B23" s="33"/>
      <c r="C23" s="33"/>
      <c r="D23" s="33"/>
      <c r="E23" s="33"/>
      <c r="F23" s="33"/>
      <c r="G23" s="33"/>
      <c r="H23" s="47" t="s">
        <v>48</v>
      </c>
      <c r="I23" s="48"/>
      <c r="J23" s="49"/>
      <c r="K23" s="52" t="s">
        <v>46</v>
      </c>
    </row>
    <row r="24" spans="1:11" ht="13.5" customHeight="1" x14ac:dyDescent="0.15">
      <c r="A24" s="40"/>
      <c r="B24" s="33"/>
      <c r="C24" s="33"/>
      <c r="D24" s="33"/>
      <c r="E24" s="33"/>
      <c r="F24" s="33"/>
      <c r="G24" s="33"/>
      <c r="H24" s="51" t="s">
        <v>49</v>
      </c>
      <c r="I24" s="48"/>
      <c r="J24" s="49"/>
      <c r="K24" s="52" t="s">
        <v>46</v>
      </c>
    </row>
    <row r="25" spans="1:11" ht="13.5" customHeight="1" x14ac:dyDescent="0.15">
      <c r="A25" s="40"/>
      <c r="B25" s="33"/>
      <c r="C25" s="33"/>
      <c r="D25" s="33"/>
      <c r="E25" s="33"/>
      <c r="F25" s="33"/>
      <c r="G25" s="33"/>
      <c r="H25" s="47" t="s">
        <v>50</v>
      </c>
      <c r="I25" s="48"/>
      <c r="J25" s="49"/>
      <c r="K25" s="52" t="s">
        <v>46</v>
      </c>
    </row>
    <row r="26" spans="1:11" ht="13.5" customHeight="1" x14ac:dyDescent="0.15">
      <c r="A26" s="40"/>
      <c r="B26" s="33"/>
      <c r="C26" s="33"/>
      <c r="D26" s="33"/>
      <c r="E26" s="33"/>
      <c r="F26" s="33"/>
      <c r="G26" s="33"/>
      <c r="H26" s="51" t="s">
        <v>51</v>
      </c>
      <c r="I26" s="48"/>
      <c r="J26" s="49"/>
      <c r="K26" s="52" t="s">
        <v>46</v>
      </c>
    </row>
    <row r="27" spans="1:11" ht="13.5" customHeight="1" x14ac:dyDescent="0.15">
      <c r="A27" s="40"/>
      <c r="B27" s="33"/>
      <c r="C27" s="33"/>
      <c r="D27" s="33"/>
      <c r="E27" s="33"/>
      <c r="F27" s="33"/>
      <c r="G27" s="33"/>
      <c r="H27" s="47" t="s">
        <v>52</v>
      </c>
      <c r="I27" s="48"/>
      <c r="J27" s="49"/>
      <c r="K27" s="52" t="s">
        <v>46</v>
      </c>
    </row>
    <row r="28" spans="1:11" ht="13.5" customHeight="1" x14ac:dyDescent="0.15">
      <c r="A28" s="40"/>
      <c r="B28" s="33"/>
      <c r="C28" s="33"/>
      <c r="D28" s="33"/>
      <c r="E28" s="33"/>
      <c r="F28" s="33"/>
      <c r="G28" s="33"/>
      <c r="H28" s="53" t="s">
        <v>53</v>
      </c>
      <c r="I28" s="48"/>
      <c r="J28" s="49"/>
      <c r="K28" s="50"/>
    </row>
    <row r="29" spans="1:11" ht="13.5" customHeight="1" x14ac:dyDescent="0.15">
      <c r="A29" s="40"/>
      <c r="B29" s="33"/>
      <c r="C29" s="33"/>
      <c r="D29" s="33"/>
      <c r="E29" s="33"/>
      <c r="F29" s="33"/>
      <c r="G29" s="33"/>
      <c r="H29" s="53" t="s">
        <v>54</v>
      </c>
      <c r="I29" s="48"/>
      <c r="J29" s="49"/>
      <c r="K29" s="50"/>
    </row>
    <row r="30" spans="1:11" ht="13.5" customHeight="1" x14ac:dyDescent="0.15">
      <c r="A30" s="40"/>
      <c r="B30" s="33"/>
      <c r="C30" s="33"/>
      <c r="D30" s="33"/>
      <c r="E30" s="33"/>
      <c r="F30" s="33"/>
      <c r="G30" s="33"/>
      <c r="H30" s="53" t="s">
        <v>55</v>
      </c>
      <c r="I30" s="48"/>
      <c r="J30" s="49"/>
      <c r="K30" s="50"/>
    </row>
    <row r="31" spans="1:11" ht="13.5" customHeight="1" x14ac:dyDescent="0.15">
      <c r="A31" s="40"/>
      <c r="B31" s="33"/>
      <c r="C31" s="33"/>
      <c r="D31" s="33"/>
      <c r="E31" s="33"/>
      <c r="F31" s="33"/>
      <c r="G31" s="33"/>
      <c r="H31" s="47" t="s">
        <v>56</v>
      </c>
      <c r="I31" s="48"/>
      <c r="J31" s="49"/>
      <c r="K31" s="52" t="s">
        <v>46</v>
      </c>
    </row>
    <row r="32" spans="1:11" ht="13.5" customHeight="1" x14ac:dyDescent="0.15">
      <c r="A32" s="40"/>
      <c r="B32" s="33"/>
      <c r="C32" s="33"/>
      <c r="D32" s="33"/>
      <c r="E32" s="33"/>
      <c r="F32" s="33"/>
      <c r="G32" s="33"/>
      <c r="H32" s="47" t="s">
        <v>57</v>
      </c>
      <c r="I32" s="48"/>
      <c r="J32" s="49"/>
      <c r="K32" s="52" t="s">
        <v>46</v>
      </c>
    </row>
    <row r="33" spans="1:26" ht="13.5" customHeight="1" x14ac:dyDescent="0.15">
      <c r="A33" s="40"/>
      <c r="B33" s="33"/>
      <c r="C33" s="33"/>
      <c r="D33" s="33"/>
      <c r="E33" s="33"/>
      <c r="F33" s="33"/>
      <c r="G33" s="33"/>
      <c r="H33" s="47" t="s">
        <v>58</v>
      </c>
      <c r="I33" s="48"/>
      <c r="J33" s="49"/>
      <c r="K33" s="52" t="s">
        <v>46</v>
      </c>
    </row>
    <row r="34" spans="1:26" ht="13.5" customHeight="1" x14ac:dyDescent="0.15">
      <c r="A34" s="40"/>
      <c r="B34" s="33"/>
      <c r="C34" s="33"/>
      <c r="D34" s="33"/>
      <c r="E34" s="33"/>
      <c r="F34" s="33"/>
      <c r="G34" s="33"/>
      <c r="H34" s="47" t="s">
        <v>59</v>
      </c>
      <c r="I34" s="48"/>
      <c r="J34" s="49"/>
      <c r="K34" s="52" t="s">
        <v>46</v>
      </c>
    </row>
    <row r="35" spans="1:26" ht="13.5" customHeight="1" x14ac:dyDescent="0.15">
      <c r="A35" s="40"/>
      <c r="B35" s="33"/>
      <c r="C35" s="33"/>
      <c r="D35" s="33"/>
      <c r="E35" s="33"/>
      <c r="F35" s="33"/>
      <c r="G35" s="33"/>
      <c r="H35" s="47" t="s">
        <v>60</v>
      </c>
      <c r="I35" s="48"/>
      <c r="J35" s="49"/>
      <c r="K35" s="52" t="s">
        <v>46</v>
      </c>
    </row>
    <row r="36" spans="1:26" ht="13.5" customHeight="1" x14ac:dyDescent="0.15">
      <c r="A36" s="40"/>
      <c r="B36" s="33"/>
      <c r="C36" s="33"/>
      <c r="D36" s="33"/>
      <c r="E36" s="33"/>
      <c r="F36" s="33"/>
      <c r="G36" s="33"/>
      <c r="H36" s="47" t="s">
        <v>61</v>
      </c>
      <c r="I36" s="48"/>
      <c r="J36" s="49"/>
      <c r="K36" s="52" t="s">
        <v>46</v>
      </c>
    </row>
    <row r="37" spans="1:26" ht="13.5" customHeight="1" x14ac:dyDescent="0.15">
      <c r="A37" s="40"/>
      <c r="B37" s="33"/>
      <c r="C37" s="33"/>
      <c r="D37" s="33"/>
      <c r="E37" s="33"/>
      <c r="F37" s="33"/>
      <c r="G37" s="33"/>
      <c r="H37" s="47" t="s">
        <v>62</v>
      </c>
      <c r="I37" s="48"/>
      <c r="J37" s="49"/>
      <c r="K37" s="52" t="s">
        <v>46</v>
      </c>
    </row>
    <row r="38" spans="1:26" ht="13.5" customHeight="1" x14ac:dyDescent="0.15">
      <c r="A38" s="95" t="s">
        <v>63</v>
      </c>
      <c r="B38" s="54"/>
      <c r="C38" s="54" t="s">
        <v>64</v>
      </c>
      <c r="D38" s="54"/>
      <c r="E38" s="148" t="s">
        <v>65</v>
      </c>
      <c r="F38" s="148"/>
      <c r="G38" s="148"/>
      <c r="H38" s="55"/>
      <c r="I38" s="54"/>
      <c r="J38" s="54"/>
      <c r="K38" s="56"/>
    </row>
    <row r="39" spans="1:26" ht="13.5" customHeight="1" x14ac:dyDescent="0.15">
      <c r="A39" s="57" t="s">
        <v>66</v>
      </c>
      <c r="B39" s="7"/>
      <c r="C39" s="7"/>
      <c r="D39" s="7"/>
      <c r="E39" s="7"/>
      <c r="F39" s="7"/>
      <c r="G39" s="7"/>
      <c r="H39" s="7"/>
      <c r="I39" s="7"/>
      <c r="J39" s="7"/>
      <c r="K39" s="30"/>
    </row>
    <row r="40" spans="1:26" ht="15" customHeight="1" x14ac:dyDescent="0.15">
      <c r="A40" s="93" t="s">
        <v>67</v>
      </c>
      <c r="B40" s="149" t="s">
        <v>68</v>
      </c>
      <c r="C40" s="58" t="s">
        <v>69</v>
      </c>
      <c r="D40" s="149" t="s">
        <v>70</v>
      </c>
      <c r="E40" s="151" t="s">
        <v>71</v>
      </c>
      <c r="F40" s="151" t="s">
        <v>72</v>
      </c>
      <c r="G40" s="151" t="s">
        <v>73</v>
      </c>
      <c r="H40" s="151" t="s">
        <v>74</v>
      </c>
      <c r="I40" s="151" t="s">
        <v>75</v>
      </c>
      <c r="J40" s="160"/>
      <c r="K40" s="160"/>
      <c r="L40" s="157" t="s">
        <v>76</v>
      </c>
      <c r="M40" s="157"/>
      <c r="N40" s="157" t="s">
        <v>100</v>
      </c>
      <c r="O40" s="157" t="s">
        <v>101</v>
      </c>
      <c r="P40" s="157"/>
      <c r="Q40" s="158" t="s">
        <v>102</v>
      </c>
      <c r="R40" s="157" t="s">
        <v>103</v>
      </c>
      <c r="S40" s="157" t="s">
        <v>104</v>
      </c>
      <c r="T40" s="157" t="s">
        <v>105</v>
      </c>
      <c r="U40" s="157" t="s">
        <v>106</v>
      </c>
      <c r="V40" s="157" t="s">
        <v>107</v>
      </c>
      <c r="W40" s="157" t="s">
        <v>108</v>
      </c>
      <c r="X40" s="157" t="s">
        <v>109</v>
      </c>
      <c r="Y40" s="157" t="s">
        <v>110</v>
      </c>
      <c r="Z40" s="157" t="s">
        <v>111</v>
      </c>
    </row>
    <row r="41" spans="1:26" ht="15" customHeight="1" x14ac:dyDescent="0.15">
      <c r="A41" s="45" t="s">
        <v>77</v>
      </c>
      <c r="B41" s="150"/>
      <c r="C41" s="59" t="s">
        <v>78</v>
      </c>
      <c r="D41" s="150"/>
      <c r="E41" s="152"/>
      <c r="F41" s="152"/>
      <c r="G41" s="152"/>
      <c r="H41" s="152"/>
      <c r="I41" s="152"/>
      <c r="J41" s="150"/>
      <c r="K41" s="150"/>
      <c r="L41" s="157"/>
      <c r="M41" s="157"/>
      <c r="N41" s="157"/>
      <c r="O41" s="92" t="s">
        <v>112</v>
      </c>
      <c r="P41" s="92" t="s">
        <v>113</v>
      </c>
      <c r="Q41" s="159"/>
      <c r="R41" s="157"/>
      <c r="S41" s="157"/>
      <c r="T41" s="157"/>
      <c r="U41" s="157"/>
      <c r="V41" s="157"/>
      <c r="W41" s="157"/>
      <c r="X41" s="157"/>
      <c r="Y41" s="157"/>
      <c r="Z41" s="157"/>
    </row>
    <row r="42" spans="1:26" ht="12" customHeight="1" x14ac:dyDescent="0.15">
      <c r="A42" s="151">
        <v>1</v>
      </c>
      <c r="B42" s="153">
        <v>3.4</v>
      </c>
      <c r="C42" s="60">
        <v>0.1</v>
      </c>
      <c r="D42" s="153" t="s">
        <v>79</v>
      </c>
      <c r="E42" s="153"/>
      <c r="F42" s="153"/>
      <c r="G42" s="153"/>
      <c r="H42" s="153"/>
      <c r="I42" s="153"/>
      <c r="J42" s="155"/>
      <c r="K42" s="155"/>
      <c r="L42" s="163" t="str">
        <f>IF(E42="","",IF(OR(((MAXA(E42:I43))&gt;(B42+C42)),((MINA(E42:I43))&lt;(B42-C43))),"NG","OK"))</f>
        <v/>
      </c>
      <c r="M42" s="163" t="str">
        <f>IF(E42="","",IF(OR(((MAXA(E42:I43))&gt;(B42+C42)),((MINA(E42:I43))&lt;(B42-C43))),2,1))</f>
        <v/>
      </c>
      <c r="N42" s="162">
        <f>IF(B42="","",(((B42+C42)+(B42-C43))/2))</f>
        <v>3.4</v>
      </c>
      <c r="O42" s="164" t="str">
        <f>IF(E42="","",((MAXA(E42,F42,G42,H42,I42))-N42)/((C42+C43)/2))</f>
        <v/>
      </c>
      <c r="P42" s="164" t="str">
        <f>IF(E42="","",((MINA(E42,F42,G42,H42,I42))-N42)/((C42+C43)/2))</f>
        <v/>
      </c>
      <c r="Q42" s="162" t="str">
        <f>IF(E42="","",IF(OR((O42&gt;50%),(P42&lt;-50%)),"Measure More","OK"))</f>
        <v/>
      </c>
      <c r="R42" s="162" t="str">
        <f>IF(E42="","",MAXA(E42:I43))</f>
        <v/>
      </c>
      <c r="S42" s="162" t="str">
        <f>IF(E42="","",MINA(E42:I43))</f>
        <v/>
      </c>
      <c r="T42" s="162" t="str">
        <f>IF(E42="","",(R42-S42))</f>
        <v/>
      </c>
      <c r="U42" s="162" t="str">
        <f>IF(E42="","",ROUND(AVERAGEA(E42:I43),4))</f>
        <v/>
      </c>
      <c r="V42" s="162" t="str">
        <f>IF(E42="","",ROUND(SQRT(COUNTA(E42:I43)/(COUNTA(E42:I43)-1))*STDEVPA(E42:I43),4))</f>
        <v/>
      </c>
      <c r="W42" s="161" t="str">
        <f>IF(E42="","",ROUND((((B42+C42)-(B42-C43))/(6*V42)),4))</f>
        <v/>
      </c>
      <c r="X42" s="161" t="str">
        <f>IF(E42="","",ROUND((1-(ABS((((B42+C42)+(B42-C43))/2)-U42)/((C42+C43)/2)))*W42,4))</f>
        <v/>
      </c>
      <c r="Y42" s="161" t="str">
        <f>IF(E42="","",IF(OR(((MAXA(E42:I43))&gt;(B42+C42)),((MINA(E42:I43))&lt;(B42-C43))),"NG","OK"))</f>
        <v/>
      </c>
      <c r="Z42" s="161" t="str">
        <f>IF(X42="","",IF(OR(((MINA(X42))&lt;(1.67))),"NG","OK"))</f>
        <v/>
      </c>
    </row>
    <row r="43" spans="1:26" ht="12" customHeight="1" x14ac:dyDescent="0.15">
      <c r="A43" s="152"/>
      <c r="B43" s="154"/>
      <c r="C43" s="61">
        <v>0.1</v>
      </c>
      <c r="D43" s="154"/>
      <c r="E43" s="154"/>
      <c r="F43" s="154"/>
      <c r="G43" s="154"/>
      <c r="H43" s="154"/>
      <c r="I43" s="154"/>
      <c r="J43" s="156"/>
      <c r="K43" s="156"/>
      <c r="L43" s="163" t="str">
        <f>IF(L24="","",IF(OR(((MAXA(L24:L31))&gt;(L20+L21)),((MINA(L24:L31))&lt;(L20-L22))),"NG","OK"))</f>
        <v/>
      </c>
      <c r="M43" s="163" t="str">
        <f>IF(M23="","",IF(OR(((MAXA(M23:M30))&gt;(M19+M20)),((MINA(M23:M30))&lt;(M19-M21))),2,1))</f>
        <v/>
      </c>
      <c r="N43" s="162"/>
      <c r="O43" s="164"/>
      <c r="P43" s="164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ht="12" customHeight="1" x14ac:dyDescent="0.15">
      <c r="A44" s="167" t="s">
        <v>85</v>
      </c>
      <c r="B44" s="153">
        <v>1.6</v>
      </c>
      <c r="C44" s="60">
        <v>0.1</v>
      </c>
      <c r="D44" s="153" t="s">
        <v>79</v>
      </c>
      <c r="E44" s="153"/>
      <c r="F44" s="153"/>
      <c r="G44" s="153"/>
      <c r="H44" s="153"/>
      <c r="I44" s="153"/>
      <c r="J44" s="155"/>
      <c r="K44" s="155"/>
      <c r="L44" s="163" t="str">
        <f t="shared" ref="L44" si="0">IF(E44="","",IF(OR(((MAXA(E44:I45))&gt;(B44+C44)),((MINA(E44:I45))&lt;(B44-C45))),"NG","OK"))</f>
        <v/>
      </c>
      <c r="M44" s="163" t="str">
        <f t="shared" ref="M44" si="1">IF(E44="","",IF(OR(((MAXA(E44:I45))&gt;(B44+C44)),((MINA(E44:I45))&lt;(B44-C45))),2,1))</f>
        <v/>
      </c>
      <c r="N44" s="162">
        <f t="shared" ref="N44" si="2">IF(B44="","",(((B44+C44)+(B44-C45))/2))</f>
        <v>1.6</v>
      </c>
      <c r="O44" s="164" t="str">
        <f t="shared" ref="O44" si="3">IF(E44="","",((MAXA(E44,F44,G44,H44,I44))-N44)/((C44+C45)/2))</f>
        <v/>
      </c>
      <c r="P44" s="164" t="str">
        <f t="shared" ref="P44" si="4">IF(E44="","",((MINA(E44,F44,G44,H44,I44))-N44)/((C44+C45)/2))</f>
        <v/>
      </c>
      <c r="Q44" s="162" t="str">
        <f t="shared" ref="Q44" si="5">IF(E44="","",IF(OR((O44&gt;50%),(P44&lt;-50%)),"Measure More","OK"))</f>
        <v/>
      </c>
      <c r="R44" s="162" t="str">
        <f t="shared" ref="R44" si="6">IF(E44="","",MAXA(E44:I45))</f>
        <v/>
      </c>
      <c r="S44" s="162" t="str">
        <f t="shared" ref="S44" si="7">IF(E44="","",MINA(E44:I45))</f>
        <v/>
      </c>
      <c r="T44" s="162" t="str">
        <f t="shared" ref="T44" si="8">IF(E44="","",(R44-S44))</f>
        <v/>
      </c>
      <c r="U44" s="162" t="str">
        <f t="shared" ref="U44" si="9">IF(E44="","",ROUND(AVERAGEA(E44:I45),4))</f>
        <v/>
      </c>
      <c r="V44" s="162" t="str">
        <f t="shared" ref="V44" si="10">IF(E44="","",ROUND(SQRT(COUNTA(E44:I45)/(COUNTA(E44:I45)-1))*STDEVPA(E44:I45),4))</f>
        <v/>
      </c>
      <c r="W44" s="161" t="str">
        <f t="shared" ref="W44" si="11">IF(E44="","",ROUND((((B44+C44)-(B44-C45))/(6*V44)),4))</f>
        <v/>
      </c>
      <c r="X44" s="161" t="str">
        <f t="shared" ref="X44" si="12">IF(E44="","",ROUND((1-(ABS((((B44+C44)+(B44-C45))/2)-U44)/((C44+C45)/2)))*W44,4))</f>
        <v/>
      </c>
      <c r="Y44" s="161" t="str">
        <f t="shared" ref="Y44" si="13">IF(E44="","",IF(OR(((MAXA(E44:I45))&gt;(B44+C44)),((MINA(E44:I45))&lt;(B44-C45))),"NG","OK"))</f>
        <v/>
      </c>
      <c r="Z44" s="161" t="str">
        <f t="shared" ref="Z44" si="14">IF(X44="","",IF(OR(((MINA(X44))&lt;(1.67))),"NG","OK"))</f>
        <v/>
      </c>
    </row>
    <row r="45" spans="1:26" ht="12" customHeight="1" x14ac:dyDescent="0.15">
      <c r="A45" s="168"/>
      <c r="B45" s="154"/>
      <c r="C45" s="61">
        <v>0.1</v>
      </c>
      <c r="D45" s="154"/>
      <c r="E45" s="154"/>
      <c r="F45" s="154"/>
      <c r="G45" s="154"/>
      <c r="H45" s="154"/>
      <c r="I45" s="154"/>
      <c r="J45" s="156"/>
      <c r="K45" s="156"/>
      <c r="L45" s="163" t="str">
        <f t="shared" ref="L45" si="15">IF(L26="","",IF(OR(((MAXA(L26:L33))&gt;(L22+L23)),((MINA(L26:L33))&lt;(L22-L24))),"NG","OK"))</f>
        <v/>
      </c>
      <c r="M45" s="163" t="str">
        <f t="shared" ref="M45" si="16">IF(M25="","",IF(OR(((MAXA(M25:M32))&gt;(M21+M22)),((MINA(M25:M32))&lt;(M21-M23))),2,1))</f>
        <v/>
      </c>
      <c r="N45" s="162"/>
      <c r="O45" s="164"/>
      <c r="P45" s="164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ht="12" customHeight="1" x14ac:dyDescent="0.15">
      <c r="A46" s="165" t="s">
        <v>86</v>
      </c>
      <c r="B46" s="153">
        <v>1.6</v>
      </c>
      <c r="C46" s="60">
        <v>0.1</v>
      </c>
      <c r="D46" s="153" t="s">
        <v>79</v>
      </c>
      <c r="E46" s="153"/>
      <c r="F46" s="153"/>
      <c r="G46" s="153"/>
      <c r="H46" s="153"/>
      <c r="I46" s="153"/>
      <c r="J46" s="155"/>
      <c r="K46" s="155"/>
      <c r="L46" s="163" t="str">
        <f t="shared" ref="L46" si="17">IF(E46="","",IF(OR(((MAXA(E46:I47))&gt;(B46+C46)),((MINA(E46:I47))&lt;(B46-C47))),"NG","OK"))</f>
        <v/>
      </c>
      <c r="M46" s="163" t="str">
        <f t="shared" ref="M46" si="18">IF(E46="","",IF(OR(((MAXA(E46:I47))&gt;(B46+C46)),((MINA(E46:I47))&lt;(B46-C47))),2,1))</f>
        <v/>
      </c>
      <c r="N46" s="162">
        <f t="shared" ref="N46" si="19">IF(B46="","",(((B46+C46)+(B46-C47))/2))</f>
        <v>1.6</v>
      </c>
      <c r="O46" s="164" t="str">
        <f t="shared" ref="O46" si="20">IF(E46="","",((MAXA(E46,F46,G46,H46,I46))-N46)/((C46+C47)/2))</f>
        <v/>
      </c>
      <c r="P46" s="164" t="str">
        <f t="shared" ref="P46" si="21">IF(E46="","",((MINA(E46,F46,G46,H46,I46))-N46)/((C46+C47)/2))</f>
        <v/>
      </c>
      <c r="Q46" s="162" t="str">
        <f t="shared" ref="Q46" si="22">IF(E46="","",IF(OR((O46&gt;50%),(P46&lt;-50%)),"Measure More","OK"))</f>
        <v/>
      </c>
      <c r="R46" s="162" t="str">
        <f t="shared" ref="R46" si="23">IF(E46="","",MAXA(E46:I47))</f>
        <v/>
      </c>
      <c r="S46" s="162" t="str">
        <f t="shared" ref="S46" si="24">IF(E46="","",MINA(E46:I47))</f>
        <v/>
      </c>
      <c r="T46" s="162" t="str">
        <f t="shared" ref="T46" si="25">IF(E46="","",(R46-S46))</f>
        <v/>
      </c>
      <c r="U46" s="162" t="str">
        <f t="shared" ref="U46" si="26">IF(E46="","",ROUND(AVERAGEA(E46:I47),4))</f>
        <v/>
      </c>
      <c r="V46" s="162" t="str">
        <f t="shared" ref="V46" si="27">IF(E46="","",ROUND(SQRT(COUNTA(E46:I47)/(COUNTA(E46:I47)-1))*STDEVPA(E46:I47),4))</f>
        <v/>
      </c>
      <c r="W46" s="161" t="str">
        <f t="shared" ref="W46" si="28">IF(E46="","",ROUND((((B46+C46)-(B46-C47))/(6*V46)),4))</f>
        <v/>
      </c>
      <c r="X46" s="161" t="str">
        <f t="shared" ref="X46" si="29">IF(E46="","",ROUND((1-(ABS((((B46+C46)+(B46-C47))/2)-U46)/((C46+C47)/2)))*W46,4))</f>
        <v/>
      </c>
      <c r="Y46" s="161" t="str">
        <f t="shared" ref="Y46" si="30">IF(E46="","",IF(OR(((MAXA(E46:I47))&gt;(B46+C46)),((MINA(E46:I47))&lt;(B46-C47))),"NG","OK"))</f>
        <v/>
      </c>
      <c r="Z46" s="161" t="str">
        <f t="shared" ref="Z46" si="31">IF(X46="","",IF(OR(((MINA(X46))&lt;(1.67))),"NG","OK"))</f>
        <v/>
      </c>
    </row>
    <row r="47" spans="1:26" ht="12" customHeight="1" x14ac:dyDescent="0.15">
      <c r="A47" s="166"/>
      <c r="B47" s="154"/>
      <c r="C47" s="61">
        <v>0.1</v>
      </c>
      <c r="D47" s="154"/>
      <c r="E47" s="154"/>
      <c r="F47" s="154"/>
      <c r="G47" s="154"/>
      <c r="H47" s="154"/>
      <c r="I47" s="154"/>
      <c r="J47" s="156"/>
      <c r="K47" s="156"/>
      <c r="L47" s="163" t="str">
        <f t="shared" ref="L47" si="32">IF(L28="","",IF(OR(((MAXA(L28:L35))&gt;(L24+L25)),((MINA(L28:L35))&lt;(L24-L26))),"NG","OK"))</f>
        <v/>
      </c>
      <c r="M47" s="163" t="str">
        <f t="shared" ref="M47" si="33">IF(M27="","",IF(OR(((MAXA(M27:M34))&gt;(M23+M24)),((MINA(M27:M34))&lt;(M23-M25))),2,1))</f>
        <v/>
      </c>
      <c r="N47" s="162"/>
      <c r="O47" s="164"/>
      <c r="P47" s="164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 ht="12" customHeight="1" x14ac:dyDescent="0.15">
      <c r="A48" s="165">
        <v>3</v>
      </c>
      <c r="B48" s="153">
        <v>6.3</v>
      </c>
      <c r="C48" s="60">
        <v>0.1</v>
      </c>
      <c r="D48" s="153" t="s">
        <v>79</v>
      </c>
      <c r="E48" s="153"/>
      <c r="F48" s="153"/>
      <c r="G48" s="153"/>
      <c r="H48" s="153"/>
      <c r="I48" s="153"/>
      <c r="J48" s="155"/>
      <c r="K48" s="155"/>
      <c r="L48" s="163" t="str">
        <f t="shared" ref="L48" si="34">IF(E48="","",IF(OR(((MAXA(E48:I49))&gt;(B48+C48)),((MINA(E48:I49))&lt;(B48-C49))),"NG","OK"))</f>
        <v/>
      </c>
      <c r="M48" s="163" t="str">
        <f t="shared" ref="M48" si="35">IF(E48="","",IF(OR(((MAXA(E48:I49))&gt;(B48+C48)),((MINA(E48:I49))&lt;(B48-C49))),2,1))</f>
        <v/>
      </c>
      <c r="N48" s="162">
        <f t="shared" ref="N48" si="36">IF(B48="","",(((B48+C48)+(B48-C49))/2))</f>
        <v>6.3</v>
      </c>
      <c r="O48" s="164" t="str">
        <f t="shared" ref="O48" si="37">IF(E48="","",((MAXA(E48,F48,G48,H48,I48))-N48)/((C48+C49)/2))</f>
        <v/>
      </c>
      <c r="P48" s="164" t="str">
        <f t="shared" ref="P48" si="38">IF(E48="","",((MINA(E48,F48,G48,H48,I48))-N48)/((C48+C49)/2))</f>
        <v/>
      </c>
      <c r="Q48" s="162" t="str">
        <f t="shared" ref="Q48" si="39">IF(E48="","",IF(OR((O48&gt;50%),(P48&lt;-50%)),"Measure More","OK"))</f>
        <v/>
      </c>
      <c r="R48" s="162" t="str">
        <f t="shared" ref="R48" si="40">IF(E48="","",MAXA(E48:I49))</f>
        <v/>
      </c>
      <c r="S48" s="162" t="str">
        <f t="shared" ref="S48" si="41">IF(E48="","",MINA(E48:I49))</f>
        <v/>
      </c>
      <c r="T48" s="162" t="str">
        <f t="shared" ref="T48" si="42">IF(E48="","",(R48-S48))</f>
        <v/>
      </c>
      <c r="U48" s="162" t="str">
        <f t="shared" ref="U48" si="43">IF(E48="","",ROUND(AVERAGEA(E48:I49),4))</f>
        <v/>
      </c>
      <c r="V48" s="162" t="str">
        <f t="shared" ref="V48" si="44">IF(E48="","",ROUND(SQRT(COUNTA(E48:I49)/(COUNTA(E48:I49)-1))*STDEVPA(E48:I49),4))</f>
        <v/>
      </c>
      <c r="W48" s="161" t="str">
        <f t="shared" ref="W48" si="45">IF(E48="","",ROUND((((B48+C48)-(B48-C49))/(6*V48)),4))</f>
        <v/>
      </c>
      <c r="X48" s="161" t="str">
        <f t="shared" ref="X48" si="46">IF(E48="","",ROUND((1-(ABS((((B48+C48)+(B48-C49))/2)-U48)/((C48+C49)/2)))*W48,4))</f>
        <v/>
      </c>
      <c r="Y48" s="161" t="str">
        <f t="shared" ref="Y48" si="47">IF(E48="","",IF(OR(((MAXA(E48:I49))&gt;(B48+C48)),((MINA(E48:I49))&lt;(B48-C49))),"NG","OK"))</f>
        <v/>
      </c>
      <c r="Z48" s="161" t="str">
        <f t="shared" ref="Z48" si="48">IF(X48="","",IF(OR(((MINA(X48))&lt;(1.67))),"NG","OK"))</f>
        <v/>
      </c>
    </row>
    <row r="49" spans="1:26" ht="12" customHeight="1" x14ac:dyDescent="0.15">
      <c r="A49" s="166"/>
      <c r="B49" s="154"/>
      <c r="C49" s="61">
        <v>0.1</v>
      </c>
      <c r="D49" s="154"/>
      <c r="E49" s="154"/>
      <c r="F49" s="154"/>
      <c r="G49" s="154"/>
      <c r="H49" s="154"/>
      <c r="I49" s="154"/>
      <c r="J49" s="156"/>
      <c r="K49" s="156"/>
      <c r="L49" s="163" t="str">
        <f t="shared" ref="L49" si="49">IF(L30="","",IF(OR(((MAXA(L30:L37))&gt;(L26+L27)),((MINA(L30:L37))&lt;(L26-L28))),"NG","OK"))</f>
        <v/>
      </c>
      <c r="M49" s="163" t="str">
        <f t="shared" ref="M49" si="50">IF(M29="","",IF(OR(((MAXA(M29:M36))&gt;(M25+M26)),((MINA(M29:M36))&lt;(M25-M27))),2,1))</f>
        <v/>
      </c>
      <c r="N49" s="162"/>
      <c r="O49" s="164"/>
      <c r="P49" s="164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26" ht="12" customHeight="1" x14ac:dyDescent="0.15">
      <c r="A50" s="165">
        <v>5</v>
      </c>
      <c r="B50" s="153">
        <v>9.6</v>
      </c>
      <c r="C50" s="60">
        <v>0.1</v>
      </c>
      <c r="D50" s="153" t="s">
        <v>79</v>
      </c>
      <c r="E50" s="153"/>
      <c r="F50" s="153"/>
      <c r="G50" s="153"/>
      <c r="H50" s="153"/>
      <c r="I50" s="153"/>
      <c r="J50" s="155"/>
      <c r="K50" s="155"/>
      <c r="L50" s="163" t="str">
        <f t="shared" ref="L50" si="51">IF(E50="","",IF(OR(((MAXA(E50:I51))&gt;(B50+C50)),((MINA(E50:I51))&lt;(B50-C51))),"NG","OK"))</f>
        <v/>
      </c>
      <c r="M50" s="163" t="str">
        <f t="shared" ref="M50" si="52">IF(E50="","",IF(OR(((MAXA(E50:I51))&gt;(B50+C50)),((MINA(E50:I51))&lt;(B50-C51))),2,1))</f>
        <v/>
      </c>
      <c r="N50" s="162">
        <f t="shared" ref="N50" si="53">IF(B50="","",(((B50+C50)+(B50-C51))/2))</f>
        <v>9.6</v>
      </c>
      <c r="O50" s="164" t="str">
        <f t="shared" ref="O50" si="54">IF(E50="","",((MAXA(E50,F50,G50,H50,I50))-N50)/((C50+C51)/2))</f>
        <v/>
      </c>
      <c r="P50" s="164" t="str">
        <f t="shared" ref="P50" si="55">IF(E50="","",((MINA(E50,F50,G50,H50,I50))-N50)/((C50+C51)/2))</f>
        <v/>
      </c>
      <c r="Q50" s="162" t="str">
        <f t="shared" ref="Q50" si="56">IF(E50="","",IF(OR((O50&gt;50%),(P50&lt;-50%)),"Measure More","OK"))</f>
        <v/>
      </c>
      <c r="R50" s="162" t="str">
        <f t="shared" ref="R50" si="57">IF(E50="","",MAXA(E50:I51))</f>
        <v/>
      </c>
      <c r="S50" s="162" t="str">
        <f t="shared" ref="S50" si="58">IF(E50="","",MINA(E50:I51))</f>
        <v/>
      </c>
      <c r="T50" s="162" t="str">
        <f t="shared" ref="T50" si="59">IF(E50="","",(R50-S50))</f>
        <v/>
      </c>
      <c r="U50" s="162" t="str">
        <f t="shared" ref="U50" si="60">IF(E50="","",ROUND(AVERAGEA(E50:I51),4))</f>
        <v/>
      </c>
      <c r="V50" s="162" t="str">
        <f t="shared" ref="V50" si="61">IF(E50="","",ROUND(SQRT(COUNTA(E50:I51)/(COUNTA(E50:I51)-1))*STDEVPA(E50:I51),4))</f>
        <v/>
      </c>
      <c r="W50" s="161" t="str">
        <f t="shared" ref="W50" si="62">IF(E50="","",ROUND((((B50+C50)-(B50-C51))/(6*V50)),4))</f>
        <v/>
      </c>
      <c r="X50" s="161" t="str">
        <f t="shared" ref="X50" si="63">IF(E50="","",ROUND((1-(ABS((((B50+C50)+(B50-C51))/2)-U50)/((C50+C51)/2)))*W50,4))</f>
        <v/>
      </c>
      <c r="Y50" s="161" t="str">
        <f t="shared" ref="Y50" si="64">IF(E50="","",IF(OR(((MAXA(E50:I51))&gt;(B50+C50)),((MINA(E50:I51))&lt;(B50-C51))),"NG","OK"))</f>
        <v/>
      </c>
      <c r="Z50" s="161" t="str">
        <f t="shared" ref="Z50" si="65">IF(X50="","",IF(OR(((MINA(X50))&lt;(1.67))),"NG","OK"))</f>
        <v/>
      </c>
    </row>
    <row r="51" spans="1:26" ht="12" customHeight="1" x14ac:dyDescent="0.15">
      <c r="A51" s="166"/>
      <c r="B51" s="154"/>
      <c r="C51" s="61">
        <v>0.1</v>
      </c>
      <c r="D51" s="154"/>
      <c r="E51" s="154"/>
      <c r="F51" s="154"/>
      <c r="G51" s="154"/>
      <c r="H51" s="154"/>
      <c r="I51" s="154"/>
      <c r="J51" s="156"/>
      <c r="K51" s="156"/>
      <c r="L51" s="163" t="str">
        <f t="shared" ref="L51" si="66">IF(L32="","",IF(OR(((MAXA(L32:L39))&gt;(L28+L29)),((MINA(L32:L39))&lt;(L28-L30))),"NG","OK"))</f>
        <v/>
      </c>
      <c r="M51" s="163" t="str">
        <f t="shared" ref="M51" si="67">IF(M31="","",IF(OR(((MAXA(M31:M38))&gt;(M27+M28)),((MINA(M31:M38))&lt;(M27-M29))),2,1))</f>
        <v/>
      </c>
      <c r="N51" s="162"/>
      <c r="O51" s="164"/>
      <c r="P51" s="164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 ht="12" customHeight="1" x14ac:dyDescent="0.15">
      <c r="A52" s="165" t="s">
        <v>87</v>
      </c>
      <c r="B52" s="153">
        <v>6.5</v>
      </c>
      <c r="C52" s="60">
        <v>0.1</v>
      </c>
      <c r="D52" s="153" t="s">
        <v>79</v>
      </c>
      <c r="E52" s="153"/>
      <c r="F52" s="153"/>
      <c r="G52" s="153"/>
      <c r="H52" s="153"/>
      <c r="I52" s="153"/>
      <c r="J52" s="155"/>
      <c r="K52" s="155"/>
      <c r="L52" s="163" t="str">
        <f t="shared" ref="L52" si="68">IF(E52="","",IF(OR(((MAXA(E52:I53))&gt;(B52+C52)),((MINA(E52:I53))&lt;(B52-C53))),"NG","OK"))</f>
        <v/>
      </c>
      <c r="M52" s="163" t="str">
        <f t="shared" ref="M52" si="69">IF(E52="","",IF(OR(((MAXA(E52:I53))&gt;(B52+C52)),((MINA(E52:I53))&lt;(B52-C53))),2,1))</f>
        <v/>
      </c>
      <c r="N52" s="162">
        <f t="shared" ref="N52" si="70">IF(B52="","",(((B52+C52)+(B52-C53))/2))</f>
        <v>6.5</v>
      </c>
      <c r="O52" s="164" t="str">
        <f t="shared" ref="O52" si="71">IF(E52="","",((MAXA(E52,F52,G52,H52,I52))-N52)/((C52+C53)/2))</f>
        <v/>
      </c>
      <c r="P52" s="164" t="str">
        <f t="shared" ref="P52" si="72">IF(E52="","",((MINA(E52,F52,G52,H52,I52))-N52)/((C52+C53)/2))</f>
        <v/>
      </c>
      <c r="Q52" s="162" t="str">
        <f t="shared" ref="Q52" si="73">IF(E52="","",IF(OR((O52&gt;50%),(P52&lt;-50%)),"Measure More","OK"))</f>
        <v/>
      </c>
      <c r="R52" s="162" t="str">
        <f t="shared" ref="R52" si="74">IF(E52="","",MAXA(E52:I53))</f>
        <v/>
      </c>
      <c r="S52" s="162" t="str">
        <f t="shared" ref="S52" si="75">IF(E52="","",MINA(E52:I53))</f>
        <v/>
      </c>
      <c r="T52" s="162" t="str">
        <f t="shared" ref="T52" si="76">IF(E52="","",(R52-S52))</f>
        <v/>
      </c>
      <c r="U52" s="162" t="str">
        <f t="shared" ref="U52" si="77">IF(E52="","",ROUND(AVERAGEA(E52:I53),4))</f>
        <v/>
      </c>
      <c r="V52" s="162" t="str">
        <f t="shared" ref="V52" si="78">IF(E52="","",ROUND(SQRT(COUNTA(E52:I53)/(COUNTA(E52:I53)-1))*STDEVPA(E52:I53),4))</f>
        <v/>
      </c>
      <c r="W52" s="161" t="str">
        <f t="shared" ref="W52" si="79">IF(E52="","",ROUND((((B52+C52)-(B52-C53))/(6*V52)),4))</f>
        <v/>
      </c>
      <c r="X52" s="161" t="str">
        <f t="shared" ref="X52" si="80">IF(E52="","",ROUND((1-(ABS((((B52+C52)+(B52-C53))/2)-U52)/((C52+C53)/2)))*W52,4))</f>
        <v/>
      </c>
      <c r="Y52" s="161" t="str">
        <f t="shared" ref="Y52" si="81">IF(E52="","",IF(OR(((MAXA(E52:I53))&gt;(B52+C52)),((MINA(E52:I53))&lt;(B52-C53))),"NG","OK"))</f>
        <v/>
      </c>
      <c r="Z52" s="161" t="str">
        <f t="shared" ref="Z52" si="82">IF(X52="","",IF(OR(((MINA(X52))&lt;(1.67))),"NG","OK"))</f>
        <v/>
      </c>
    </row>
    <row r="53" spans="1:26" ht="12" customHeight="1" x14ac:dyDescent="0.15">
      <c r="A53" s="166"/>
      <c r="B53" s="154"/>
      <c r="C53" s="61">
        <v>0.1</v>
      </c>
      <c r="D53" s="154"/>
      <c r="E53" s="154"/>
      <c r="F53" s="154"/>
      <c r="G53" s="154"/>
      <c r="H53" s="154"/>
      <c r="I53" s="154"/>
      <c r="J53" s="156"/>
      <c r="K53" s="156"/>
      <c r="L53" s="163" t="str">
        <f t="shared" ref="L53" si="83">IF(L34="","",IF(OR(((MAXA(L34:L41))&gt;(L30+L31)),((MINA(L34:L41))&lt;(L30-L32))),"NG","OK"))</f>
        <v/>
      </c>
      <c r="M53" s="163" t="str">
        <f t="shared" ref="M53" si="84">IF(M33="","",IF(OR(((MAXA(M33:M40))&gt;(M29+M30)),((MINA(M33:M40))&lt;(M29-M31))),2,1))</f>
        <v/>
      </c>
      <c r="N53" s="162"/>
      <c r="O53" s="164"/>
      <c r="P53" s="164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 ht="12" customHeight="1" x14ac:dyDescent="0.15">
      <c r="A54" s="165" t="s">
        <v>88</v>
      </c>
      <c r="B54" s="153">
        <v>6.5</v>
      </c>
      <c r="C54" s="60">
        <v>0.1</v>
      </c>
      <c r="D54" s="153" t="s">
        <v>79</v>
      </c>
      <c r="E54" s="153"/>
      <c r="F54" s="153"/>
      <c r="G54" s="153"/>
      <c r="H54" s="153"/>
      <c r="I54" s="153"/>
      <c r="J54" s="155"/>
      <c r="K54" s="155"/>
      <c r="L54" s="163" t="str">
        <f t="shared" ref="L54" si="85">IF(E54="","",IF(OR(((MAXA(E54:I55))&gt;(B54+C54)),((MINA(E54:I55))&lt;(B54-C55))),"NG","OK"))</f>
        <v/>
      </c>
      <c r="M54" s="163" t="str">
        <f t="shared" ref="M54" si="86">IF(E54="","",IF(OR(((MAXA(E54:I55))&gt;(B54+C54)),((MINA(E54:I55))&lt;(B54-C55))),2,1))</f>
        <v/>
      </c>
      <c r="N54" s="162">
        <f t="shared" ref="N54" si="87">IF(B54="","",(((B54+C54)+(B54-C55))/2))</f>
        <v>6.5</v>
      </c>
      <c r="O54" s="164" t="str">
        <f t="shared" ref="O54" si="88">IF(E54="","",((MAXA(E54,F54,G54,H54,I54))-N54)/((C54+C55)/2))</f>
        <v/>
      </c>
      <c r="P54" s="164" t="str">
        <f t="shared" ref="P54" si="89">IF(E54="","",((MINA(E54,F54,G54,H54,I54))-N54)/((C54+C55)/2))</f>
        <v/>
      </c>
      <c r="Q54" s="162" t="str">
        <f t="shared" ref="Q54" si="90">IF(E54="","",IF(OR((O54&gt;50%),(P54&lt;-50%)),"Measure More","OK"))</f>
        <v/>
      </c>
      <c r="R54" s="162" t="str">
        <f t="shared" ref="R54" si="91">IF(E54="","",MAXA(E54:I55))</f>
        <v/>
      </c>
      <c r="S54" s="162" t="str">
        <f t="shared" ref="S54" si="92">IF(E54="","",MINA(E54:I55))</f>
        <v/>
      </c>
      <c r="T54" s="162" t="str">
        <f t="shared" ref="T54" si="93">IF(E54="","",(R54-S54))</f>
        <v/>
      </c>
      <c r="U54" s="162" t="str">
        <f t="shared" ref="U54" si="94">IF(E54="","",ROUND(AVERAGEA(E54:I55),4))</f>
        <v/>
      </c>
      <c r="V54" s="162" t="str">
        <f t="shared" ref="V54" si="95">IF(E54="","",ROUND(SQRT(COUNTA(E54:I55)/(COUNTA(E54:I55)-1))*STDEVPA(E54:I55),4))</f>
        <v/>
      </c>
      <c r="W54" s="161" t="str">
        <f t="shared" ref="W54" si="96">IF(E54="","",ROUND((((B54+C54)-(B54-C55))/(6*V54)),4))</f>
        <v/>
      </c>
      <c r="X54" s="161" t="str">
        <f t="shared" ref="X54" si="97">IF(E54="","",ROUND((1-(ABS((((B54+C54)+(B54-C55))/2)-U54)/((C54+C55)/2)))*W54,4))</f>
        <v/>
      </c>
      <c r="Y54" s="161" t="str">
        <f t="shared" ref="Y54" si="98">IF(E54="","",IF(OR(((MAXA(E54:I55))&gt;(B54+C54)),((MINA(E54:I55))&lt;(B54-C55))),"NG","OK"))</f>
        <v/>
      </c>
      <c r="Z54" s="161" t="str">
        <f t="shared" ref="Z54" si="99">IF(X54="","",IF(OR(((MINA(X54))&lt;(1.67))),"NG","OK"))</f>
        <v/>
      </c>
    </row>
    <row r="55" spans="1:26" ht="12" customHeight="1" x14ac:dyDescent="0.15">
      <c r="A55" s="166"/>
      <c r="B55" s="154"/>
      <c r="C55" s="61">
        <v>0.1</v>
      </c>
      <c r="D55" s="154"/>
      <c r="E55" s="154"/>
      <c r="F55" s="154"/>
      <c r="G55" s="154"/>
      <c r="H55" s="154"/>
      <c r="I55" s="154"/>
      <c r="J55" s="156"/>
      <c r="K55" s="156"/>
      <c r="L55" s="163" t="str">
        <f t="shared" ref="L55" si="100">IF(L36="","",IF(OR(((MAXA(L36:L43))&gt;(L32+L33)),((MINA(L36:L43))&lt;(L32-L34))),"NG","OK"))</f>
        <v/>
      </c>
      <c r="M55" s="163" t="str">
        <f t="shared" ref="M55" si="101">IF(M35="","",IF(OR(((MAXA(M35:M42))&gt;(M31+M32)),((MINA(M35:M42))&lt;(M31-M33))),2,1))</f>
        <v/>
      </c>
      <c r="N55" s="162"/>
      <c r="O55" s="164"/>
      <c r="P55" s="164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1:26" ht="12" customHeight="1" x14ac:dyDescent="0.15">
      <c r="A56" s="165">
        <v>8</v>
      </c>
      <c r="B56" s="153">
        <v>21.5</v>
      </c>
      <c r="C56" s="60">
        <v>0.1</v>
      </c>
      <c r="D56" s="153" t="s">
        <v>79</v>
      </c>
      <c r="E56" s="153"/>
      <c r="F56" s="153"/>
      <c r="G56" s="153"/>
      <c r="H56" s="153"/>
      <c r="I56" s="153"/>
      <c r="J56" s="155"/>
      <c r="K56" s="155"/>
      <c r="L56" s="163" t="str">
        <f t="shared" ref="L56" si="102">IF(E56="","",IF(OR(((MAXA(E56:I57))&gt;(B56+C56)),((MINA(E56:I57))&lt;(B56-C57))),"NG","OK"))</f>
        <v/>
      </c>
      <c r="M56" s="163" t="str">
        <f t="shared" ref="M56" si="103">IF(E56="","",IF(OR(((MAXA(E56:I57))&gt;(B56+C56)),((MINA(E56:I57))&lt;(B56-C57))),2,1))</f>
        <v/>
      </c>
      <c r="N56" s="162">
        <f t="shared" ref="N56" si="104">IF(B56="","",(((B56+C56)+(B56-C57))/2))</f>
        <v>21.5</v>
      </c>
      <c r="O56" s="164" t="str">
        <f t="shared" ref="O56" si="105">IF(E56="","",((MAXA(E56,F56,G56,H56,I56))-N56)/((C56+C57)/2))</f>
        <v/>
      </c>
      <c r="P56" s="164" t="str">
        <f t="shared" ref="P56" si="106">IF(E56="","",((MINA(E56,F56,G56,H56,I56))-N56)/((C56+C57)/2))</f>
        <v/>
      </c>
      <c r="Q56" s="162" t="str">
        <f t="shared" ref="Q56" si="107">IF(E56="","",IF(OR((O56&gt;50%),(P56&lt;-50%)),"Measure More","OK"))</f>
        <v/>
      </c>
      <c r="R56" s="162" t="str">
        <f t="shared" ref="R56" si="108">IF(E56="","",MAXA(E56:I57))</f>
        <v/>
      </c>
      <c r="S56" s="162" t="str">
        <f t="shared" ref="S56" si="109">IF(E56="","",MINA(E56:I57))</f>
        <v/>
      </c>
      <c r="T56" s="162" t="str">
        <f t="shared" ref="T56" si="110">IF(E56="","",(R56-S56))</f>
        <v/>
      </c>
      <c r="U56" s="162" t="str">
        <f t="shared" ref="U56" si="111">IF(E56="","",ROUND(AVERAGEA(E56:I57),4))</f>
        <v/>
      </c>
      <c r="V56" s="162" t="str">
        <f t="shared" ref="V56" si="112">IF(E56="","",ROUND(SQRT(COUNTA(E56:I57)/(COUNTA(E56:I57)-1))*STDEVPA(E56:I57),4))</f>
        <v/>
      </c>
      <c r="W56" s="161" t="str">
        <f t="shared" ref="W56" si="113">IF(E56="","",ROUND((((B56+C56)-(B56-C57))/(6*V56)),4))</f>
        <v/>
      </c>
      <c r="X56" s="161" t="str">
        <f t="shared" ref="X56" si="114">IF(E56="","",ROUND((1-(ABS((((B56+C56)+(B56-C57))/2)-U56)/((C56+C57)/2)))*W56,4))</f>
        <v/>
      </c>
      <c r="Y56" s="161" t="str">
        <f t="shared" ref="Y56" si="115">IF(E56="","",IF(OR(((MAXA(E56:I57))&gt;(B56+C56)),((MINA(E56:I57))&lt;(B56-C57))),"NG","OK"))</f>
        <v/>
      </c>
      <c r="Z56" s="161" t="str">
        <f t="shared" ref="Z56" si="116">IF(X56="","",IF(OR(((MINA(X56))&lt;(1.67))),"NG","OK"))</f>
        <v/>
      </c>
    </row>
    <row r="57" spans="1:26" ht="12" customHeight="1" x14ac:dyDescent="0.15">
      <c r="A57" s="166"/>
      <c r="B57" s="154"/>
      <c r="C57" s="61">
        <v>0.1</v>
      </c>
      <c r="D57" s="154"/>
      <c r="E57" s="154"/>
      <c r="F57" s="154"/>
      <c r="G57" s="154"/>
      <c r="H57" s="154"/>
      <c r="I57" s="154"/>
      <c r="J57" s="156"/>
      <c r="K57" s="156"/>
      <c r="L57" s="163" t="str">
        <f t="shared" ref="L57" si="117">IF(L38="","",IF(OR(((MAXA(L38:L45))&gt;(L34+L35)),((MINA(L38:L45))&lt;(L34-L36))),"NG","OK"))</f>
        <v/>
      </c>
      <c r="M57" s="163" t="str">
        <f t="shared" ref="M57" si="118">IF(M37="","",IF(OR(((MAXA(M37:M44))&gt;(M33+M34)),((MINA(M37:M44))&lt;(M33-M35))),2,1))</f>
        <v/>
      </c>
      <c r="N57" s="162"/>
      <c r="O57" s="164"/>
      <c r="P57" s="164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spans="1:26" ht="12" customHeight="1" x14ac:dyDescent="0.15">
      <c r="A58" s="165">
        <v>9</v>
      </c>
      <c r="B58" s="153">
        <v>24.6</v>
      </c>
      <c r="C58" s="60">
        <v>0.2</v>
      </c>
      <c r="D58" s="153" t="s">
        <v>79</v>
      </c>
      <c r="E58" s="153"/>
      <c r="F58" s="153"/>
      <c r="G58" s="153"/>
      <c r="H58" s="153"/>
      <c r="I58" s="153"/>
      <c r="J58" s="155"/>
      <c r="K58" s="155"/>
      <c r="L58" s="163" t="str">
        <f t="shared" ref="L58" si="119">IF(E58="","",IF(OR(((MAXA(E58:I59))&gt;(B58+C58)),((MINA(E58:I59))&lt;(B58-C59))),"NG","OK"))</f>
        <v/>
      </c>
      <c r="M58" s="163" t="str">
        <f t="shared" ref="M58" si="120">IF(E58="","",IF(OR(((MAXA(E58:I59))&gt;(B58+C58)),((MINA(E58:I59))&lt;(B58-C59))),2,1))</f>
        <v/>
      </c>
      <c r="N58" s="162">
        <f t="shared" ref="N58" si="121">IF(B58="","",(((B58+C58)+(B58-C59))/2))</f>
        <v>24.6</v>
      </c>
      <c r="O58" s="164" t="str">
        <f t="shared" ref="O58" si="122">IF(E58="","",((MAXA(E58,F58,G58,H58,I58))-N58)/((C58+C59)/2))</f>
        <v/>
      </c>
      <c r="P58" s="164" t="str">
        <f t="shared" ref="P58" si="123">IF(E58="","",((MINA(E58,F58,G58,H58,I58))-N58)/((C58+C59)/2))</f>
        <v/>
      </c>
      <c r="Q58" s="162" t="str">
        <f t="shared" ref="Q58" si="124">IF(E58="","",IF(OR((O58&gt;50%),(P58&lt;-50%)),"Measure More","OK"))</f>
        <v/>
      </c>
      <c r="R58" s="162" t="str">
        <f t="shared" ref="R58" si="125">IF(E58="","",MAXA(E58:I59))</f>
        <v/>
      </c>
      <c r="S58" s="162" t="str">
        <f t="shared" ref="S58" si="126">IF(E58="","",MINA(E58:I59))</f>
        <v/>
      </c>
      <c r="T58" s="162" t="str">
        <f t="shared" ref="T58" si="127">IF(E58="","",(R58-S58))</f>
        <v/>
      </c>
      <c r="U58" s="162" t="str">
        <f t="shared" ref="U58" si="128">IF(E58="","",ROUND(AVERAGEA(E58:I59),4))</f>
        <v/>
      </c>
      <c r="V58" s="162" t="str">
        <f t="shared" ref="V58" si="129">IF(E58="","",ROUND(SQRT(COUNTA(E58:I59)/(COUNTA(E58:I59)-1))*STDEVPA(E58:I59),4))</f>
        <v/>
      </c>
      <c r="W58" s="161" t="str">
        <f t="shared" ref="W58" si="130">IF(E58="","",ROUND((((B58+C58)-(B58-C59))/(6*V58)),4))</f>
        <v/>
      </c>
      <c r="X58" s="161" t="str">
        <f t="shared" ref="X58" si="131">IF(E58="","",ROUND((1-(ABS((((B58+C58)+(B58-C59))/2)-U58)/((C58+C59)/2)))*W58,4))</f>
        <v/>
      </c>
      <c r="Y58" s="161" t="str">
        <f t="shared" ref="Y58" si="132">IF(E58="","",IF(OR(((MAXA(E58:I59))&gt;(B58+C58)),((MINA(E58:I59))&lt;(B58-C59))),"NG","OK"))</f>
        <v/>
      </c>
      <c r="Z58" s="161" t="str">
        <f t="shared" ref="Z58" si="133">IF(X58="","",IF(OR(((MINA(X58))&lt;(1.67))),"NG","OK"))</f>
        <v/>
      </c>
    </row>
    <row r="59" spans="1:26" ht="12" customHeight="1" x14ac:dyDescent="0.15">
      <c r="A59" s="166"/>
      <c r="B59" s="154"/>
      <c r="C59" s="61">
        <v>0.2</v>
      </c>
      <c r="D59" s="154"/>
      <c r="E59" s="154"/>
      <c r="F59" s="154"/>
      <c r="G59" s="154"/>
      <c r="H59" s="154"/>
      <c r="I59" s="154"/>
      <c r="J59" s="156"/>
      <c r="K59" s="156"/>
      <c r="L59" s="163" t="str">
        <f t="shared" ref="L59" si="134">IF(L40="","",IF(OR(((MAXA(L40:L47))&gt;(L36+L37)),((MINA(L40:L47))&lt;(L36-L38))),"NG","OK"))</f>
        <v>OK</v>
      </c>
      <c r="M59" s="163" t="str">
        <f t="shared" ref="M59" si="135">IF(M39="","",IF(OR(((MAXA(M39:M46))&gt;(M35+M36)),((MINA(M39:M46))&lt;(M35-M37))),2,1))</f>
        <v/>
      </c>
      <c r="N59" s="162"/>
      <c r="O59" s="164"/>
      <c r="P59" s="164"/>
      <c r="Q59" s="162"/>
      <c r="R59" s="162"/>
      <c r="S59" s="162"/>
      <c r="T59" s="162"/>
      <c r="U59" s="162"/>
      <c r="V59" s="162"/>
      <c r="W59" s="162"/>
      <c r="X59" s="162"/>
      <c r="Y59" s="162"/>
      <c r="Z59" s="162"/>
    </row>
    <row r="60" spans="1:26" ht="12" customHeight="1" x14ac:dyDescent="0.15">
      <c r="A60" s="165">
        <v>10</v>
      </c>
      <c r="B60" s="153">
        <v>3.6</v>
      </c>
      <c r="C60" s="60">
        <v>0.1</v>
      </c>
      <c r="D60" s="153" t="s">
        <v>79</v>
      </c>
      <c r="E60" s="153"/>
      <c r="F60" s="153"/>
      <c r="G60" s="153"/>
      <c r="H60" s="153"/>
      <c r="I60" s="153"/>
      <c r="J60" s="155"/>
      <c r="K60" s="155"/>
      <c r="L60" s="163" t="str">
        <f t="shared" ref="L60" si="136">IF(E60="","",IF(OR(((MAXA(E60:I61))&gt;(B60+C60)),((MINA(E60:I61))&lt;(B60-C61))),"NG","OK"))</f>
        <v/>
      </c>
      <c r="M60" s="163" t="str">
        <f t="shared" ref="M60" si="137">IF(E60="","",IF(OR(((MAXA(E60:I61))&gt;(B60+C60)),((MINA(E60:I61))&lt;(B60-C61))),2,1))</f>
        <v/>
      </c>
      <c r="N60" s="162">
        <f t="shared" ref="N60" si="138">IF(B60="","",(((B60+C60)+(B60-C61))/2))</f>
        <v>3.6</v>
      </c>
      <c r="O60" s="164" t="str">
        <f t="shared" ref="O60" si="139">IF(E60="","",((MAXA(E60,F60,G60,H60,I60))-N60)/((C60+C61)/2))</f>
        <v/>
      </c>
      <c r="P60" s="164" t="str">
        <f t="shared" ref="P60" si="140">IF(E60="","",((MINA(E60,F60,G60,H60,I60))-N60)/((C60+C61)/2))</f>
        <v/>
      </c>
      <c r="Q60" s="162" t="str">
        <f t="shared" ref="Q60" si="141">IF(E60="","",IF(OR((O60&gt;50%),(P60&lt;-50%)),"Measure More","OK"))</f>
        <v/>
      </c>
      <c r="R60" s="162" t="str">
        <f t="shared" ref="R60" si="142">IF(E60="","",MAXA(E60:I61))</f>
        <v/>
      </c>
      <c r="S60" s="162" t="str">
        <f t="shared" ref="S60" si="143">IF(E60="","",MINA(E60:I61))</f>
        <v/>
      </c>
      <c r="T60" s="162" t="str">
        <f t="shared" ref="T60" si="144">IF(E60="","",(R60-S60))</f>
        <v/>
      </c>
      <c r="U60" s="162" t="str">
        <f t="shared" ref="U60" si="145">IF(E60="","",ROUND(AVERAGEA(E60:I61),4))</f>
        <v/>
      </c>
      <c r="V60" s="162" t="str">
        <f t="shared" ref="V60" si="146">IF(E60="","",ROUND(SQRT(COUNTA(E60:I61)/(COUNTA(E60:I61)-1))*STDEVPA(E60:I61),4))</f>
        <v/>
      </c>
      <c r="W60" s="161" t="str">
        <f t="shared" ref="W60" si="147">IF(E60="","",ROUND((((B60+C60)-(B60-C61))/(6*V60)),4))</f>
        <v/>
      </c>
      <c r="X60" s="161" t="str">
        <f t="shared" ref="X60" si="148">IF(E60="","",ROUND((1-(ABS((((B60+C60)+(B60-C61))/2)-U60)/((C60+C61)/2)))*W60,4))</f>
        <v/>
      </c>
      <c r="Y60" s="161" t="str">
        <f t="shared" ref="Y60" si="149">IF(E60="","",IF(OR(((MAXA(E60:I61))&gt;(B60+C60)),((MINA(E60:I61))&lt;(B60-C61))),"NG","OK"))</f>
        <v/>
      </c>
      <c r="Z60" s="161" t="str">
        <f t="shared" ref="Z60" si="150">IF(X60="","",IF(OR(((MINA(X60))&lt;(1.67))),"NG","OK"))</f>
        <v/>
      </c>
    </row>
    <row r="61" spans="1:26" ht="12" customHeight="1" x14ac:dyDescent="0.15">
      <c r="A61" s="166"/>
      <c r="B61" s="154"/>
      <c r="C61" s="61">
        <v>0.1</v>
      </c>
      <c r="D61" s="154"/>
      <c r="E61" s="154"/>
      <c r="F61" s="154"/>
      <c r="G61" s="154"/>
      <c r="H61" s="154"/>
      <c r="I61" s="154"/>
      <c r="J61" s="156"/>
      <c r="K61" s="156"/>
      <c r="L61" s="163" t="str">
        <f t="shared" ref="L61" si="151">IF(L42="","",IF(OR(((MAXA(L42:L49))&gt;(L38+L39)),((MINA(L42:L49))&lt;(L38-L40))),"NG","OK"))</f>
        <v/>
      </c>
      <c r="M61" s="163" t="str">
        <f t="shared" ref="M61" si="152">IF(M41="","",IF(OR(((MAXA(M41:M48))&gt;(M37+M38)),((MINA(M41:M48))&lt;(M37-M39))),2,1))</f>
        <v/>
      </c>
      <c r="N61" s="162"/>
      <c r="O61" s="164"/>
      <c r="P61" s="164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r="62" spans="1:26" ht="12" customHeight="1" x14ac:dyDescent="0.15">
      <c r="A62" s="165">
        <v>11</v>
      </c>
      <c r="B62" s="153">
        <v>0.8</v>
      </c>
      <c r="C62" s="60">
        <v>0.06</v>
      </c>
      <c r="D62" s="153" t="s">
        <v>80</v>
      </c>
      <c r="E62" s="153"/>
      <c r="F62" s="153"/>
      <c r="G62" s="153"/>
      <c r="H62" s="153"/>
      <c r="I62" s="153"/>
      <c r="J62" s="155" t="s">
        <v>119</v>
      </c>
      <c r="K62" s="155"/>
      <c r="L62" s="163" t="str">
        <f>IF(E62="","",IF(OR(((MAXA(E62:I63))&gt;(B62+C62)),((MINA(E62:I63))&lt;(B62-C63))),"NG","OK"))</f>
        <v/>
      </c>
      <c r="M62" s="163" t="str">
        <f>IF(E62="","",IF(OR(((MAXA(E62:I63))&gt;(B62+C62)),((MINA(E62:I63))&lt;(B62-C63))),2,1))</f>
        <v/>
      </c>
      <c r="N62" s="162">
        <f t="shared" ref="N62" si="153">IF(B62="","",(((B62+C62)+(B62-C63))/2))</f>
        <v>0.8</v>
      </c>
      <c r="O62" s="164" t="str">
        <f t="shared" ref="O62" si="154">IF(E62="","",((MAXA(E62,F62,G62,H62,I62))-N62)/((C62+C63)/2))</f>
        <v/>
      </c>
      <c r="P62" s="164" t="str">
        <f t="shared" ref="P62" si="155">IF(E62="","",((MINA(E62,F62,G62,H62,I62))-N62)/((C62+C63)/2))</f>
        <v/>
      </c>
      <c r="Q62" s="162" t="str">
        <f t="shared" ref="Q62" si="156">IF(E62="","",IF(OR((O62&gt;50%),(P62&lt;-50%)),"Measure More","OK"))</f>
        <v/>
      </c>
      <c r="R62" s="162" t="str">
        <f t="shared" ref="R62" si="157">IF(E62="","",MAXA(E62:I63))</f>
        <v/>
      </c>
      <c r="S62" s="162" t="str">
        <f t="shared" ref="S62" si="158">IF(E62="","",MINA(E62:I63))</f>
        <v/>
      </c>
      <c r="T62" s="162" t="str">
        <f t="shared" ref="T62" si="159">IF(E62="","",(R62-S62))</f>
        <v/>
      </c>
      <c r="U62" s="162" t="str">
        <f t="shared" ref="U62" si="160">IF(E62="","",ROUND(AVERAGEA(E62:I63),4))</f>
        <v/>
      </c>
      <c r="V62" s="162" t="str">
        <f t="shared" ref="V62" si="161">IF(E62="","",ROUND(SQRT(COUNTA(E62:I63)/(COUNTA(E62:I63)-1))*STDEVPA(E62:I63),4))</f>
        <v/>
      </c>
      <c r="W62" s="161" t="str">
        <f t="shared" ref="W62" si="162">IF(E62="","",ROUND((((B62+C62)-(B62-C63))/(6*V62)),4))</f>
        <v/>
      </c>
      <c r="X62" s="161" t="str">
        <f t="shared" ref="X62" si="163">IF(E62="","",ROUND((1-(ABS((((B62+C62)+(B62-C63))/2)-U62)/((C62+C63)/2)))*W62,4))</f>
        <v/>
      </c>
      <c r="Y62" s="161" t="str">
        <f t="shared" ref="Y62" si="164">IF(E62="","",IF(OR(((MAXA(E62:I63))&gt;(B62+C62)),((MINA(E62:I63))&lt;(B62-C63))),"NG","OK"))</f>
        <v/>
      </c>
      <c r="Z62" s="161" t="str">
        <f t="shared" ref="Z62" si="165">IF(X62="","",IF(OR(((MINA(X62))&lt;(1.67))),"NG","OK"))</f>
        <v/>
      </c>
    </row>
    <row r="63" spans="1:26" ht="12" customHeight="1" x14ac:dyDescent="0.15">
      <c r="A63" s="166"/>
      <c r="B63" s="154"/>
      <c r="C63" s="61">
        <v>0.06</v>
      </c>
      <c r="D63" s="154"/>
      <c r="E63" s="154"/>
      <c r="F63" s="154"/>
      <c r="G63" s="154"/>
      <c r="H63" s="154"/>
      <c r="I63" s="154"/>
      <c r="J63" s="156"/>
      <c r="K63" s="156"/>
      <c r="L63" s="163" t="str">
        <f t="shared" ref="L63" si="166">IF(L44="","",IF(OR(((MAXA(L44:L51))&gt;(L40+L41)),((MINA(L44:L51))&lt;(L40-L42))),"NG","OK"))</f>
        <v/>
      </c>
      <c r="M63" s="163" t="str">
        <f t="shared" ref="M63" si="167">IF(M43="","",IF(OR(((MAXA(M43:M50))&gt;(M39+M40)),((MINA(M43:M50))&lt;(M39-M41))),2,1))</f>
        <v/>
      </c>
      <c r="N63" s="162"/>
      <c r="O63" s="164"/>
      <c r="P63" s="164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r="64" spans="1:26" ht="12" customHeight="1" x14ac:dyDescent="0.15">
      <c r="A64" s="165">
        <v>12</v>
      </c>
      <c r="B64" s="153">
        <v>0.6</v>
      </c>
      <c r="C64" s="60">
        <v>0</v>
      </c>
      <c r="D64" s="153" t="s">
        <v>80</v>
      </c>
      <c r="E64" s="153"/>
      <c r="F64" s="153"/>
      <c r="G64" s="153"/>
      <c r="H64" s="153"/>
      <c r="I64" s="153"/>
      <c r="J64" s="155"/>
      <c r="K64" s="155"/>
      <c r="L64" s="163" t="str">
        <f t="shared" ref="L64" si="168">IF(E64="","",IF(OR(((MAXA(E64:I65))&gt;(B64+C64)),((MINA(E64:I65))&lt;(B64-C65))),"NG","OK"))</f>
        <v/>
      </c>
      <c r="M64" s="163" t="str">
        <f t="shared" ref="M64" si="169">IF(E64="","",IF(OR(((MAXA(E64:I65))&gt;(B64+C64)),((MINA(E64:I65))&lt;(B64-C65))),2,1))</f>
        <v/>
      </c>
      <c r="N64" s="162">
        <f t="shared" ref="N64" si="170">IF(B64="","",(((B64+C64)+(B64-C65))/2))</f>
        <v>0.58499999999999996</v>
      </c>
      <c r="O64" s="164" t="str">
        <f t="shared" ref="O64" si="171">IF(E64="","",((MAXA(E64,F64,G64,H64,I64))-N64)/((C64+C65)/2))</f>
        <v/>
      </c>
      <c r="P64" s="164" t="str">
        <f t="shared" ref="P64" si="172">IF(E64="","",((MINA(E64,F64,G64,H64,I64))-N64)/((C64+C65)/2))</f>
        <v/>
      </c>
      <c r="Q64" s="162" t="str">
        <f t="shared" ref="Q64" si="173">IF(E64="","",IF(OR((O64&gt;50%),(P64&lt;-50%)),"Measure More","OK"))</f>
        <v/>
      </c>
      <c r="R64" s="162" t="str">
        <f t="shared" ref="R64" si="174">IF(E64="","",MAXA(E64:I65))</f>
        <v/>
      </c>
      <c r="S64" s="162" t="str">
        <f t="shared" ref="S64" si="175">IF(E64="","",MINA(E64:I65))</f>
        <v/>
      </c>
      <c r="T64" s="162" t="str">
        <f t="shared" ref="T64" si="176">IF(E64="","",(R64-S64))</f>
        <v/>
      </c>
      <c r="U64" s="162" t="str">
        <f t="shared" ref="U64" si="177">IF(E64="","",ROUND(AVERAGEA(E64:I65),4))</f>
        <v/>
      </c>
      <c r="V64" s="162" t="str">
        <f t="shared" ref="V64" si="178">IF(E64="","",ROUND(SQRT(COUNTA(E64:I65)/(COUNTA(E64:I65)-1))*STDEVPA(E64:I65),4))</f>
        <v/>
      </c>
      <c r="W64" s="161" t="str">
        <f>IF(E64="","",ROUND((((B64+C64)-(U64))/(3*V64)),4))</f>
        <v/>
      </c>
      <c r="X64" s="169" t="str">
        <f>IF(E64="","",ROUND((((B64+C64)-(U64))/(3*V64)),4))</f>
        <v/>
      </c>
      <c r="Y64" s="169" t="str">
        <f t="shared" ref="Y64" si="179">IF(E64="","",IF(OR(((MAXA(E64:I65))&gt;(B64+C64)),((MINA(E64:I65))&lt;(B64-C65))),"NG","OK"))</f>
        <v/>
      </c>
      <c r="Z64" s="161" t="str">
        <f t="shared" ref="Z64" si="180">IF(X64="","",IF(OR(((MINA(X64))&lt;(1.67))),"NG","OK"))</f>
        <v/>
      </c>
    </row>
    <row r="65" spans="1:26" ht="12" customHeight="1" x14ac:dyDescent="0.15">
      <c r="A65" s="166"/>
      <c r="B65" s="154"/>
      <c r="C65" s="61">
        <v>0.03</v>
      </c>
      <c r="D65" s="154"/>
      <c r="E65" s="154"/>
      <c r="F65" s="154"/>
      <c r="G65" s="154"/>
      <c r="H65" s="154"/>
      <c r="I65" s="154"/>
      <c r="J65" s="156"/>
      <c r="K65" s="156"/>
      <c r="L65" s="163" t="str">
        <f t="shared" ref="L65" si="181">IF(L46="","",IF(OR(((MAXA(L46:L53))&gt;(L42+L43)),((MINA(L46:L53))&lt;(L42-L44))),"NG","OK"))</f>
        <v/>
      </c>
      <c r="M65" s="163" t="str">
        <f t="shared" ref="M65" si="182">IF(M45="","",IF(OR(((MAXA(M45:M52))&gt;(M41+M42)),((MINA(M45:M52))&lt;(M41-M43))),2,1))</f>
        <v/>
      </c>
      <c r="N65" s="162"/>
      <c r="O65" s="164"/>
      <c r="P65" s="164"/>
      <c r="Q65" s="162"/>
      <c r="R65" s="162"/>
      <c r="S65" s="162"/>
      <c r="T65" s="162"/>
      <c r="U65" s="162"/>
      <c r="V65" s="162"/>
      <c r="W65" s="162"/>
      <c r="X65" s="161"/>
      <c r="Y65" s="161"/>
      <c r="Z65" s="162"/>
    </row>
    <row r="66" spans="1:26" ht="12" customHeight="1" x14ac:dyDescent="0.15">
      <c r="A66" s="165">
        <v>13</v>
      </c>
      <c r="B66" s="153">
        <v>7.5</v>
      </c>
      <c r="C66" s="60">
        <v>0.2</v>
      </c>
      <c r="D66" s="153" t="s">
        <v>79</v>
      </c>
      <c r="E66" s="153"/>
      <c r="F66" s="153"/>
      <c r="G66" s="153"/>
      <c r="H66" s="153"/>
      <c r="I66" s="153"/>
      <c r="J66" s="155"/>
      <c r="K66" s="155"/>
      <c r="L66" s="163" t="str">
        <f t="shared" ref="L66" si="183">IF(E66="","",IF(OR(((MAXA(E66:I67))&gt;(B66+C66)),((MINA(E66:I67))&lt;(B66-C67))),"NG","OK"))</f>
        <v/>
      </c>
      <c r="M66" s="163" t="str">
        <f t="shared" ref="M66" si="184">IF(E66="","",IF(OR(((MAXA(E66:I67))&gt;(B66+C66)),((MINA(E66:I67))&lt;(B66-C67))),2,1))</f>
        <v/>
      </c>
      <c r="N66" s="162">
        <f t="shared" ref="N66" si="185">IF(B66="","",(((B66+C66)+(B66-C67))/2))</f>
        <v>7.5</v>
      </c>
      <c r="O66" s="164" t="str">
        <f t="shared" ref="O66" si="186">IF(E66="","",((MAXA(E66,F66,G66,H66,I66))-N66)/((C66+C67)/2))</f>
        <v/>
      </c>
      <c r="P66" s="164" t="str">
        <f t="shared" ref="P66" si="187">IF(E66="","",((MINA(E66,F66,G66,H66,I66))-N66)/((C66+C67)/2))</f>
        <v/>
      </c>
      <c r="Q66" s="162" t="str">
        <f t="shared" ref="Q66" si="188">IF(E66="","",IF(OR((O66&gt;50%),(P66&lt;-50%)),"Measure More","OK"))</f>
        <v/>
      </c>
      <c r="R66" s="162" t="str">
        <f t="shared" ref="R66" si="189">IF(E66="","",MAXA(E66:I67))</f>
        <v/>
      </c>
      <c r="S66" s="162" t="str">
        <f t="shared" ref="S66" si="190">IF(E66="","",MINA(E66:I67))</f>
        <v/>
      </c>
      <c r="T66" s="162" t="str">
        <f t="shared" ref="T66" si="191">IF(E66="","",(R66-S66))</f>
        <v/>
      </c>
      <c r="U66" s="162" t="str">
        <f t="shared" ref="U66" si="192">IF(E66="","",ROUND(AVERAGEA(E66:I67),4))</f>
        <v/>
      </c>
      <c r="V66" s="162" t="str">
        <f t="shared" ref="V66" si="193">IF(E66="","",ROUND(SQRT(COUNTA(E66:I67)/(COUNTA(E66:I67)-1))*STDEVPA(E66:I67),4))</f>
        <v/>
      </c>
      <c r="W66" s="161" t="str">
        <f t="shared" ref="W66" si="194">IF(E66="","",ROUND((((B66+C66)-(B66-C67))/(6*V66)),4))</f>
        <v/>
      </c>
      <c r="X66" s="161" t="str">
        <f t="shared" ref="X66" si="195">IF(E66="","",ROUND((1-(ABS((((B66+C66)+(B66-C67))/2)-U66)/((C66+C67)/2)))*W66,4))</f>
        <v/>
      </c>
      <c r="Y66" s="161" t="str">
        <f t="shared" ref="Y66" si="196">IF(E66="","",IF(OR(((MAXA(E66:I67))&gt;(B66+C66)),((MINA(E66:I67))&lt;(B66-C67))),"NG","OK"))</f>
        <v/>
      </c>
      <c r="Z66" s="161" t="str">
        <f t="shared" ref="Z66" si="197">IF(X66="","",IF(OR(((MINA(X66))&lt;(1.67))),"NG","OK"))</f>
        <v/>
      </c>
    </row>
    <row r="67" spans="1:26" ht="12" customHeight="1" x14ac:dyDescent="0.15">
      <c r="A67" s="166"/>
      <c r="B67" s="154"/>
      <c r="C67" s="61">
        <v>0.2</v>
      </c>
      <c r="D67" s="154"/>
      <c r="E67" s="154"/>
      <c r="F67" s="154"/>
      <c r="G67" s="154"/>
      <c r="H67" s="154"/>
      <c r="I67" s="154"/>
      <c r="J67" s="156"/>
      <c r="K67" s="156"/>
      <c r="L67" s="163" t="str">
        <f t="shared" ref="L67" si="198">IF(L48="","",IF(OR(((MAXA(L48:L55))&gt;(L44+L45)),((MINA(L48:L55))&lt;(L44-L46))),"NG","OK"))</f>
        <v/>
      </c>
      <c r="M67" s="163" t="str">
        <f t="shared" ref="M67" si="199">IF(M47="","",IF(OR(((MAXA(M47:M54))&gt;(M43+M44)),((MINA(M47:M54))&lt;(M43-M45))),2,1))</f>
        <v/>
      </c>
      <c r="N67" s="162"/>
      <c r="O67" s="164"/>
      <c r="P67" s="164"/>
      <c r="Q67" s="162"/>
      <c r="R67" s="162"/>
      <c r="S67" s="162"/>
      <c r="T67" s="162"/>
      <c r="U67" s="162"/>
      <c r="V67" s="162"/>
      <c r="W67" s="162"/>
      <c r="X67" s="162"/>
      <c r="Y67" s="162"/>
      <c r="Z67" s="162"/>
    </row>
    <row r="68" spans="1:26" ht="12" customHeight="1" x14ac:dyDescent="0.15">
      <c r="A68" s="165">
        <v>14</v>
      </c>
      <c r="B68" s="153">
        <v>6.2</v>
      </c>
      <c r="C68" s="60">
        <v>0.05</v>
      </c>
      <c r="D68" s="153" t="s">
        <v>79</v>
      </c>
      <c r="E68" s="153"/>
      <c r="F68" s="153"/>
      <c r="G68" s="153"/>
      <c r="H68" s="153"/>
      <c r="I68" s="153"/>
      <c r="J68" s="155"/>
      <c r="K68" s="155"/>
      <c r="L68" s="163" t="str">
        <f t="shared" ref="L68" si="200">IF(E68="","",IF(OR(((MAXA(E68:I69))&gt;(B68+C68)),((MINA(E68:I69))&lt;(B68-C69))),"NG","OK"))</f>
        <v/>
      </c>
      <c r="M68" s="163" t="str">
        <f t="shared" ref="M68" si="201">IF(E68="","",IF(OR(((MAXA(E68:I69))&gt;(B68+C68)),((MINA(E68:I69))&lt;(B68-C69))),2,1))</f>
        <v/>
      </c>
      <c r="N68" s="162">
        <f t="shared" ref="N68" si="202">IF(B68="","",(((B68+C68)+(B68-C69))/2))</f>
        <v>6.2</v>
      </c>
      <c r="O68" s="164" t="str">
        <f t="shared" ref="O68" si="203">IF(E68="","",((MAXA(E68,F68,G68,H68,I68))-N68)/((C68+C69)/2))</f>
        <v/>
      </c>
      <c r="P68" s="164" t="str">
        <f t="shared" ref="P68" si="204">IF(E68="","",((MINA(E68,F68,G68,H68,I68))-N68)/((C68+C69)/2))</f>
        <v/>
      </c>
      <c r="Q68" s="162" t="str">
        <f t="shared" ref="Q68" si="205">IF(E68="","",IF(OR((O68&gt;50%),(P68&lt;-50%)),"Measure More","OK"))</f>
        <v/>
      </c>
      <c r="R68" s="162" t="str">
        <f t="shared" ref="R68" si="206">IF(E68="","",MAXA(E68:I69))</f>
        <v/>
      </c>
      <c r="S68" s="162" t="str">
        <f t="shared" ref="S68" si="207">IF(E68="","",MINA(E68:I69))</f>
        <v/>
      </c>
      <c r="T68" s="162" t="str">
        <f t="shared" ref="T68" si="208">IF(E68="","",(R68-S68))</f>
        <v/>
      </c>
      <c r="U68" s="162" t="str">
        <f t="shared" ref="U68" si="209">IF(E68="","",ROUND(AVERAGEA(E68:I69),4))</f>
        <v/>
      </c>
      <c r="V68" s="162" t="str">
        <f t="shared" ref="V68" si="210">IF(E68="","",ROUND(SQRT(COUNTA(E68:I69)/(COUNTA(E68:I69)-1))*STDEVPA(E68:I69),4))</f>
        <v/>
      </c>
      <c r="W68" s="161" t="str">
        <f t="shared" ref="W68" si="211">IF(E68="","",ROUND((((B68+C68)-(B68-C69))/(6*V68)),4))</f>
        <v/>
      </c>
      <c r="X68" s="161" t="str">
        <f t="shared" ref="X68" si="212">IF(E68="","",ROUND((1-(ABS((((B68+C68)+(B68-C69))/2)-U68)/((C68+C69)/2)))*W68,4))</f>
        <v/>
      </c>
      <c r="Y68" s="161" t="str">
        <f t="shared" ref="Y68" si="213">IF(E68="","",IF(OR(((MAXA(E68:I69))&gt;(B68+C68)),((MINA(E68:I69))&lt;(B68-C69))),"NG","OK"))</f>
        <v/>
      </c>
      <c r="Z68" s="161" t="str">
        <f t="shared" ref="Z68" si="214">IF(X68="","",IF(OR(((MINA(X68))&lt;(1.67))),"NG","OK"))</f>
        <v/>
      </c>
    </row>
    <row r="69" spans="1:26" ht="12" customHeight="1" x14ac:dyDescent="0.15">
      <c r="A69" s="166"/>
      <c r="B69" s="154"/>
      <c r="C69" s="61">
        <v>0.05</v>
      </c>
      <c r="D69" s="154"/>
      <c r="E69" s="154"/>
      <c r="F69" s="154"/>
      <c r="G69" s="154"/>
      <c r="H69" s="154"/>
      <c r="I69" s="154"/>
      <c r="J69" s="156"/>
      <c r="K69" s="156"/>
      <c r="L69" s="163" t="str">
        <f t="shared" ref="L69" si="215">IF(L50="","",IF(OR(((MAXA(L50:L57))&gt;(L46+L47)),((MINA(L50:L57))&lt;(L46-L48))),"NG","OK"))</f>
        <v/>
      </c>
      <c r="M69" s="163" t="str">
        <f t="shared" ref="M69" si="216">IF(M49="","",IF(OR(((MAXA(M49:M56))&gt;(M45+M46)),((MINA(M49:M56))&lt;(M45-M47))),2,1))</f>
        <v/>
      </c>
      <c r="N69" s="162"/>
      <c r="O69" s="164"/>
      <c r="P69" s="164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  <row r="70" spans="1:26" ht="12" customHeight="1" x14ac:dyDescent="0.15">
      <c r="A70" s="165">
        <v>15</v>
      </c>
      <c r="B70" s="153">
        <v>5.7</v>
      </c>
      <c r="C70" s="60">
        <v>0.1</v>
      </c>
      <c r="D70" s="153" t="s">
        <v>79</v>
      </c>
      <c r="E70" s="153"/>
      <c r="F70" s="153"/>
      <c r="G70" s="153"/>
      <c r="H70" s="153"/>
      <c r="I70" s="153"/>
      <c r="J70" s="155"/>
      <c r="K70" s="155"/>
      <c r="L70" s="163" t="str">
        <f t="shared" ref="L70" si="217">IF(E70="","",IF(OR(((MAXA(E70:I71))&gt;(B70+C70)),((MINA(E70:I71))&lt;(B70-C71))),"NG","OK"))</f>
        <v/>
      </c>
      <c r="M70" s="163" t="str">
        <f t="shared" ref="M70" si="218">IF(E70="","",IF(OR(((MAXA(E70:I71))&gt;(B70+C70)),((MINA(E70:I71))&lt;(B70-C71))),2,1))</f>
        <v/>
      </c>
      <c r="N70" s="162">
        <f t="shared" ref="N70" si="219">IF(B70="","",(((B70+C70)+(B70-C71))/2))</f>
        <v>5.7</v>
      </c>
      <c r="O70" s="164" t="str">
        <f t="shared" ref="O70" si="220">IF(E70="","",((MAXA(E70,F70,G70,H70,I70))-N70)/((C70+C71)/2))</f>
        <v/>
      </c>
      <c r="P70" s="164" t="str">
        <f t="shared" ref="P70" si="221">IF(E70="","",((MINA(E70,F70,G70,H70,I70))-N70)/((C70+C71)/2))</f>
        <v/>
      </c>
      <c r="Q70" s="162" t="str">
        <f t="shared" ref="Q70" si="222">IF(E70="","",IF(OR((O70&gt;50%),(P70&lt;-50%)),"Measure More","OK"))</f>
        <v/>
      </c>
      <c r="R70" s="162" t="str">
        <f t="shared" ref="R70" si="223">IF(E70="","",MAXA(E70:I71))</f>
        <v/>
      </c>
      <c r="S70" s="162" t="str">
        <f t="shared" ref="S70" si="224">IF(E70="","",MINA(E70:I71))</f>
        <v/>
      </c>
      <c r="T70" s="162" t="str">
        <f t="shared" ref="T70" si="225">IF(E70="","",(R70-S70))</f>
        <v/>
      </c>
      <c r="U70" s="162" t="str">
        <f t="shared" ref="U70" si="226">IF(E70="","",ROUND(AVERAGEA(E70:I71),4))</f>
        <v/>
      </c>
      <c r="V70" s="162" t="str">
        <f t="shared" ref="V70" si="227">IF(E70="","",ROUND(SQRT(COUNTA(E70:I71)/(COUNTA(E70:I71)-1))*STDEVPA(E70:I71),4))</f>
        <v/>
      </c>
      <c r="W70" s="161" t="str">
        <f t="shared" ref="W70" si="228">IF(E70="","",ROUND((((B70+C70)-(B70-C71))/(6*V70)),4))</f>
        <v/>
      </c>
      <c r="X70" s="161" t="str">
        <f t="shared" ref="X70" si="229">IF(E70="","",ROUND((1-(ABS((((B70+C70)+(B70-C71))/2)-U70)/((C70+C71)/2)))*W70,4))</f>
        <v/>
      </c>
      <c r="Y70" s="161" t="str">
        <f t="shared" ref="Y70" si="230">IF(E70="","",IF(OR(((MAXA(E70:I71))&gt;(B70+C70)),((MINA(E70:I71))&lt;(B70-C71))),"NG","OK"))</f>
        <v/>
      </c>
      <c r="Z70" s="161" t="str">
        <f t="shared" ref="Z70" si="231">IF(X70="","",IF(OR(((MINA(X70))&lt;(1.67))),"NG","OK"))</f>
        <v/>
      </c>
    </row>
    <row r="71" spans="1:26" ht="12" customHeight="1" x14ac:dyDescent="0.15">
      <c r="A71" s="166"/>
      <c r="B71" s="154"/>
      <c r="C71" s="61">
        <v>0.1</v>
      </c>
      <c r="D71" s="154"/>
      <c r="E71" s="154"/>
      <c r="F71" s="154"/>
      <c r="G71" s="154"/>
      <c r="H71" s="154"/>
      <c r="I71" s="154"/>
      <c r="J71" s="156"/>
      <c r="K71" s="156"/>
      <c r="L71" s="163" t="str">
        <f t="shared" ref="L71" si="232">IF(L52="","",IF(OR(((MAXA(L52:L59))&gt;(L48+L49)),((MINA(L52:L59))&lt;(L48-L50))),"NG","OK"))</f>
        <v/>
      </c>
      <c r="M71" s="163" t="str">
        <f t="shared" ref="M71" si="233">IF(M51="","",IF(OR(((MAXA(M51:M58))&gt;(M47+M48)),((MINA(M51:M58))&lt;(M47-M49))),2,1))</f>
        <v/>
      </c>
      <c r="N71" s="162"/>
      <c r="O71" s="164"/>
      <c r="P71" s="164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r="72" spans="1:26" ht="12" customHeight="1" x14ac:dyDescent="0.15">
      <c r="A72" s="165">
        <v>16</v>
      </c>
      <c r="B72" s="153">
        <v>7.9</v>
      </c>
      <c r="C72" s="60">
        <v>0.1</v>
      </c>
      <c r="D72" s="153" t="s">
        <v>79</v>
      </c>
      <c r="E72" s="153"/>
      <c r="F72" s="153"/>
      <c r="G72" s="153"/>
      <c r="H72" s="153"/>
      <c r="I72" s="153"/>
      <c r="J72" s="155"/>
      <c r="K72" s="155"/>
      <c r="L72" s="163" t="str">
        <f t="shared" ref="L72" si="234">IF(E72="","",IF(OR(((MAXA(E72:I73))&gt;(B72+C72)),((MINA(E72:I73))&lt;(B72-C73))),"NG","OK"))</f>
        <v/>
      </c>
      <c r="M72" s="163" t="str">
        <f t="shared" ref="M72" si="235">IF(E72="","",IF(OR(((MAXA(E72:I73))&gt;(B72+C72)),((MINA(E72:I73))&lt;(B72-C73))),2,1))</f>
        <v/>
      </c>
      <c r="N72" s="162">
        <f t="shared" ref="N72" si="236">IF(B72="","",(((B72+C72)+(B72-C73))/2))</f>
        <v>7.9</v>
      </c>
      <c r="O72" s="164" t="str">
        <f t="shared" ref="O72" si="237">IF(E72="","",((MAXA(E72,F72,G72,H72,I72))-N72)/((C72+C73)/2))</f>
        <v/>
      </c>
      <c r="P72" s="164" t="str">
        <f t="shared" ref="P72" si="238">IF(E72="","",((MINA(E72,F72,G72,H72,I72))-N72)/((C72+C73)/2))</f>
        <v/>
      </c>
      <c r="Q72" s="162" t="str">
        <f t="shared" ref="Q72" si="239">IF(E72="","",IF(OR((O72&gt;50%),(P72&lt;-50%)),"Measure More","OK"))</f>
        <v/>
      </c>
      <c r="R72" s="162" t="str">
        <f t="shared" ref="R72" si="240">IF(E72="","",MAXA(E72:I73))</f>
        <v/>
      </c>
      <c r="S72" s="162" t="str">
        <f t="shared" ref="S72" si="241">IF(E72="","",MINA(E72:I73))</f>
        <v/>
      </c>
      <c r="T72" s="162" t="str">
        <f t="shared" ref="T72" si="242">IF(E72="","",(R72-S72))</f>
        <v/>
      </c>
      <c r="U72" s="162" t="str">
        <f t="shared" ref="U72" si="243">IF(E72="","",ROUND(AVERAGEA(E72:I73),4))</f>
        <v/>
      </c>
      <c r="V72" s="162" t="str">
        <f t="shared" ref="V72" si="244">IF(E72="","",ROUND(SQRT(COUNTA(E72:I73)/(COUNTA(E72:I73)-1))*STDEVPA(E72:I73),4))</f>
        <v/>
      </c>
      <c r="W72" s="161" t="str">
        <f t="shared" ref="W72" si="245">IF(E72="","",ROUND((((B72+C72)-(B72-C73))/(6*V72)),4))</f>
        <v/>
      </c>
      <c r="X72" s="161" t="str">
        <f t="shared" ref="X72" si="246">IF(E72="","",ROUND((1-(ABS((((B72+C72)+(B72-C73))/2)-U72)/((C72+C73)/2)))*W72,4))</f>
        <v/>
      </c>
      <c r="Y72" s="161" t="str">
        <f t="shared" ref="Y72" si="247">IF(E72="","",IF(OR(((MAXA(E72:I73))&gt;(B72+C72)),((MINA(E72:I73))&lt;(B72-C73))),"NG","OK"))</f>
        <v/>
      </c>
      <c r="Z72" s="161" t="str">
        <f t="shared" ref="Z72" si="248">IF(X72="","",IF(OR(((MINA(X72))&lt;(1.67))),"NG","OK"))</f>
        <v/>
      </c>
    </row>
    <row r="73" spans="1:26" ht="12" customHeight="1" x14ac:dyDescent="0.15">
      <c r="A73" s="166"/>
      <c r="B73" s="154"/>
      <c r="C73" s="61">
        <v>0.1</v>
      </c>
      <c r="D73" s="154"/>
      <c r="E73" s="154"/>
      <c r="F73" s="154"/>
      <c r="G73" s="154"/>
      <c r="H73" s="154"/>
      <c r="I73" s="154"/>
      <c r="J73" s="156"/>
      <c r="K73" s="156"/>
      <c r="L73" s="163" t="str">
        <f t="shared" ref="L73" si="249">IF(L54="","",IF(OR(((MAXA(L54:L61))&gt;(L50+L51)),((MINA(L54:L61))&lt;(L50-L52))),"NG","OK"))</f>
        <v/>
      </c>
      <c r="M73" s="163" t="str">
        <f t="shared" ref="M73" si="250">IF(M53="","",IF(OR(((MAXA(M53:M60))&gt;(M49+M50)),((MINA(M53:M60))&lt;(M49-M51))),2,1))</f>
        <v/>
      </c>
      <c r="N73" s="162"/>
      <c r="O73" s="164"/>
      <c r="P73" s="164"/>
      <c r="Q73" s="162"/>
      <c r="R73" s="162"/>
      <c r="S73" s="162"/>
      <c r="T73" s="162"/>
      <c r="U73" s="162"/>
      <c r="V73" s="162"/>
      <c r="W73" s="162"/>
      <c r="X73" s="162"/>
      <c r="Y73" s="162"/>
      <c r="Z73" s="162"/>
    </row>
    <row r="74" spans="1:26" ht="12" customHeight="1" x14ac:dyDescent="0.15">
      <c r="A74" s="165">
        <v>17</v>
      </c>
      <c r="B74" s="153">
        <v>3.1</v>
      </c>
      <c r="C74" s="60">
        <v>0.1</v>
      </c>
      <c r="D74" s="153" t="s">
        <v>79</v>
      </c>
      <c r="E74" s="153"/>
      <c r="F74" s="153"/>
      <c r="G74" s="153"/>
      <c r="H74" s="153"/>
      <c r="I74" s="153"/>
      <c r="J74" s="155"/>
      <c r="K74" s="155"/>
      <c r="L74" s="163" t="str">
        <f t="shared" ref="L74" si="251">IF(E74="","",IF(OR(((MAXA(E74:I75))&gt;(B74+C74)),((MINA(E74:I75))&lt;(B74-C75))),"NG","OK"))</f>
        <v/>
      </c>
      <c r="M74" s="163" t="str">
        <f t="shared" ref="M74" si="252">IF(E74="","",IF(OR(((MAXA(E74:I75))&gt;(B74+C74)),((MINA(E74:I75))&lt;(B74-C75))),2,1))</f>
        <v/>
      </c>
      <c r="N74" s="162">
        <f t="shared" ref="N74" si="253">IF(B74="","",(((B74+C74)+(B74-C75))/2))</f>
        <v>3.1</v>
      </c>
      <c r="O74" s="164" t="str">
        <f t="shared" ref="O74" si="254">IF(E74="","",((MAXA(E74,F74,G74,H74,I74))-N74)/((C74+C75)/2))</f>
        <v/>
      </c>
      <c r="P74" s="164" t="str">
        <f t="shared" ref="P74" si="255">IF(E74="","",((MINA(E74,F74,G74,H74,I74))-N74)/((C74+C75)/2))</f>
        <v/>
      </c>
      <c r="Q74" s="162" t="str">
        <f t="shared" ref="Q74" si="256">IF(E74="","",IF(OR((O74&gt;50%),(P74&lt;-50%)),"Measure More","OK"))</f>
        <v/>
      </c>
      <c r="R74" s="162" t="str">
        <f t="shared" ref="R74" si="257">IF(E74="","",MAXA(E74:I75))</f>
        <v/>
      </c>
      <c r="S74" s="162" t="str">
        <f t="shared" ref="S74" si="258">IF(E74="","",MINA(E74:I75))</f>
        <v/>
      </c>
      <c r="T74" s="162" t="str">
        <f t="shared" ref="T74" si="259">IF(E74="","",(R74-S74))</f>
        <v/>
      </c>
      <c r="U74" s="162" t="str">
        <f t="shared" ref="U74" si="260">IF(E74="","",ROUND(AVERAGEA(E74:I75),4))</f>
        <v/>
      </c>
      <c r="V74" s="162" t="str">
        <f t="shared" ref="V74" si="261">IF(E74="","",ROUND(SQRT(COUNTA(E74:I75)/(COUNTA(E74:I75)-1))*STDEVPA(E74:I75),4))</f>
        <v/>
      </c>
      <c r="W74" s="161" t="str">
        <f t="shared" ref="W74" si="262">IF(E74="","",ROUND((((B74+C74)-(B74-C75))/(6*V74)),4))</f>
        <v/>
      </c>
      <c r="X74" s="161" t="str">
        <f t="shared" ref="X74" si="263">IF(E74="","",ROUND((1-(ABS((((B74+C74)+(B74-C75))/2)-U74)/((C74+C75)/2)))*W74,4))</f>
        <v/>
      </c>
      <c r="Y74" s="161" t="str">
        <f t="shared" ref="Y74" si="264">IF(E74="","",IF(OR(((MAXA(E74:I75))&gt;(B74+C74)),((MINA(E74:I75))&lt;(B74-C75))),"NG","OK"))</f>
        <v/>
      </c>
      <c r="Z74" s="161" t="str">
        <f t="shared" ref="Z74" si="265">IF(X74="","",IF(OR(((MINA(X74))&lt;(1.67))),"NG","OK"))</f>
        <v/>
      </c>
    </row>
    <row r="75" spans="1:26" ht="12" customHeight="1" x14ac:dyDescent="0.15">
      <c r="A75" s="166"/>
      <c r="B75" s="154"/>
      <c r="C75" s="61">
        <v>0.1</v>
      </c>
      <c r="D75" s="154"/>
      <c r="E75" s="154"/>
      <c r="F75" s="154"/>
      <c r="G75" s="154"/>
      <c r="H75" s="154"/>
      <c r="I75" s="154"/>
      <c r="J75" s="156"/>
      <c r="K75" s="156"/>
      <c r="L75" s="163" t="str">
        <f t="shared" ref="L75" si="266">IF(L56="","",IF(OR(((MAXA(L56:L63))&gt;(L52+L53)),((MINA(L56:L63))&lt;(L52-L54))),"NG","OK"))</f>
        <v/>
      </c>
      <c r="M75" s="163" t="str">
        <f t="shared" ref="M75" si="267">IF(M55="","",IF(OR(((MAXA(M55:M62))&gt;(M51+M52)),((MINA(M55:M62))&lt;(M51-M53))),2,1))</f>
        <v/>
      </c>
      <c r="N75" s="162"/>
      <c r="O75" s="164"/>
      <c r="P75" s="164"/>
      <c r="Q75" s="162"/>
      <c r="R75" s="162"/>
      <c r="S75" s="162"/>
      <c r="T75" s="162"/>
      <c r="U75" s="162"/>
      <c r="V75" s="162"/>
      <c r="W75" s="162"/>
      <c r="X75" s="162"/>
      <c r="Y75" s="162"/>
      <c r="Z75" s="162"/>
    </row>
    <row r="76" spans="1:26" ht="12" customHeight="1" x14ac:dyDescent="0.15">
      <c r="A76" s="165">
        <v>18</v>
      </c>
      <c r="B76" s="153">
        <v>7.7</v>
      </c>
      <c r="C76" s="60">
        <v>0.1</v>
      </c>
      <c r="D76" s="153" t="s">
        <v>79</v>
      </c>
      <c r="E76" s="153"/>
      <c r="F76" s="153"/>
      <c r="G76" s="153"/>
      <c r="H76" s="153"/>
      <c r="I76" s="153"/>
      <c r="J76" s="155"/>
      <c r="K76" s="155"/>
      <c r="L76" s="163" t="str">
        <f t="shared" ref="L76" si="268">IF(E76="","",IF(OR(((MAXA(E76:I77))&gt;(B76+C76)),((MINA(E76:I77))&lt;(B76-C77))),"NG","OK"))</f>
        <v/>
      </c>
      <c r="M76" s="163" t="str">
        <f t="shared" ref="M76" si="269">IF(E76="","",IF(OR(((MAXA(E76:I77))&gt;(B76+C76)),((MINA(E76:I77))&lt;(B76-C77))),2,1))</f>
        <v/>
      </c>
      <c r="N76" s="162">
        <f t="shared" ref="N76" si="270">IF(B76="","",(((B76+C76)+(B76-C77))/2))</f>
        <v>7.7</v>
      </c>
      <c r="O76" s="164" t="str">
        <f t="shared" ref="O76" si="271">IF(E76="","",((MAXA(E76,F76,G76,H76,I76))-N76)/((C76+C77)/2))</f>
        <v/>
      </c>
      <c r="P76" s="164" t="str">
        <f t="shared" ref="P76" si="272">IF(E76="","",((MINA(E76,F76,G76,H76,I76))-N76)/((C76+C77)/2))</f>
        <v/>
      </c>
      <c r="Q76" s="162" t="str">
        <f t="shared" ref="Q76" si="273">IF(E76="","",IF(OR((O76&gt;50%),(P76&lt;-50%)),"Measure More","OK"))</f>
        <v/>
      </c>
      <c r="R76" s="162" t="str">
        <f t="shared" ref="R76" si="274">IF(E76="","",MAXA(E76:I77))</f>
        <v/>
      </c>
      <c r="S76" s="162" t="str">
        <f t="shared" ref="S76" si="275">IF(E76="","",MINA(E76:I77))</f>
        <v/>
      </c>
      <c r="T76" s="162" t="str">
        <f t="shared" ref="T76" si="276">IF(E76="","",(R76-S76))</f>
        <v/>
      </c>
      <c r="U76" s="162" t="str">
        <f t="shared" ref="U76" si="277">IF(E76="","",ROUND(AVERAGEA(E76:I77),4))</f>
        <v/>
      </c>
      <c r="V76" s="162" t="str">
        <f t="shared" ref="V76" si="278">IF(E76="","",ROUND(SQRT(COUNTA(E76:I77)/(COUNTA(E76:I77)-1))*STDEVPA(E76:I77),4))</f>
        <v/>
      </c>
      <c r="W76" s="161" t="str">
        <f t="shared" ref="W76" si="279">IF(E76="","",ROUND((((B76+C76)-(B76-C77))/(6*V76)),4))</f>
        <v/>
      </c>
      <c r="X76" s="161" t="str">
        <f t="shared" ref="X76" si="280">IF(E76="","",ROUND((1-(ABS((((B76+C76)+(B76-C77))/2)-U76)/((C76+C77)/2)))*W76,4))</f>
        <v/>
      </c>
      <c r="Y76" s="161" t="str">
        <f t="shared" ref="Y76" si="281">IF(E76="","",IF(OR(((MAXA(E76:I77))&gt;(B76+C76)),((MINA(E76:I77))&lt;(B76-C77))),"NG","OK"))</f>
        <v/>
      </c>
      <c r="Z76" s="161" t="str">
        <f t="shared" ref="Z76" si="282">IF(X76="","",IF(OR(((MINA(X76))&lt;(1.67))),"NG","OK"))</f>
        <v/>
      </c>
    </row>
    <row r="77" spans="1:26" ht="12" customHeight="1" x14ac:dyDescent="0.15">
      <c r="A77" s="166"/>
      <c r="B77" s="154"/>
      <c r="C77" s="61">
        <v>0.1</v>
      </c>
      <c r="D77" s="154"/>
      <c r="E77" s="154"/>
      <c r="F77" s="154"/>
      <c r="G77" s="154"/>
      <c r="H77" s="154"/>
      <c r="I77" s="154"/>
      <c r="J77" s="156"/>
      <c r="K77" s="156"/>
      <c r="L77" s="163" t="str">
        <f t="shared" ref="L77" si="283">IF(L58="","",IF(OR(((MAXA(L58:L65))&gt;(L54+L55)),((MINA(L58:L65))&lt;(L54-L56))),"NG","OK"))</f>
        <v/>
      </c>
      <c r="M77" s="163" t="str">
        <f t="shared" ref="M77" si="284">IF(M57="","",IF(OR(((MAXA(M57:M64))&gt;(M53+M54)),((MINA(M57:M64))&lt;(M53-M55))),2,1))</f>
        <v/>
      </c>
      <c r="N77" s="162"/>
      <c r="O77" s="164"/>
      <c r="P77" s="164"/>
      <c r="Q77" s="162"/>
      <c r="R77" s="162"/>
      <c r="S77" s="162"/>
      <c r="T77" s="162"/>
      <c r="U77" s="162"/>
      <c r="V77" s="162"/>
      <c r="W77" s="162"/>
      <c r="X77" s="162"/>
      <c r="Y77" s="162"/>
      <c r="Z77" s="162"/>
    </row>
    <row r="78" spans="1:26" ht="12" customHeight="1" x14ac:dyDescent="0.15">
      <c r="A78" s="165">
        <v>19</v>
      </c>
      <c r="B78" s="153">
        <v>3.1</v>
      </c>
      <c r="C78" s="60">
        <v>0.1</v>
      </c>
      <c r="D78" s="153" t="s">
        <v>79</v>
      </c>
      <c r="E78" s="153"/>
      <c r="F78" s="153"/>
      <c r="G78" s="153"/>
      <c r="H78" s="153"/>
      <c r="I78" s="153"/>
      <c r="J78" s="155"/>
      <c r="K78" s="155"/>
      <c r="L78" s="163" t="str">
        <f t="shared" ref="L78" si="285">IF(E78="","",IF(OR(((MAXA(E78:I79))&gt;(B78+C78)),((MINA(E78:I79))&lt;(B78-C79))),"NG","OK"))</f>
        <v/>
      </c>
      <c r="M78" s="163" t="str">
        <f t="shared" ref="M78" si="286">IF(E78="","",IF(OR(((MAXA(E78:I79))&gt;(B78+C78)),((MINA(E78:I79))&lt;(B78-C79))),2,1))</f>
        <v/>
      </c>
      <c r="N78" s="162">
        <f t="shared" ref="N78" si="287">IF(B78="","",(((B78+C78)+(B78-C79))/2))</f>
        <v>3.1</v>
      </c>
      <c r="O78" s="164" t="str">
        <f t="shared" ref="O78" si="288">IF(E78="","",((MAXA(E78,F78,G78,H78,I78))-N78)/((C78+C79)/2))</f>
        <v/>
      </c>
      <c r="P78" s="164" t="str">
        <f t="shared" ref="P78" si="289">IF(E78="","",((MINA(E78,F78,G78,H78,I78))-N78)/((C78+C79)/2))</f>
        <v/>
      </c>
      <c r="Q78" s="162" t="str">
        <f t="shared" ref="Q78" si="290">IF(E78="","",IF(OR((O78&gt;50%),(P78&lt;-50%)),"Measure More","OK"))</f>
        <v/>
      </c>
      <c r="R78" s="162" t="str">
        <f t="shared" ref="R78" si="291">IF(E78="","",MAXA(E78:I79))</f>
        <v/>
      </c>
      <c r="S78" s="162" t="str">
        <f t="shared" ref="S78" si="292">IF(E78="","",MINA(E78:I79))</f>
        <v/>
      </c>
      <c r="T78" s="162" t="str">
        <f t="shared" ref="T78" si="293">IF(E78="","",(R78-S78))</f>
        <v/>
      </c>
      <c r="U78" s="162" t="str">
        <f t="shared" ref="U78" si="294">IF(E78="","",ROUND(AVERAGEA(E78:I79),4))</f>
        <v/>
      </c>
      <c r="V78" s="162" t="str">
        <f t="shared" ref="V78" si="295">IF(E78="","",ROUND(SQRT(COUNTA(E78:I79)/(COUNTA(E78:I79)-1))*STDEVPA(E78:I79),4))</f>
        <v/>
      </c>
      <c r="W78" s="161" t="str">
        <f t="shared" ref="W78" si="296">IF(E78="","",ROUND((((B78+C78)-(B78-C79))/(6*V78)),4))</f>
        <v/>
      </c>
      <c r="X78" s="161" t="str">
        <f t="shared" ref="X78" si="297">IF(E78="","",ROUND((1-(ABS((((B78+C78)+(B78-C79))/2)-U78)/((C78+C79)/2)))*W78,4))</f>
        <v/>
      </c>
      <c r="Y78" s="161" t="str">
        <f t="shared" ref="Y78" si="298">IF(E78="","",IF(OR(((MAXA(E78:I79))&gt;(B78+C78)),((MINA(E78:I79))&lt;(B78-C79))),"NG","OK"))</f>
        <v/>
      </c>
      <c r="Z78" s="161" t="str">
        <f t="shared" ref="Z78" si="299">IF(X78="","",IF(OR(((MINA(X78))&lt;(1.67))),"NG","OK"))</f>
        <v/>
      </c>
    </row>
    <row r="79" spans="1:26" ht="12" customHeight="1" x14ac:dyDescent="0.15">
      <c r="A79" s="166"/>
      <c r="B79" s="154"/>
      <c r="C79" s="61">
        <v>0.1</v>
      </c>
      <c r="D79" s="154"/>
      <c r="E79" s="154"/>
      <c r="F79" s="154"/>
      <c r="G79" s="154"/>
      <c r="H79" s="154"/>
      <c r="I79" s="154"/>
      <c r="J79" s="156"/>
      <c r="K79" s="156"/>
      <c r="L79" s="163" t="str">
        <f t="shared" ref="L79" si="300">IF(L60="","",IF(OR(((MAXA(L60:L67))&gt;(L56+L57)),((MINA(L60:L67))&lt;(L56-L58))),"NG","OK"))</f>
        <v/>
      </c>
      <c r="M79" s="163" t="str">
        <f t="shared" ref="M79" si="301">IF(M59="","",IF(OR(((MAXA(M59:M66))&gt;(M55+M56)),((MINA(M59:M66))&lt;(M55-M57))),2,1))</f>
        <v/>
      </c>
      <c r="N79" s="162"/>
      <c r="O79" s="164"/>
      <c r="P79" s="164"/>
      <c r="Q79" s="162"/>
      <c r="R79" s="162"/>
      <c r="S79" s="162"/>
      <c r="T79" s="162"/>
      <c r="U79" s="162"/>
      <c r="V79" s="162"/>
      <c r="W79" s="162"/>
      <c r="X79" s="162"/>
      <c r="Y79" s="162"/>
      <c r="Z79" s="162"/>
    </row>
    <row r="80" spans="1:26" ht="12" customHeight="1" x14ac:dyDescent="0.15">
      <c r="A80" s="165">
        <v>20</v>
      </c>
      <c r="B80" s="153">
        <v>10.3</v>
      </c>
      <c r="C80" s="60">
        <v>0.2</v>
      </c>
      <c r="D80" s="153" t="s">
        <v>79</v>
      </c>
      <c r="E80" s="153"/>
      <c r="F80" s="153"/>
      <c r="G80" s="153"/>
      <c r="H80" s="153"/>
      <c r="I80" s="153"/>
      <c r="J80" s="155"/>
      <c r="K80" s="155"/>
      <c r="L80" s="163" t="str">
        <f t="shared" ref="L80" si="302">IF(E80="","",IF(OR(((MAXA(E80:I81))&gt;(B80+C80)),((MINA(E80:I81))&lt;(B80-C81))),"NG","OK"))</f>
        <v/>
      </c>
      <c r="M80" s="163" t="str">
        <f t="shared" ref="M80" si="303">IF(E80="","",IF(OR(((MAXA(E80:I81))&gt;(B80+C80)),((MINA(E80:I81))&lt;(B80-C81))),2,1))</f>
        <v/>
      </c>
      <c r="N80" s="162">
        <f t="shared" ref="N80" si="304">IF(B80="","",(((B80+C80)+(B80-C81))/2))</f>
        <v>10.3</v>
      </c>
      <c r="O80" s="164" t="str">
        <f t="shared" ref="O80" si="305">IF(E80="","",((MAXA(E80,F80,G80,H80,I80))-N80)/((C80+C81)/2))</f>
        <v/>
      </c>
      <c r="P80" s="164" t="str">
        <f t="shared" ref="P80" si="306">IF(E80="","",((MINA(E80,F80,G80,H80,I80))-N80)/((C80+C81)/2))</f>
        <v/>
      </c>
      <c r="Q80" s="162" t="str">
        <f t="shared" ref="Q80" si="307">IF(E80="","",IF(OR((O80&gt;50%),(P80&lt;-50%)),"Measure More","OK"))</f>
        <v/>
      </c>
      <c r="R80" s="162" t="str">
        <f t="shared" ref="R80" si="308">IF(E80="","",MAXA(E80:I81))</f>
        <v/>
      </c>
      <c r="S80" s="162" t="str">
        <f t="shared" ref="S80" si="309">IF(E80="","",MINA(E80:I81))</f>
        <v/>
      </c>
      <c r="T80" s="162" t="str">
        <f t="shared" ref="T80" si="310">IF(E80="","",(R80-S80))</f>
        <v/>
      </c>
      <c r="U80" s="162" t="str">
        <f t="shared" ref="U80" si="311">IF(E80="","",ROUND(AVERAGEA(E80:I81),4))</f>
        <v/>
      </c>
      <c r="V80" s="162" t="str">
        <f t="shared" ref="V80" si="312">IF(E80="","",ROUND(SQRT(COUNTA(E80:I81)/(COUNTA(E80:I81)-1))*STDEVPA(E80:I81),4))</f>
        <v/>
      </c>
      <c r="W80" s="161" t="str">
        <f t="shared" ref="W80" si="313">IF(E80="","",ROUND((((B80+C80)-(B80-C81))/(6*V80)),4))</f>
        <v/>
      </c>
      <c r="X80" s="161" t="str">
        <f t="shared" ref="X80" si="314">IF(E80="","",ROUND((1-(ABS((((B80+C80)+(B80-C81))/2)-U80)/((C80+C81)/2)))*W80,4))</f>
        <v/>
      </c>
      <c r="Y80" s="161" t="str">
        <f t="shared" ref="Y80" si="315">IF(E80="","",IF(OR(((MAXA(E80:I81))&gt;(B80+C80)),((MINA(E80:I81))&lt;(B80-C81))),"NG","OK"))</f>
        <v/>
      </c>
      <c r="Z80" s="161" t="str">
        <f t="shared" ref="Z80" si="316">IF(X80="","",IF(OR(((MINA(X80))&lt;(1.67))),"NG","OK"))</f>
        <v/>
      </c>
    </row>
    <row r="81" spans="1:26" ht="12" customHeight="1" x14ac:dyDescent="0.15">
      <c r="A81" s="166"/>
      <c r="B81" s="154"/>
      <c r="C81" s="61">
        <v>0.2</v>
      </c>
      <c r="D81" s="154"/>
      <c r="E81" s="154"/>
      <c r="F81" s="154"/>
      <c r="G81" s="154"/>
      <c r="H81" s="154"/>
      <c r="I81" s="154"/>
      <c r="J81" s="156"/>
      <c r="K81" s="156"/>
      <c r="L81" s="163" t="str">
        <f t="shared" ref="L81" si="317">IF(L62="","",IF(OR(((MAXA(L62:L69))&gt;(L58+L59)),((MINA(L62:L69))&lt;(L58-L60))),"NG","OK"))</f>
        <v/>
      </c>
      <c r="M81" s="163" t="str">
        <f t="shared" ref="M81" si="318">IF(M61="","",IF(OR(((MAXA(M61:M68))&gt;(M57+M58)),((MINA(M61:M68))&lt;(M57-M59))),2,1))</f>
        <v/>
      </c>
      <c r="N81" s="162"/>
      <c r="O81" s="164"/>
      <c r="P81" s="164"/>
      <c r="Q81" s="162"/>
      <c r="R81" s="162"/>
      <c r="S81" s="162"/>
      <c r="T81" s="162"/>
      <c r="U81" s="162"/>
      <c r="V81" s="162"/>
      <c r="W81" s="162"/>
      <c r="X81" s="162"/>
      <c r="Y81" s="162"/>
      <c r="Z81" s="162"/>
    </row>
    <row r="82" spans="1:26" ht="12" customHeight="1" x14ac:dyDescent="0.15">
      <c r="A82" s="170" t="s">
        <v>89</v>
      </c>
      <c r="B82" s="153">
        <v>0</v>
      </c>
      <c r="C82" s="60">
        <v>0.05</v>
      </c>
      <c r="D82" s="153" t="s">
        <v>79</v>
      </c>
      <c r="E82" s="153"/>
      <c r="F82" s="153"/>
      <c r="G82" s="153"/>
      <c r="H82" s="153"/>
      <c r="I82" s="153"/>
      <c r="J82" s="155"/>
      <c r="K82" s="155"/>
      <c r="L82" s="163" t="str">
        <f t="shared" ref="L82" si="319">IF(E82="","",IF(OR(((MAXA(E82:I83))&gt;(B82+C82)),((MINA(E82:I83))&lt;(B82-C83))),"NG","OK"))</f>
        <v/>
      </c>
      <c r="M82" s="163" t="str">
        <f t="shared" ref="M82" si="320">IF(E82="","",IF(OR(((MAXA(E82:I83))&gt;(B82+C82)),((MINA(E82:I83))&lt;(B82-C83))),2,1))</f>
        <v/>
      </c>
      <c r="N82" s="162">
        <f t="shared" ref="N82" si="321">IF(B82="","",(((B82+C82)+(B82-C83))/2))</f>
        <v>2.5000000000000001E-2</v>
      </c>
      <c r="O82" s="164" t="str">
        <f t="shared" ref="O82" si="322">IF(E82="","",((MAXA(E82,F82,G82,H82,I82))-N82)/((C82+C83)/2))</f>
        <v/>
      </c>
      <c r="P82" s="164" t="str">
        <f t="shared" ref="P82" si="323">IF(E82="","",((MINA(E82,F82,G82,H82,I82))-N82)/((C82+C83)/2))</f>
        <v/>
      </c>
      <c r="Q82" s="162" t="str">
        <f t="shared" ref="Q82" si="324">IF(E82="","",IF(OR((O82&gt;50%),(P82&lt;-50%)),"Measure More","OK"))</f>
        <v/>
      </c>
      <c r="R82" s="162" t="str">
        <f t="shared" ref="R82" si="325">IF(E82="","",MAXA(E82:I83))</f>
        <v/>
      </c>
      <c r="S82" s="162" t="str">
        <f t="shared" ref="S82" si="326">IF(E82="","",MINA(E82:I83))</f>
        <v/>
      </c>
      <c r="T82" s="162" t="str">
        <f t="shared" ref="T82" si="327">IF(E82="","",(R82-S82))</f>
        <v/>
      </c>
      <c r="U82" s="162" t="str">
        <f t="shared" ref="U82" si="328">IF(E82="","",ROUND(AVERAGEA(E82:I83),4))</f>
        <v/>
      </c>
      <c r="V82" s="162" t="str">
        <f t="shared" ref="V82" si="329">IF(E82="","",ROUND(SQRT(COUNTA(E82:I83)/(COUNTA(E82:I83)-1))*STDEVPA(E82:I83),4))</f>
        <v/>
      </c>
      <c r="W82" s="161" t="str">
        <f>IF(E82="","",ROUND((((B82+C82)-U82)/(3*V82)),4))</f>
        <v/>
      </c>
      <c r="X82" s="161" t="str">
        <f>IF(E82="","",ROUND((((B82+C82)-U82)/(3*V82)),4))</f>
        <v/>
      </c>
      <c r="Y82" s="161" t="str">
        <f t="shared" ref="Y82" si="330">IF(E82="","",IF(OR(((MAXA(E82:I83))&gt;(B82+C82)),((MINA(E82:I83))&lt;(B82-C83))),"NG","OK"))</f>
        <v/>
      </c>
      <c r="Z82" s="161" t="str">
        <f t="shared" ref="Z82" si="331">IF(X82="","",IF(OR(((MINA(X82))&lt;(1.67))),"NG","OK"))</f>
        <v/>
      </c>
    </row>
    <row r="83" spans="1:26" ht="12" customHeight="1" x14ac:dyDescent="0.15">
      <c r="A83" s="166"/>
      <c r="B83" s="154"/>
      <c r="C83" s="61">
        <v>0</v>
      </c>
      <c r="D83" s="154"/>
      <c r="E83" s="154"/>
      <c r="F83" s="154"/>
      <c r="G83" s="154"/>
      <c r="H83" s="154"/>
      <c r="I83" s="154"/>
      <c r="J83" s="156"/>
      <c r="K83" s="156"/>
      <c r="L83" s="163" t="str">
        <f t="shared" ref="L83" si="332">IF(L64="","",IF(OR(((MAXA(L64:L71))&gt;(L60+L61)),((MINA(L64:L71))&lt;(L60-L62))),"NG","OK"))</f>
        <v/>
      </c>
      <c r="M83" s="163" t="str">
        <f t="shared" ref="M83" si="333">IF(M63="","",IF(OR(((MAXA(M63:M70))&gt;(M59+M60)),((MINA(M63:M70))&lt;(M59-M61))),2,1))</f>
        <v/>
      </c>
      <c r="N83" s="162"/>
      <c r="O83" s="164"/>
      <c r="P83" s="164"/>
      <c r="Q83" s="162"/>
      <c r="R83" s="162"/>
      <c r="S83" s="162"/>
      <c r="T83" s="162"/>
      <c r="U83" s="162"/>
      <c r="V83" s="162"/>
      <c r="W83" s="162"/>
      <c r="X83" s="162"/>
      <c r="Y83" s="162"/>
      <c r="Z83" s="162"/>
    </row>
    <row r="84" spans="1:26" ht="12" customHeight="1" x14ac:dyDescent="0.15">
      <c r="A84" s="170" t="s">
        <v>90</v>
      </c>
      <c r="B84" s="153">
        <v>0</v>
      </c>
      <c r="C84" s="60">
        <v>0.05</v>
      </c>
      <c r="D84" s="153" t="s">
        <v>79</v>
      </c>
      <c r="E84" s="153"/>
      <c r="F84" s="153"/>
      <c r="G84" s="153"/>
      <c r="H84" s="153"/>
      <c r="I84" s="153"/>
      <c r="J84" s="155"/>
      <c r="K84" s="155"/>
      <c r="L84" s="163" t="str">
        <f t="shared" ref="L84" si="334">IF(E84="","",IF(OR(((MAXA(E84:I85))&gt;(B84+C84)),((MINA(E84:I85))&lt;(B84-C85))),"NG","OK"))</f>
        <v/>
      </c>
      <c r="M84" s="163" t="str">
        <f t="shared" ref="M84" si="335">IF(E84="","",IF(OR(((MAXA(E84:I85))&gt;(B84+C84)),((MINA(E84:I85))&lt;(B84-C85))),2,1))</f>
        <v/>
      </c>
      <c r="N84" s="162">
        <f t="shared" ref="N84" si="336">IF(B84="","",(((B84+C84)+(B84-C85))/2))</f>
        <v>2.5000000000000001E-2</v>
      </c>
      <c r="O84" s="164" t="str">
        <f t="shared" ref="O84" si="337">IF(E84="","",((MAXA(E84,F84,G84,H84,I84))-N84)/((C84+C85)/2))</f>
        <v/>
      </c>
      <c r="P84" s="164" t="str">
        <f t="shared" ref="P84" si="338">IF(E84="","",((MINA(E84,F84,G84,H84,I84))-N84)/((C84+C85)/2))</f>
        <v/>
      </c>
      <c r="Q84" s="162" t="str">
        <f t="shared" ref="Q84" si="339">IF(E84="","",IF(OR((O84&gt;50%),(P84&lt;-50%)),"Measure More","OK"))</f>
        <v/>
      </c>
      <c r="R84" s="162" t="str">
        <f t="shared" ref="R84" si="340">IF(E84="","",MAXA(E84:I85))</f>
        <v/>
      </c>
      <c r="S84" s="162" t="str">
        <f t="shared" ref="S84" si="341">IF(E84="","",MINA(E84:I85))</f>
        <v/>
      </c>
      <c r="T84" s="162" t="str">
        <f t="shared" ref="T84" si="342">IF(E84="","",(R84-S84))</f>
        <v/>
      </c>
      <c r="U84" s="162" t="str">
        <f t="shared" ref="U84" si="343">IF(E84="","",ROUND(AVERAGEA(E84:I85),4))</f>
        <v/>
      </c>
      <c r="V84" s="162" t="str">
        <f t="shared" ref="V84" si="344">IF(E84="","",ROUND(SQRT(COUNTA(E84:I85)/(COUNTA(E84:I85)-1))*STDEVPA(E84:I85),4))</f>
        <v/>
      </c>
      <c r="W84" s="161" t="str">
        <f t="shared" ref="W84" si="345">IF(E84="","",ROUND((((B84+C84)-U84)/(3*V84)),4))</f>
        <v/>
      </c>
      <c r="X84" s="161" t="str">
        <f t="shared" ref="X84" si="346">IF(E84="","",ROUND((((B84+C84)-U84)/(3*V84)),4))</f>
        <v/>
      </c>
      <c r="Y84" s="161" t="str">
        <f t="shared" ref="Y84" si="347">IF(E84="","",IF(OR(((MAXA(E84:I85))&gt;(B84+C84)),((MINA(E84:I85))&lt;(B84-C85))),"NG","OK"))</f>
        <v/>
      </c>
      <c r="Z84" s="161" t="str">
        <f t="shared" ref="Z84" si="348">IF(X84="","",IF(OR(((MINA(X84))&lt;(1.67))),"NG","OK"))</f>
        <v/>
      </c>
    </row>
    <row r="85" spans="1:26" ht="12" customHeight="1" x14ac:dyDescent="0.15">
      <c r="A85" s="166"/>
      <c r="B85" s="154"/>
      <c r="C85" s="61">
        <v>0</v>
      </c>
      <c r="D85" s="154"/>
      <c r="E85" s="154"/>
      <c r="F85" s="154"/>
      <c r="G85" s="154"/>
      <c r="H85" s="154"/>
      <c r="I85" s="154"/>
      <c r="J85" s="156"/>
      <c r="K85" s="156"/>
      <c r="L85" s="163" t="str">
        <f t="shared" ref="L85" si="349">IF(L66="","",IF(OR(((MAXA(L66:L73))&gt;(L62+L63)),((MINA(L66:L73))&lt;(L62-L64))),"NG","OK"))</f>
        <v/>
      </c>
      <c r="M85" s="163" t="str">
        <f t="shared" ref="M85" si="350">IF(M65="","",IF(OR(((MAXA(M65:M72))&gt;(M61+M62)),((MINA(M65:M72))&lt;(M61-M63))),2,1))</f>
        <v/>
      </c>
      <c r="N85" s="162"/>
      <c r="O85" s="164"/>
      <c r="P85" s="164"/>
      <c r="Q85" s="162"/>
      <c r="R85" s="162"/>
      <c r="S85" s="162"/>
      <c r="T85" s="162"/>
      <c r="U85" s="162"/>
      <c r="V85" s="162"/>
      <c r="W85" s="162"/>
      <c r="X85" s="162"/>
      <c r="Y85" s="162"/>
      <c r="Z85" s="162"/>
    </row>
    <row r="86" spans="1:26" ht="12" customHeight="1" x14ac:dyDescent="0.15">
      <c r="A86" s="170" t="s">
        <v>91</v>
      </c>
      <c r="B86" s="153">
        <v>0</v>
      </c>
      <c r="C86" s="60">
        <v>0.05</v>
      </c>
      <c r="D86" s="153" t="s">
        <v>79</v>
      </c>
      <c r="E86" s="153"/>
      <c r="F86" s="153"/>
      <c r="G86" s="153"/>
      <c r="H86" s="153"/>
      <c r="I86" s="153"/>
      <c r="J86" s="155"/>
      <c r="K86" s="155"/>
      <c r="L86" s="163" t="str">
        <f t="shared" ref="L86" si="351">IF(E86="","",IF(OR(((MAXA(E86:I87))&gt;(B86+C86)),((MINA(E86:I87))&lt;(B86-C87))),"NG","OK"))</f>
        <v/>
      </c>
      <c r="M86" s="163" t="str">
        <f t="shared" ref="M86" si="352">IF(E86="","",IF(OR(((MAXA(E86:I87))&gt;(B86+C86)),((MINA(E86:I87))&lt;(B86-C87))),2,1))</f>
        <v/>
      </c>
      <c r="N86" s="162">
        <f t="shared" ref="N86" si="353">IF(B86="","",(((B86+C86)+(B86-C87))/2))</f>
        <v>2.5000000000000001E-2</v>
      </c>
      <c r="O86" s="164" t="str">
        <f t="shared" ref="O86" si="354">IF(E86="","",((MAXA(E86,F86,G86,H86,I86))-N86)/((C86+C87)/2))</f>
        <v/>
      </c>
      <c r="P86" s="164" t="str">
        <f t="shared" ref="P86" si="355">IF(E86="","",((MINA(E86,F86,G86,H86,I86))-N86)/((C86+C87)/2))</f>
        <v/>
      </c>
      <c r="Q86" s="162" t="str">
        <f t="shared" ref="Q86" si="356">IF(E86="","",IF(OR((O86&gt;50%),(P86&lt;-50%)),"Measure More","OK"))</f>
        <v/>
      </c>
      <c r="R86" s="162" t="str">
        <f t="shared" ref="R86" si="357">IF(E86="","",MAXA(E86:I87))</f>
        <v/>
      </c>
      <c r="S86" s="162" t="str">
        <f t="shared" ref="S86" si="358">IF(E86="","",MINA(E86:I87))</f>
        <v/>
      </c>
      <c r="T86" s="162" t="str">
        <f t="shared" ref="T86" si="359">IF(E86="","",(R86-S86))</f>
        <v/>
      </c>
      <c r="U86" s="162" t="str">
        <f t="shared" ref="U86" si="360">IF(E86="","",ROUND(AVERAGEA(E86:I87),4))</f>
        <v/>
      </c>
      <c r="V86" s="162" t="str">
        <f t="shared" ref="V86" si="361">IF(E86="","",ROUND(SQRT(COUNTA(E86:I87)/(COUNTA(E86:I87)-1))*STDEVPA(E86:I87),4))</f>
        <v/>
      </c>
      <c r="W86" s="161" t="str">
        <f t="shared" ref="W86" si="362">IF(E86="","",ROUND((((B86+C86)-U86)/(3*V86)),4))</f>
        <v/>
      </c>
      <c r="X86" s="161" t="str">
        <f t="shared" ref="X86" si="363">IF(E86="","",ROUND((((B86+C86)-U86)/(3*V86)),4))</f>
        <v/>
      </c>
      <c r="Y86" s="161" t="str">
        <f t="shared" ref="Y86" si="364">IF(E86="","",IF(OR(((MAXA(E86:I87))&gt;(B86+C86)),((MINA(E86:I87))&lt;(B86-C87))),"NG","OK"))</f>
        <v/>
      </c>
      <c r="Z86" s="161" t="str">
        <f t="shared" ref="Z86" si="365">IF(X86="","",IF(OR(((MINA(X86))&lt;(1.67))),"NG","OK"))</f>
        <v/>
      </c>
    </row>
    <row r="87" spans="1:26" ht="12" customHeight="1" x14ac:dyDescent="0.15">
      <c r="A87" s="166"/>
      <c r="B87" s="154"/>
      <c r="C87" s="61">
        <v>0</v>
      </c>
      <c r="D87" s="154"/>
      <c r="E87" s="154"/>
      <c r="F87" s="154"/>
      <c r="G87" s="154"/>
      <c r="H87" s="154"/>
      <c r="I87" s="154"/>
      <c r="J87" s="156"/>
      <c r="K87" s="156"/>
      <c r="L87" s="163" t="str">
        <f t="shared" ref="L87" si="366">IF(L68="","",IF(OR(((MAXA(L68:L75))&gt;(L64+L65)),((MINA(L68:L75))&lt;(L64-L66))),"NG","OK"))</f>
        <v/>
      </c>
      <c r="M87" s="163" t="str">
        <f t="shared" ref="M87" si="367">IF(M67="","",IF(OR(((MAXA(M67:M74))&gt;(M63+M64)),((MINA(M67:M74))&lt;(M63-M65))),2,1))</f>
        <v/>
      </c>
      <c r="N87" s="162"/>
      <c r="O87" s="164"/>
      <c r="P87" s="164"/>
      <c r="Q87" s="162"/>
      <c r="R87" s="162"/>
      <c r="S87" s="162"/>
      <c r="T87" s="162"/>
      <c r="U87" s="162"/>
      <c r="V87" s="162"/>
      <c r="W87" s="162"/>
      <c r="X87" s="162"/>
      <c r="Y87" s="162"/>
      <c r="Z87" s="162"/>
    </row>
    <row r="88" spans="1:26" ht="12" customHeight="1" x14ac:dyDescent="0.15">
      <c r="A88" s="165" t="s">
        <v>114</v>
      </c>
      <c r="B88" s="153" t="s">
        <v>115</v>
      </c>
      <c r="C88" s="153" t="s">
        <v>116</v>
      </c>
      <c r="D88" s="173" t="s">
        <v>118</v>
      </c>
      <c r="E88" s="171" t="s">
        <v>117</v>
      </c>
      <c r="F88" s="171"/>
      <c r="G88" s="171"/>
      <c r="H88" s="171"/>
      <c r="I88" s="171"/>
      <c r="J88" s="155"/>
      <c r="K88" s="155"/>
    </row>
    <row r="89" spans="1:26" ht="12" customHeight="1" x14ac:dyDescent="0.15">
      <c r="A89" s="166"/>
      <c r="B89" s="154"/>
      <c r="C89" s="154"/>
      <c r="D89" s="174"/>
      <c r="E89" s="172"/>
      <c r="F89" s="172"/>
      <c r="G89" s="172"/>
      <c r="H89" s="172"/>
      <c r="I89" s="172"/>
      <c r="J89" s="156"/>
      <c r="K89" s="156"/>
    </row>
    <row r="90" spans="1:26" x14ac:dyDescent="0.15">
      <c r="A90" s="62" t="s">
        <v>81</v>
      </c>
      <c r="B90" s="63"/>
      <c r="C90" s="63"/>
      <c r="D90" s="63"/>
      <c r="E90" s="63"/>
      <c r="F90" s="63"/>
      <c r="G90" s="63"/>
      <c r="H90" s="63"/>
      <c r="I90" s="63"/>
      <c r="J90" s="63"/>
      <c r="K90" s="26"/>
    </row>
    <row r="91" spans="1:26" x14ac:dyDescent="0.15">
      <c r="A91" s="74"/>
      <c r="B91" s="74"/>
      <c r="C91" s="75">
        <v>1</v>
      </c>
      <c r="D91" s="75">
        <v>2</v>
      </c>
      <c r="E91" s="64" t="s">
        <v>97</v>
      </c>
      <c r="F91" s="64"/>
      <c r="G91" s="81" t="s">
        <v>12</v>
      </c>
      <c r="H91" s="64"/>
      <c r="I91" s="82"/>
      <c r="J91" s="65"/>
      <c r="K91" s="66"/>
    </row>
    <row r="92" spans="1:26" x14ac:dyDescent="0.15">
      <c r="A92" s="75" t="s">
        <v>93</v>
      </c>
      <c r="B92" s="75" t="s">
        <v>94</v>
      </c>
      <c r="C92" s="77"/>
      <c r="D92" s="77"/>
      <c r="E92" s="83" t="s">
        <v>10</v>
      </c>
      <c r="F92" s="33"/>
      <c r="G92" s="84" t="s">
        <v>124</v>
      </c>
      <c r="H92" s="85"/>
      <c r="I92" s="86">
        <f>F8</f>
        <v>0</v>
      </c>
      <c r="J92" s="67"/>
      <c r="K92" s="68"/>
    </row>
    <row r="93" spans="1:26" x14ac:dyDescent="0.15">
      <c r="A93" s="75" t="s">
        <v>95</v>
      </c>
      <c r="B93" s="75" t="s">
        <v>96</v>
      </c>
      <c r="C93" s="77"/>
      <c r="D93" s="77"/>
      <c r="E93" s="20" t="s">
        <v>16</v>
      </c>
      <c r="F93" s="33"/>
      <c r="G93" s="84" t="s">
        <v>13</v>
      </c>
      <c r="H93" s="87"/>
      <c r="I93" s="88"/>
      <c r="J93" s="67"/>
      <c r="K93" s="68"/>
    </row>
    <row r="94" spans="1:26" x14ac:dyDescent="0.15">
      <c r="A94" s="75" t="s">
        <v>98</v>
      </c>
      <c r="B94" s="75" t="s">
        <v>99</v>
      </c>
      <c r="C94" s="78">
        <f>C92+C93</f>
        <v>0</v>
      </c>
      <c r="D94" s="78">
        <f>D92+D93</f>
        <v>0</v>
      </c>
      <c r="E94" s="69" t="s">
        <v>125</v>
      </c>
      <c r="F94" s="69"/>
      <c r="G94" s="89" t="s">
        <v>19</v>
      </c>
      <c r="H94" s="90"/>
      <c r="I94" s="91">
        <f>H8</f>
        <v>0</v>
      </c>
      <c r="J94" s="70"/>
      <c r="K94" s="71"/>
    </row>
    <row r="95" spans="1:26" x14ac:dyDescent="0.15">
      <c r="A95" s="3" t="s">
        <v>82</v>
      </c>
      <c r="B95" s="6"/>
      <c r="C95" s="6"/>
      <c r="D95" s="6"/>
      <c r="E95" s="6"/>
      <c r="F95" s="6"/>
      <c r="G95" s="6"/>
      <c r="H95" s="6"/>
      <c r="I95" s="72"/>
      <c r="J95" s="72"/>
      <c r="K95" s="73" t="s">
        <v>83</v>
      </c>
    </row>
    <row r="96" spans="1:26" x14ac:dyDescent="0.15">
      <c r="O96" s="76"/>
      <c r="P96" s="76"/>
    </row>
    <row r="97" spans="15:16" x14ac:dyDescent="0.15">
      <c r="O97" s="76"/>
      <c r="P97" s="76"/>
    </row>
    <row r="183" spans="15:16" x14ac:dyDescent="0.15">
      <c r="O183" s="76"/>
      <c r="P183" s="76"/>
    </row>
    <row r="184" spans="15:16" x14ac:dyDescent="0.15">
      <c r="O184" s="76"/>
      <c r="P184" s="76"/>
    </row>
    <row r="185" spans="15:16" x14ac:dyDescent="0.15">
      <c r="O185" s="76"/>
      <c r="P185" s="76"/>
    </row>
    <row r="186" spans="15:16" x14ac:dyDescent="0.15">
      <c r="O186" s="76"/>
      <c r="P186" s="76"/>
    </row>
    <row r="187" spans="15:16" x14ac:dyDescent="0.15">
      <c r="O187" s="76"/>
      <c r="P187" s="76"/>
    </row>
    <row r="188" spans="15:16" x14ac:dyDescent="0.15">
      <c r="O188" s="76"/>
      <c r="P188" s="76"/>
    </row>
    <row r="189" spans="15:16" x14ac:dyDescent="0.15">
      <c r="O189" s="76"/>
      <c r="P189" s="76"/>
    </row>
    <row r="190" spans="15:16" x14ac:dyDescent="0.15">
      <c r="O190" s="76"/>
      <c r="P190" s="76"/>
    </row>
  </sheetData>
  <mergeCells count="620">
    <mergeCell ref="A88:A89"/>
    <mergeCell ref="B88:B89"/>
    <mergeCell ref="C88:C89"/>
    <mergeCell ref="D88:D89"/>
    <mergeCell ref="E88:E89"/>
    <mergeCell ref="F88:F89"/>
    <mergeCell ref="G88:G89"/>
    <mergeCell ref="H88:H89"/>
    <mergeCell ref="S86:S87"/>
    <mergeCell ref="M86:M87"/>
    <mergeCell ref="N86:N87"/>
    <mergeCell ref="O86:O87"/>
    <mergeCell ref="P86:P87"/>
    <mergeCell ref="Q86:Q87"/>
    <mergeCell ref="J86:J87"/>
    <mergeCell ref="K86:K87"/>
    <mergeCell ref="L86:L87"/>
    <mergeCell ref="A86:A87"/>
    <mergeCell ref="B86:B87"/>
    <mergeCell ref="D86:D87"/>
    <mergeCell ref="E86:E87"/>
    <mergeCell ref="F86:F87"/>
    <mergeCell ref="V84:V85"/>
    <mergeCell ref="W84:W85"/>
    <mergeCell ref="I88:I89"/>
    <mergeCell ref="J88:J89"/>
    <mergeCell ref="K88:K89"/>
    <mergeCell ref="Y86:Y87"/>
    <mergeCell ref="X84:X85"/>
    <mergeCell ref="Y84:Y85"/>
    <mergeCell ref="Z84:Z85"/>
    <mergeCell ref="U84:U85"/>
    <mergeCell ref="Z86:Z87"/>
    <mergeCell ref="T86:T87"/>
    <mergeCell ref="U86:U87"/>
    <mergeCell ref="V86:V87"/>
    <mergeCell ref="W86:W87"/>
    <mergeCell ref="X86:X87"/>
    <mergeCell ref="P84:P85"/>
    <mergeCell ref="Q84:Q85"/>
    <mergeCell ref="R84:R85"/>
    <mergeCell ref="S84:S85"/>
    <mergeCell ref="T84:T85"/>
    <mergeCell ref="J84:J85"/>
    <mergeCell ref="K84:K85"/>
    <mergeCell ref="L84:L85"/>
    <mergeCell ref="M84:M85"/>
    <mergeCell ref="N84:N85"/>
    <mergeCell ref="O84:O85"/>
    <mergeCell ref="R86:R87"/>
    <mergeCell ref="G86:G87"/>
    <mergeCell ref="H86:H87"/>
    <mergeCell ref="I86:I87"/>
    <mergeCell ref="A84:A85"/>
    <mergeCell ref="B84:B85"/>
    <mergeCell ref="D84:D85"/>
    <mergeCell ref="E84:E85"/>
    <mergeCell ref="F84:F85"/>
    <mergeCell ref="G84:G85"/>
    <mergeCell ref="H84:H85"/>
    <mergeCell ref="I84:I85"/>
    <mergeCell ref="S82:S83"/>
    <mergeCell ref="M82:M83"/>
    <mergeCell ref="N82:N83"/>
    <mergeCell ref="O82:O83"/>
    <mergeCell ref="P82:P83"/>
    <mergeCell ref="Q82:Q83"/>
    <mergeCell ref="R82:R83"/>
    <mergeCell ref="G82:G83"/>
    <mergeCell ref="H82:H83"/>
    <mergeCell ref="A82:A83"/>
    <mergeCell ref="B82:B83"/>
    <mergeCell ref="D82:D83"/>
    <mergeCell ref="E82:E83"/>
    <mergeCell ref="F82:F83"/>
    <mergeCell ref="I82:I83"/>
    <mergeCell ref="J82:J83"/>
    <mergeCell ref="V80:V81"/>
    <mergeCell ref="W80:W81"/>
    <mergeCell ref="P80:P81"/>
    <mergeCell ref="Q80:Q81"/>
    <mergeCell ref="R80:R81"/>
    <mergeCell ref="S80:S81"/>
    <mergeCell ref="J80:J81"/>
    <mergeCell ref="K80:K81"/>
    <mergeCell ref="L80:L81"/>
    <mergeCell ref="M80:M81"/>
    <mergeCell ref="N80:N81"/>
    <mergeCell ref="O80:O81"/>
    <mergeCell ref="K82:K83"/>
    <mergeCell ref="L82:L83"/>
    <mergeCell ref="A80:A81"/>
    <mergeCell ref="B80:B81"/>
    <mergeCell ref="D80:D81"/>
    <mergeCell ref="X80:X81"/>
    <mergeCell ref="Y80:Y81"/>
    <mergeCell ref="Z80:Z81"/>
    <mergeCell ref="T80:T81"/>
    <mergeCell ref="U80:U81"/>
    <mergeCell ref="Y82:Y83"/>
    <mergeCell ref="Z82:Z83"/>
    <mergeCell ref="T82:T83"/>
    <mergeCell ref="U82:U83"/>
    <mergeCell ref="V82:V83"/>
    <mergeCell ref="W82:W83"/>
    <mergeCell ref="X82:X83"/>
    <mergeCell ref="E80:E81"/>
    <mergeCell ref="F80:F81"/>
    <mergeCell ref="G80:G81"/>
    <mergeCell ref="H80:H81"/>
    <mergeCell ref="I80:I81"/>
    <mergeCell ref="S78:S79"/>
    <mergeCell ref="M78:M79"/>
    <mergeCell ref="N78:N79"/>
    <mergeCell ref="O78:O79"/>
    <mergeCell ref="P78:P79"/>
    <mergeCell ref="Q78:Q79"/>
    <mergeCell ref="R78:R79"/>
    <mergeCell ref="G78:G79"/>
    <mergeCell ref="H78:H79"/>
    <mergeCell ref="V76:V77"/>
    <mergeCell ref="W76:W77"/>
    <mergeCell ref="X76:X77"/>
    <mergeCell ref="Y76:Y77"/>
    <mergeCell ref="Z76:Z77"/>
    <mergeCell ref="T76:T77"/>
    <mergeCell ref="U76:U77"/>
    <mergeCell ref="Y78:Y79"/>
    <mergeCell ref="Z78:Z79"/>
    <mergeCell ref="T78:T79"/>
    <mergeCell ref="U78:U79"/>
    <mergeCell ref="V78:V79"/>
    <mergeCell ref="W78:W79"/>
    <mergeCell ref="X78:X79"/>
    <mergeCell ref="A78:A79"/>
    <mergeCell ref="B78:B79"/>
    <mergeCell ref="D78:D79"/>
    <mergeCell ref="E78:E79"/>
    <mergeCell ref="F78:F79"/>
    <mergeCell ref="P76:P77"/>
    <mergeCell ref="Q76:Q77"/>
    <mergeCell ref="R76:R77"/>
    <mergeCell ref="S76:S77"/>
    <mergeCell ref="J76:J77"/>
    <mergeCell ref="K76:K77"/>
    <mergeCell ref="L76:L77"/>
    <mergeCell ref="M76:M77"/>
    <mergeCell ref="N76:N77"/>
    <mergeCell ref="O76:O77"/>
    <mergeCell ref="I78:I79"/>
    <mergeCell ref="J78:J79"/>
    <mergeCell ref="K78:K79"/>
    <mergeCell ref="L78:L79"/>
    <mergeCell ref="A76:A77"/>
    <mergeCell ref="B76:B77"/>
    <mergeCell ref="D76:D77"/>
    <mergeCell ref="E76:E77"/>
    <mergeCell ref="F76:F77"/>
    <mergeCell ref="G76:G77"/>
    <mergeCell ref="H76:H77"/>
    <mergeCell ref="I76:I77"/>
    <mergeCell ref="S74:S75"/>
    <mergeCell ref="M74:M75"/>
    <mergeCell ref="N74:N75"/>
    <mergeCell ref="O74:O75"/>
    <mergeCell ref="P74:P75"/>
    <mergeCell ref="Q74:Q75"/>
    <mergeCell ref="R74:R75"/>
    <mergeCell ref="G74:G75"/>
    <mergeCell ref="H74:H75"/>
    <mergeCell ref="V72:V73"/>
    <mergeCell ref="W72:W73"/>
    <mergeCell ref="X72:X73"/>
    <mergeCell ref="Y72:Y73"/>
    <mergeCell ref="Z72:Z73"/>
    <mergeCell ref="T72:T73"/>
    <mergeCell ref="U72:U73"/>
    <mergeCell ref="Y74:Y75"/>
    <mergeCell ref="Z74:Z75"/>
    <mergeCell ref="T74:T75"/>
    <mergeCell ref="U74:U75"/>
    <mergeCell ref="V74:V75"/>
    <mergeCell ref="W74:W75"/>
    <mergeCell ref="X74:X75"/>
    <mergeCell ref="A74:A75"/>
    <mergeCell ref="B74:B75"/>
    <mergeCell ref="D74:D75"/>
    <mergeCell ref="E74:E75"/>
    <mergeCell ref="F74:F75"/>
    <mergeCell ref="P72:P73"/>
    <mergeCell ref="Q72:Q73"/>
    <mergeCell ref="R72:R73"/>
    <mergeCell ref="S72:S73"/>
    <mergeCell ref="J72:J73"/>
    <mergeCell ref="K72:K73"/>
    <mergeCell ref="L72:L73"/>
    <mergeCell ref="M72:M73"/>
    <mergeCell ref="N72:N73"/>
    <mergeCell ref="O72:O73"/>
    <mergeCell ref="I74:I75"/>
    <mergeCell ref="J74:J75"/>
    <mergeCell ref="K74:K75"/>
    <mergeCell ref="L74:L75"/>
    <mergeCell ref="A72:A73"/>
    <mergeCell ref="B72:B73"/>
    <mergeCell ref="D72:D73"/>
    <mergeCell ref="E72:E73"/>
    <mergeCell ref="F72:F73"/>
    <mergeCell ref="G72:G73"/>
    <mergeCell ref="H72:H73"/>
    <mergeCell ref="I72:I73"/>
    <mergeCell ref="S70:S71"/>
    <mergeCell ref="M70:M71"/>
    <mergeCell ref="N70:N71"/>
    <mergeCell ref="O70:O71"/>
    <mergeCell ref="P70:P71"/>
    <mergeCell ref="Q70:Q71"/>
    <mergeCell ref="R70:R71"/>
    <mergeCell ref="G70:G71"/>
    <mergeCell ref="H70:H71"/>
    <mergeCell ref="V68:V69"/>
    <mergeCell ref="W68:W69"/>
    <mergeCell ref="X68:X69"/>
    <mergeCell ref="Y68:Y69"/>
    <mergeCell ref="Z68:Z69"/>
    <mergeCell ref="T68:T69"/>
    <mergeCell ref="U68:U69"/>
    <mergeCell ref="Y70:Y71"/>
    <mergeCell ref="Z70:Z71"/>
    <mergeCell ref="T70:T71"/>
    <mergeCell ref="U70:U71"/>
    <mergeCell ref="V70:V71"/>
    <mergeCell ref="W70:W71"/>
    <mergeCell ref="X70:X71"/>
    <mergeCell ref="A70:A71"/>
    <mergeCell ref="B70:B71"/>
    <mergeCell ref="D70:D71"/>
    <mergeCell ref="E70:E71"/>
    <mergeCell ref="F70:F71"/>
    <mergeCell ref="P68:P69"/>
    <mergeCell ref="Q68:Q69"/>
    <mergeCell ref="R68:R69"/>
    <mergeCell ref="S68:S69"/>
    <mergeCell ref="J68:J69"/>
    <mergeCell ref="K68:K69"/>
    <mergeCell ref="L68:L69"/>
    <mergeCell ref="M68:M69"/>
    <mergeCell ref="N68:N69"/>
    <mergeCell ref="O68:O69"/>
    <mergeCell ref="I70:I71"/>
    <mergeCell ref="J70:J71"/>
    <mergeCell ref="K70:K71"/>
    <mergeCell ref="L70:L71"/>
    <mergeCell ref="A68:A69"/>
    <mergeCell ref="B68:B69"/>
    <mergeCell ref="D68:D69"/>
    <mergeCell ref="E68:E69"/>
    <mergeCell ref="F68:F69"/>
    <mergeCell ref="G68:G69"/>
    <mergeCell ref="H68:H69"/>
    <mergeCell ref="I68:I69"/>
    <mergeCell ref="S66:S67"/>
    <mergeCell ref="M66:M67"/>
    <mergeCell ref="N66:N67"/>
    <mergeCell ref="O66:O67"/>
    <mergeCell ref="P66:P67"/>
    <mergeCell ref="Q66:Q67"/>
    <mergeCell ref="R66:R67"/>
    <mergeCell ref="G66:G67"/>
    <mergeCell ref="H66:H67"/>
    <mergeCell ref="V64:V65"/>
    <mergeCell ref="W64:W65"/>
    <mergeCell ref="X64:X65"/>
    <mergeCell ref="Y64:Y65"/>
    <mergeCell ref="Z64:Z65"/>
    <mergeCell ref="T64:T65"/>
    <mergeCell ref="U64:U65"/>
    <mergeCell ref="Y66:Y67"/>
    <mergeCell ref="Z66:Z67"/>
    <mergeCell ref="T66:T67"/>
    <mergeCell ref="U66:U67"/>
    <mergeCell ref="V66:V67"/>
    <mergeCell ref="W66:W67"/>
    <mergeCell ref="X66:X67"/>
    <mergeCell ref="A66:A67"/>
    <mergeCell ref="B66:B67"/>
    <mergeCell ref="D66:D67"/>
    <mergeCell ref="E66:E67"/>
    <mergeCell ref="F66:F67"/>
    <mergeCell ref="P64:P65"/>
    <mergeCell ref="Q64:Q65"/>
    <mergeCell ref="R64:R65"/>
    <mergeCell ref="S64:S65"/>
    <mergeCell ref="J64:J65"/>
    <mergeCell ref="K64:K65"/>
    <mergeCell ref="L64:L65"/>
    <mergeCell ref="M64:M65"/>
    <mergeCell ref="N64:N65"/>
    <mergeCell ref="O64:O65"/>
    <mergeCell ref="I66:I67"/>
    <mergeCell ref="J66:J67"/>
    <mergeCell ref="K66:K67"/>
    <mergeCell ref="L66:L67"/>
    <mergeCell ref="A64:A65"/>
    <mergeCell ref="B64:B65"/>
    <mergeCell ref="D64:D65"/>
    <mergeCell ref="E64:E65"/>
    <mergeCell ref="F64:F65"/>
    <mergeCell ref="G64:G65"/>
    <mergeCell ref="H64:H65"/>
    <mergeCell ref="I64:I65"/>
    <mergeCell ref="S62:S63"/>
    <mergeCell ref="M62:M63"/>
    <mergeCell ref="N62:N63"/>
    <mergeCell ref="O62:O63"/>
    <mergeCell ref="P62:P63"/>
    <mergeCell ref="Q62:Q63"/>
    <mergeCell ref="R62:R63"/>
    <mergeCell ref="G62:G63"/>
    <mergeCell ref="H62:H63"/>
    <mergeCell ref="V60:V61"/>
    <mergeCell ref="W60:W61"/>
    <mergeCell ref="X60:X61"/>
    <mergeCell ref="Y60:Y61"/>
    <mergeCell ref="Z60:Z61"/>
    <mergeCell ref="T60:T61"/>
    <mergeCell ref="U60:U61"/>
    <mergeCell ref="Y62:Y63"/>
    <mergeCell ref="Z62:Z63"/>
    <mergeCell ref="T62:T63"/>
    <mergeCell ref="U62:U63"/>
    <mergeCell ref="V62:V63"/>
    <mergeCell ref="W62:W63"/>
    <mergeCell ref="X62:X63"/>
    <mergeCell ref="A62:A63"/>
    <mergeCell ref="B62:B63"/>
    <mergeCell ref="D62:D63"/>
    <mergeCell ref="E62:E63"/>
    <mergeCell ref="F62:F63"/>
    <mergeCell ref="P60:P61"/>
    <mergeCell ref="Q60:Q61"/>
    <mergeCell ref="R60:R61"/>
    <mergeCell ref="S60:S61"/>
    <mergeCell ref="J60:J61"/>
    <mergeCell ref="K60:K61"/>
    <mergeCell ref="L60:L61"/>
    <mergeCell ref="M60:M61"/>
    <mergeCell ref="N60:N61"/>
    <mergeCell ref="O60:O61"/>
    <mergeCell ref="I62:I63"/>
    <mergeCell ref="J62:J63"/>
    <mergeCell ref="K62:K63"/>
    <mergeCell ref="L62:L63"/>
    <mergeCell ref="A60:A61"/>
    <mergeCell ref="B60:B61"/>
    <mergeCell ref="D60:D61"/>
    <mergeCell ref="E60:E61"/>
    <mergeCell ref="F60:F61"/>
    <mergeCell ref="G60:G61"/>
    <mergeCell ref="H60:H61"/>
    <mergeCell ref="I60:I61"/>
    <mergeCell ref="S58:S59"/>
    <mergeCell ref="M58:M59"/>
    <mergeCell ref="N58:N59"/>
    <mergeCell ref="O58:O59"/>
    <mergeCell ref="P58:P59"/>
    <mergeCell ref="Q58:Q59"/>
    <mergeCell ref="R58:R59"/>
    <mergeCell ref="G58:G59"/>
    <mergeCell ref="H58:H59"/>
    <mergeCell ref="V56:V57"/>
    <mergeCell ref="W56:W57"/>
    <mergeCell ref="X56:X57"/>
    <mergeCell ref="Y56:Y57"/>
    <mergeCell ref="Z56:Z57"/>
    <mergeCell ref="T56:T57"/>
    <mergeCell ref="U56:U57"/>
    <mergeCell ref="Y58:Y59"/>
    <mergeCell ref="Z58:Z59"/>
    <mergeCell ref="T58:T59"/>
    <mergeCell ref="U58:U59"/>
    <mergeCell ref="V58:V59"/>
    <mergeCell ref="W58:W59"/>
    <mergeCell ref="X58:X59"/>
    <mergeCell ref="A58:A59"/>
    <mergeCell ref="B58:B59"/>
    <mergeCell ref="D58:D59"/>
    <mergeCell ref="E58:E59"/>
    <mergeCell ref="F58:F59"/>
    <mergeCell ref="P56:P57"/>
    <mergeCell ref="Q56:Q57"/>
    <mergeCell ref="R56:R57"/>
    <mergeCell ref="S56:S57"/>
    <mergeCell ref="J56:J57"/>
    <mergeCell ref="K56:K57"/>
    <mergeCell ref="L56:L57"/>
    <mergeCell ref="M56:M57"/>
    <mergeCell ref="N56:N57"/>
    <mergeCell ref="O56:O57"/>
    <mergeCell ref="I58:I59"/>
    <mergeCell ref="J58:J59"/>
    <mergeCell ref="K58:K59"/>
    <mergeCell ref="L58:L59"/>
    <mergeCell ref="A56:A57"/>
    <mergeCell ref="B56:B57"/>
    <mergeCell ref="D56:D57"/>
    <mergeCell ref="E56:E57"/>
    <mergeCell ref="F56:F57"/>
    <mergeCell ref="G56:G57"/>
    <mergeCell ref="H56:H57"/>
    <mergeCell ref="I56:I57"/>
    <mergeCell ref="S54:S55"/>
    <mergeCell ref="M54:M55"/>
    <mergeCell ref="N54:N55"/>
    <mergeCell ref="O54:O55"/>
    <mergeCell ref="P54:P55"/>
    <mergeCell ref="Q54:Q55"/>
    <mergeCell ref="R54:R55"/>
    <mergeCell ref="G54:G55"/>
    <mergeCell ref="H54:H55"/>
    <mergeCell ref="V52:V53"/>
    <mergeCell ref="W52:W53"/>
    <mergeCell ref="X52:X53"/>
    <mergeCell ref="Y52:Y53"/>
    <mergeCell ref="Z52:Z53"/>
    <mergeCell ref="T52:T53"/>
    <mergeCell ref="U52:U53"/>
    <mergeCell ref="Y54:Y55"/>
    <mergeCell ref="Z54:Z55"/>
    <mergeCell ref="T54:T55"/>
    <mergeCell ref="U54:U55"/>
    <mergeCell ref="V54:V55"/>
    <mergeCell ref="W54:W55"/>
    <mergeCell ref="X54:X55"/>
    <mergeCell ref="A54:A55"/>
    <mergeCell ref="B54:B55"/>
    <mergeCell ref="D54:D55"/>
    <mergeCell ref="E54:E55"/>
    <mergeCell ref="F54:F55"/>
    <mergeCell ref="P52:P53"/>
    <mergeCell ref="Q52:Q53"/>
    <mergeCell ref="R52:R53"/>
    <mergeCell ref="S52:S53"/>
    <mergeCell ref="J52:J53"/>
    <mergeCell ref="K52:K53"/>
    <mergeCell ref="L52:L53"/>
    <mergeCell ref="M52:M53"/>
    <mergeCell ref="N52:N53"/>
    <mergeCell ref="O52:O53"/>
    <mergeCell ref="I54:I55"/>
    <mergeCell ref="J54:J55"/>
    <mergeCell ref="K54:K55"/>
    <mergeCell ref="L54:L55"/>
    <mergeCell ref="A52:A53"/>
    <mergeCell ref="B52:B53"/>
    <mergeCell ref="D52:D53"/>
    <mergeCell ref="E52:E53"/>
    <mergeCell ref="F52:F53"/>
    <mergeCell ref="G52:G53"/>
    <mergeCell ref="H52:H53"/>
    <mergeCell ref="I52:I53"/>
    <mergeCell ref="S50:S51"/>
    <mergeCell ref="M50:M51"/>
    <mergeCell ref="N50:N51"/>
    <mergeCell ref="O50:O51"/>
    <mergeCell ref="P50:P51"/>
    <mergeCell ref="Q50:Q51"/>
    <mergeCell ref="R50:R51"/>
    <mergeCell ref="G50:G51"/>
    <mergeCell ref="H50:H51"/>
    <mergeCell ref="V48:V49"/>
    <mergeCell ref="W48:W49"/>
    <mergeCell ref="X48:X49"/>
    <mergeCell ref="Y48:Y49"/>
    <mergeCell ref="Z48:Z49"/>
    <mergeCell ref="T48:T49"/>
    <mergeCell ref="U48:U49"/>
    <mergeCell ref="Y50:Y51"/>
    <mergeCell ref="Z50:Z51"/>
    <mergeCell ref="T50:T51"/>
    <mergeCell ref="U50:U51"/>
    <mergeCell ref="V50:V51"/>
    <mergeCell ref="W50:W51"/>
    <mergeCell ref="X50:X51"/>
    <mergeCell ref="A50:A51"/>
    <mergeCell ref="B50:B51"/>
    <mergeCell ref="D50:D51"/>
    <mergeCell ref="E50:E51"/>
    <mergeCell ref="F50:F51"/>
    <mergeCell ref="P48:P49"/>
    <mergeCell ref="Q48:Q49"/>
    <mergeCell ref="R48:R49"/>
    <mergeCell ref="S48:S49"/>
    <mergeCell ref="J48:J49"/>
    <mergeCell ref="K48:K49"/>
    <mergeCell ref="L48:L49"/>
    <mergeCell ref="M48:M49"/>
    <mergeCell ref="N48:N49"/>
    <mergeCell ref="O48:O49"/>
    <mergeCell ref="I50:I51"/>
    <mergeCell ref="J50:J51"/>
    <mergeCell ref="K50:K51"/>
    <mergeCell ref="L50:L51"/>
    <mergeCell ref="A48:A49"/>
    <mergeCell ref="B48:B49"/>
    <mergeCell ref="D48:D49"/>
    <mergeCell ref="E48:E49"/>
    <mergeCell ref="F48:F49"/>
    <mergeCell ref="G48:G49"/>
    <mergeCell ref="H48:H49"/>
    <mergeCell ref="I48:I49"/>
    <mergeCell ref="S46:S47"/>
    <mergeCell ref="M46:M47"/>
    <mergeCell ref="N46:N47"/>
    <mergeCell ref="O46:O47"/>
    <mergeCell ref="P46:P47"/>
    <mergeCell ref="Q46:Q47"/>
    <mergeCell ref="R46:R47"/>
    <mergeCell ref="G46:G47"/>
    <mergeCell ref="H46:H47"/>
    <mergeCell ref="V44:V45"/>
    <mergeCell ref="W44:W45"/>
    <mergeCell ref="X44:X45"/>
    <mergeCell ref="Y44:Y45"/>
    <mergeCell ref="Z44:Z45"/>
    <mergeCell ref="T44:T45"/>
    <mergeCell ref="U44:U45"/>
    <mergeCell ref="Y46:Y47"/>
    <mergeCell ref="Z46:Z47"/>
    <mergeCell ref="T46:T47"/>
    <mergeCell ref="U46:U47"/>
    <mergeCell ref="V46:V47"/>
    <mergeCell ref="W46:W47"/>
    <mergeCell ref="X46:X47"/>
    <mergeCell ref="A46:A47"/>
    <mergeCell ref="B46:B47"/>
    <mergeCell ref="D46:D47"/>
    <mergeCell ref="E46:E47"/>
    <mergeCell ref="F46:F47"/>
    <mergeCell ref="P44:P45"/>
    <mergeCell ref="Q44:Q45"/>
    <mergeCell ref="R44:R45"/>
    <mergeCell ref="S44:S45"/>
    <mergeCell ref="J44:J45"/>
    <mergeCell ref="K44:K45"/>
    <mergeCell ref="L44:L45"/>
    <mergeCell ref="M44:M45"/>
    <mergeCell ref="N44:N45"/>
    <mergeCell ref="O44:O45"/>
    <mergeCell ref="I46:I47"/>
    <mergeCell ref="J46:J47"/>
    <mergeCell ref="K46:K47"/>
    <mergeCell ref="L46:L47"/>
    <mergeCell ref="A44:A45"/>
    <mergeCell ref="B44:B45"/>
    <mergeCell ref="D44:D45"/>
    <mergeCell ref="E44:E45"/>
    <mergeCell ref="F44:F45"/>
    <mergeCell ref="G44:G45"/>
    <mergeCell ref="H44:H45"/>
    <mergeCell ref="I44:I45"/>
    <mergeCell ref="S42:S43"/>
    <mergeCell ref="M42:M43"/>
    <mergeCell ref="N42:N43"/>
    <mergeCell ref="O42:O43"/>
    <mergeCell ref="P42:P43"/>
    <mergeCell ref="Q42:Q43"/>
    <mergeCell ref="R42:R43"/>
    <mergeCell ref="G42:G43"/>
    <mergeCell ref="H42:H43"/>
    <mergeCell ref="K42:K43"/>
    <mergeCell ref="L42:L43"/>
    <mergeCell ref="V40:V41"/>
    <mergeCell ref="W40:W41"/>
    <mergeCell ref="X40:X41"/>
    <mergeCell ref="Y40:Y41"/>
    <mergeCell ref="Z40:Z41"/>
    <mergeCell ref="T40:T41"/>
    <mergeCell ref="U40:U41"/>
    <mergeCell ref="Y42:Y43"/>
    <mergeCell ref="Z42:Z43"/>
    <mergeCell ref="T42:T43"/>
    <mergeCell ref="U42:U43"/>
    <mergeCell ref="V42:V43"/>
    <mergeCell ref="W42:W43"/>
    <mergeCell ref="X42:X43"/>
    <mergeCell ref="O40:P40"/>
    <mergeCell ref="Q40:Q41"/>
    <mergeCell ref="R40:R41"/>
    <mergeCell ref="S40:S41"/>
    <mergeCell ref="H40:H41"/>
    <mergeCell ref="I40:I41"/>
    <mergeCell ref="J40:J41"/>
    <mergeCell ref="K40:K41"/>
    <mergeCell ref="L40:M41"/>
    <mergeCell ref="N40:N41"/>
    <mergeCell ref="H16:J16"/>
    <mergeCell ref="E38:G38"/>
    <mergeCell ref="B40:B41"/>
    <mergeCell ref="D40:D41"/>
    <mergeCell ref="E40:E41"/>
    <mergeCell ref="F40:F41"/>
    <mergeCell ref="G40:G41"/>
    <mergeCell ref="A42:A43"/>
    <mergeCell ref="B42:B43"/>
    <mergeCell ref="D42:D43"/>
    <mergeCell ref="E42:E43"/>
    <mergeCell ref="F42:F43"/>
    <mergeCell ref="I42:I43"/>
    <mergeCell ref="J42:J43"/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</mergeCells>
  <phoneticPr fontId="14"/>
  <conditionalFormatting sqref="Y42:Z87">
    <cfRule type="containsText" dxfId="7" priority="4" stopIfTrue="1" operator="containsText" text="NG">
      <formula>NOT(ISERROR(SEARCH("NG",Y42)))</formula>
    </cfRule>
  </conditionalFormatting>
  <conditionalFormatting sqref="Q42:Q87">
    <cfRule type="containsText" dxfId="6" priority="3" operator="containsText" text="Measure More">
      <formula>NOT(ISERROR(SEARCH("Measure More",Q42)))</formula>
    </cfRule>
  </conditionalFormatting>
  <conditionalFormatting sqref="E11">
    <cfRule type="cellIs" dxfId="5" priority="2" stopIfTrue="1" operator="equal">
      <formula>"NG"</formula>
    </cfRule>
  </conditionalFormatting>
  <conditionalFormatting sqref="D11">
    <cfRule type="cellIs" dxfId="4" priority="1" stopIfTrue="1" operator="equal">
      <formula>"NG"</formula>
    </cfRule>
  </conditionalFormatting>
  <pageMargins left="0.55118110236220474" right="0" top="0.78740157480314965" bottom="0.19685039370078741" header="0.51181102362204722" footer="0.51181102362204722"/>
  <pageSetup paperSize="9" scale="95" orientation="portrait" r:id="rId1"/>
  <headerFooter scaleWithDoc="0">
    <oddFooter xml:space="preserve">&amp;R&amp;P / &amp;N </oddFooter>
  </headerFooter>
  <rowBreaks count="1" manualBreakCount="1">
    <brk id="57" max="10" man="1"/>
  </rowBreaks>
  <colBreaks count="1" manualBreakCount="1">
    <brk id="11" max="1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14</vt:i4>
      </vt:variant>
    </vt:vector>
  </HeadingPairs>
  <TitlesOfParts>
    <vt:vector size="21" baseType="lpstr">
      <vt:lpstr>241204(241213着)</vt:lpstr>
      <vt:lpstr>241204(241216着)</vt:lpstr>
      <vt:lpstr>241204(241217着)</vt:lpstr>
      <vt:lpstr>241204(241218着)</vt:lpstr>
      <vt:lpstr>241205(241218着)</vt:lpstr>
      <vt:lpstr>241205(241219着)</vt:lpstr>
      <vt:lpstr>原紙(社名変更対応版)</vt:lpstr>
      <vt:lpstr>'241204(241213着)'!Print_Area</vt:lpstr>
      <vt:lpstr>'241204(241216着)'!Print_Area</vt:lpstr>
      <vt:lpstr>'241204(241217着)'!Print_Area</vt:lpstr>
      <vt:lpstr>'241204(241218着)'!Print_Area</vt:lpstr>
      <vt:lpstr>'241205(241218着)'!Print_Area</vt:lpstr>
      <vt:lpstr>'241205(241219着)'!Print_Area</vt:lpstr>
      <vt:lpstr>'原紙(社名変更対応版)'!Print_Area</vt:lpstr>
      <vt:lpstr>'241204(241213着)'!Print_Titles</vt:lpstr>
      <vt:lpstr>'241204(241216着)'!Print_Titles</vt:lpstr>
      <vt:lpstr>'241204(241217着)'!Print_Titles</vt:lpstr>
      <vt:lpstr>'241204(241218着)'!Print_Titles</vt:lpstr>
      <vt:lpstr>'241205(241218着)'!Print_Titles</vt:lpstr>
      <vt:lpstr>'241205(241219着)'!Print_Titles</vt:lpstr>
      <vt:lpstr>'原紙(社名変更対応版)'!Print_Titles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mhn10</dc:creator>
  <cp:lastModifiedBy>mgc38</cp:lastModifiedBy>
  <cp:lastPrinted>2024-12-17T08:35:18Z</cp:lastPrinted>
  <dcterms:created xsi:type="dcterms:W3CDTF">2023-03-10T08:06:12Z</dcterms:created>
  <dcterms:modified xsi:type="dcterms:W3CDTF">2024-12-17T08:35:58Z</dcterms:modified>
</cp:coreProperties>
</file>