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2-P17\"/>
    </mc:Choice>
  </mc:AlternateContent>
  <bookViews>
    <workbookView xWindow="0" yWindow="0" windowWidth="28800" windowHeight="14040" activeTab="1"/>
  </bookViews>
  <sheets>
    <sheet name="241203(241212着)" sheetId="12" r:id="rId1"/>
    <sheet name="241203(241212着) (2口目)" sheetId="13" r:id="rId2"/>
  </sheets>
  <definedNames>
    <definedName name="_xlnm.Print_Area" localSheetId="0">'241203(241212着)'!$A$1:$K$61</definedName>
    <definedName name="_xlnm.Print_Area" localSheetId="1">'241203(241212着) (2口目)'!$A$1:$K$61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3" l="1"/>
  <c r="J66" i="13"/>
  <c r="I66" i="13"/>
  <c r="H66" i="13"/>
  <c r="G66" i="13"/>
  <c r="F66" i="13"/>
  <c r="E66" i="13"/>
  <c r="D66" i="13"/>
  <c r="C66" i="13"/>
  <c r="B66" i="13"/>
  <c r="E11" i="13" s="1"/>
  <c r="K65" i="13"/>
  <c r="J65" i="13"/>
  <c r="I65" i="13"/>
  <c r="H65" i="13"/>
  <c r="G65" i="13"/>
  <c r="F65" i="13"/>
  <c r="E65" i="13"/>
  <c r="D65" i="13"/>
  <c r="C65" i="13"/>
  <c r="B65" i="13"/>
  <c r="J4" i="13"/>
  <c r="K66" i="12" l="1"/>
  <c r="J66" i="12"/>
  <c r="I66" i="12"/>
  <c r="H66" i="12"/>
  <c r="G66" i="12"/>
  <c r="F66" i="12"/>
  <c r="E66" i="12"/>
  <c r="D66" i="12"/>
  <c r="C66" i="12"/>
  <c r="B66" i="12"/>
  <c r="K65" i="12"/>
  <c r="J65" i="12"/>
  <c r="I65" i="12"/>
  <c r="H65" i="12"/>
  <c r="G65" i="12"/>
  <c r="F65" i="12"/>
  <c r="E65" i="12"/>
  <c r="D65" i="12"/>
  <c r="C65" i="12"/>
  <c r="B65" i="12"/>
  <c r="J4" i="12"/>
  <c r="E11" i="12" l="1"/>
</calcChain>
</file>

<file path=xl/sharedStrings.xml><?xml version="1.0" encoding="utf-8"?>
<sst xmlns="http://schemas.openxmlformats.org/spreadsheetml/2006/main" count="242" uniqueCount="101">
  <si>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</si>
  <si>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</si>
  <si>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</si>
  <si>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</si>
  <si>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</si>
  <si>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</si>
  <si>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</si>
  <si>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</si>
  <si>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</si>
  <si>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</si>
  <si>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</si>
  <si>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</si>
  <si>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</si>
  <si>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</si>
  <si>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</si>
  <si>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</si>
  <si>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</si>
  <si>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</si>
  <si>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</si>
  <si>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</si>
  <si>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</si>
  <si>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</si>
  <si>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NU1292-P17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</si>
  <si>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</si>
  <si>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</si>
  <si>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</si>
  <si>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</si>
  <si>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</si>
  <si>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</si>
  <si>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</si>
  <si>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</si>
  <si>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</si>
  <si>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>PM8SLA</t>
    <phoneticPr fontId="3"/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</si>
  <si>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</si>
  <si>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</si>
  <si>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</si>
  <si>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</si>
  <si>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</si>
  <si>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</si>
  <si>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</si>
  <si>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</si>
  <si>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</si>
  <si>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</si>
  <si>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</si>
  <si>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</si>
  <si>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</si>
  <si>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</si>
  <si>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</si>
  <si>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</si>
  <si>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</si>
  <si>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</si>
  <si>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</si>
  <si>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</si>
  <si>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</si>
  <si>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</si>
  <si>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</si>
  <si>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</si>
  <si>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</si>
  <si>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</si>
  <si>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</si>
  <si>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</si>
  <si>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</si>
  <si>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</si>
  <si>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</si>
  <si>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</si>
  <si>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</si>
  <si>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</si>
  <si>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</si>
  <si>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</si>
  <si>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</si>
  <si>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</si>
  <si>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</si>
  <si>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</si>
  <si>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</si>
  <si>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D(Φ)</t>
    <phoneticPr fontId="3"/>
  </si>
  <si>
    <t>E(Φ)</t>
    <phoneticPr fontId="3"/>
  </si>
  <si>
    <t>t=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</si>
  <si>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</si>
  <si>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</si>
  <si>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</si>
  <si>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</si>
  <si>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</si>
  <si>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</si>
  <si>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</si>
  <si>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</si>
  <si>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</si>
  <si>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</si>
  <si>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</si>
  <si>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</si>
  <si>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</si>
  <si>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</si>
  <si>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</si>
  <si>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濡れ性</t>
    <rPh sb="0" eb="1">
      <t>ヌ</t>
    </rPh>
    <rPh sb="2" eb="3">
      <t>セイ</t>
    </rPh>
    <phoneticPr fontId="3"/>
  </si>
  <si>
    <t>以上</t>
    <rPh sb="0" eb="2">
      <t>イジョウ</t>
    </rPh>
    <phoneticPr fontId="3"/>
  </si>
  <si>
    <t>46.0mN/m</t>
  </si>
  <si>
    <t>抜取り数</t>
    <phoneticPr fontId="3"/>
  </si>
  <si>
    <t>Sampling quantity</t>
    <phoneticPr fontId="3"/>
  </si>
  <si>
    <t>寸法　1pc、外観　5pcs</t>
    <phoneticPr fontId="3"/>
  </si>
  <si>
    <t>　　メクテック株式会社   御中</t>
    <rPh sb="14" eb="16">
      <t>オンチュウ</t>
    </rPh>
    <phoneticPr fontId="3"/>
  </si>
  <si>
    <t>R097109</t>
    <phoneticPr fontId="3"/>
  </si>
  <si>
    <t>K1212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</si>
</sst>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9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6" fontId="13" fillId="0" borderId="10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104775</xdr:colOff>
      <xdr:row>15</xdr:row>
      <xdr:rowOff>28575</xdr:rowOff>
    </xdr:from>
    <xdr:to>
      <xdr:col>6</xdr:col>
      <xdr:colOff>0</xdr:colOff>
      <xdr:row>30</xdr:row>
      <xdr:rowOff>85725</xdr:rowOff>
    </xdr:to>
    <xdr:pic>
      <xdr:nvPicPr>
        <xdr:cNvPr id="13" name="図 14" descr="NU1292-P17図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714625"/>
          <a:ext cx="3324225" cy="248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</xdr:row>
      <xdr:rowOff>47625</xdr:rowOff>
    </xdr:from>
    <xdr:to>
      <xdr:col>2</xdr:col>
      <xdr:colOff>501327</xdr:colOff>
      <xdr:row>4</xdr:row>
      <xdr:rowOff>190500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38100" y="371475"/>
          <a:ext cx="1834827" cy="5715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104775</xdr:colOff>
      <xdr:row>15</xdr:row>
      <xdr:rowOff>28575</xdr:rowOff>
    </xdr:from>
    <xdr:to>
      <xdr:col>6</xdr:col>
      <xdr:colOff>0</xdr:colOff>
      <xdr:row>30</xdr:row>
      <xdr:rowOff>85725</xdr:rowOff>
    </xdr:to>
    <xdr:pic>
      <xdr:nvPicPr>
        <xdr:cNvPr id="13" name="図 14" descr="NU1292-P17図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714625"/>
          <a:ext cx="3324225" cy="248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2</xdr:row>
      <xdr:rowOff>47625</xdr:rowOff>
    </xdr:from>
    <xdr:to>
      <xdr:col>2</xdr:col>
      <xdr:colOff>501327</xdr:colOff>
      <xdr:row>4</xdr:row>
      <xdr:rowOff>190500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38100" y="371475"/>
          <a:ext cx="1834827" cy="5715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98</v>
      </c>
      <c r="B1" s="2"/>
      <c r="C1" s="2"/>
      <c r="E1" s="3" t="s">
        <v>0</v>
      </c>
      <c r="I1" s="4" t="s">
        <v>1</v>
      </c>
      <c r="J1" s="118" t="s">
        <v>100</v>
      </c>
      <c r="K1" s="118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9"/>
      <c r="K2" s="119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20">
        <f ca="1">NOW()</f>
        <v>45637.459399768515</v>
      </c>
      <c r="K4" s="120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21" t="s">
        <v>9</v>
      </c>
      <c r="K5" s="122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23" t="s">
        <v>22</v>
      </c>
      <c r="B8" s="124"/>
      <c r="C8" s="112"/>
      <c r="D8" s="125" t="s">
        <v>23</v>
      </c>
      <c r="E8" s="126"/>
      <c r="F8" s="127">
        <v>241203</v>
      </c>
      <c r="G8" s="128"/>
      <c r="H8" s="127" t="s">
        <v>100</v>
      </c>
      <c r="I8" s="128"/>
      <c r="J8" s="26"/>
      <c r="K8" s="27"/>
    </row>
    <row r="9" spans="1:12" ht="12" customHeight="1" x14ac:dyDescent="0.15">
      <c r="A9" s="28" t="s">
        <v>24</v>
      </c>
      <c r="B9" s="14"/>
      <c r="C9" s="28" t="s">
        <v>95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96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09" t="s">
        <v>32</v>
      </c>
      <c r="B11" s="110"/>
      <c r="C11" s="103" t="s">
        <v>97</v>
      </c>
      <c r="D11" s="104"/>
      <c r="E11" s="105" t="str">
        <f>IF(SUM(B66:G66)&lt;&gt;6,"NG","OK")</f>
        <v>OK</v>
      </c>
      <c r="F11" s="111">
        <v>4800</v>
      </c>
      <c r="G11" s="112"/>
      <c r="H11" s="113">
        <v>1196</v>
      </c>
      <c r="I11" s="114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5" t="s">
        <v>41</v>
      </c>
      <c r="I16" s="116"/>
      <c r="J16" s="117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6" t="s">
        <v>66</v>
      </c>
      <c r="B38" s="57"/>
      <c r="C38" s="57">
        <v>1</v>
      </c>
      <c r="D38" s="57" t="s">
        <v>67</v>
      </c>
      <c r="E38" s="116" t="s">
        <v>68</v>
      </c>
      <c r="F38" s="116"/>
      <c r="G38" s="116"/>
      <c r="H38" s="58" t="s">
        <v>99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92</v>
      </c>
      <c r="I40" s="47"/>
      <c r="J40" s="47"/>
      <c r="K40" s="47"/>
    </row>
    <row r="41" spans="1:11" ht="10.5" customHeight="1" x14ac:dyDescent="0.15">
      <c r="A41" s="46" t="s">
        <v>77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78</v>
      </c>
      <c r="B42" s="63">
        <v>21.5</v>
      </c>
      <c r="C42" s="63">
        <v>4.2430000000000003</v>
      </c>
      <c r="D42" s="63">
        <v>0.7</v>
      </c>
      <c r="E42" s="63">
        <v>1.5</v>
      </c>
      <c r="F42" s="63">
        <v>3.25</v>
      </c>
      <c r="G42" s="63">
        <v>1</v>
      </c>
      <c r="H42" s="63" t="s">
        <v>94</v>
      </c>
      <c r="I42" s="63"/>
      <c r="J42" s="63"/>
      <c r="K42" s="63"/>
    </row>
    <row r="43" spans="1:11" ht="12" customHeight="1" x14ac:dyDescent="0.15">
      <c r="A43" s="64" t="s">
        <v>79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 t="s">
        <v>93</v>
      </c>
      <c r="I43" s="65"/>
      <c r="J43" s="65"/>
      <c r="K43" s="66"/>
    </row>
    <row r="44" spans="1:11" ht="12" customHeight="1" x14ac:dyDescent="0.15">
      <c r="A44" s="67" t="s">
        <v>80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70"/>
      <c r="I44" s="70"/>
      <c r="J44" s="71"/>
      <c r="K44" s="72"/>
    </row>
    <row r="45" spans="1:11" ht="21.75" x14ac:dyDescent="0.15">
      <c r="A45" s="73" t="s">
        <v>81</v>
      </c>
      <c r="B45" s="74" t="s">
        <v>82</v>
      </c>
      <c r="C45" s="74" t="s">
        <v>82</v>
      </c>
      <c r="D45" s="74" t="s">
        <v>82</v>
      </c>
      <c r="E45" s="74" t="s">
        <v>82</v>
      </c>
      <c r="F45" s="74" t="s">
        <v>82</v>
      </c>
      <c r="G45" s="74" t="s">
        <v>83</v>
      </c>
      <c r="H45" s="74"/>
      <c r="I45" s="74"/>
      <c r="J45" s="74"/>
      <c r="K45" s="74"/>
    </row>
    <row r="46" spans="1:11" ht="20.100000000000001" customHeight="1" x14ac:dyDescent="0.15">
      <c r="A46" s="53" t="s">
        <v>84</v>
      </c>
      <c r="B46" s="75">
        <v>21.499099999999999</v>
      </c>
      <c r="C46" s="75">
        <v>4.2439999999999998</v>
      </c>
      <c r="D46" s="75">
        <v>0.70040000000000002</v>
      </c>
      <c r="E46" s="75">
        <v>1.5017</v>
      </c>
      <c r="F46" s="75">
        <v>3.2555999999999998</v>
      </c>
      <c r="G46" s="75">
        <v>1.024</v>
      </c>
      <c r="H46" s="75" t="s">
        <v>49</v>
      </c>
      <c r="I46" s="75"/>
      <c r="J46" s="75"/>
      <c r="K46" s="75"/>
    </row>
    <row r="47" spans="1:11" ht="20.100000000000001" customHeight="1" x14ac:dyDescent="0.15">
      <c r="A47" s="53"/>
      <c r="B47" s="76"/>
      <c r="C47" s="77"/>
      <c r="D47" s="77"/>
      <c r="E47" s="77"/>
      <c r="F47" s="77"/>
      <c r="G47" s="77"/>
      <c r="H47" s="77"/>
      <c r="I47" s="77"/>
      <c r="J47" s="77"/>
      <c r="K47" s="77"/>
    </row>
    <row r="48" spans="1:11" ht="20.100000000000001" customHeight="1" x14ac:dyDescent="0.15">
      <c r="A48" s="53"/>
      <c r="B48" s="76"/>
      <c r="C48" s="77"/>
      <c r="D48" s="77"/>
      <c r="E48" s="77"/>
      <c r="F48" s="77"/>
      <c r="G48" s="77"/>
      <c r="H48" s="77"/>
      <c r="I48" s="77"/>
      <c r="J48" s="77"/>
      <c r="K48" s="77"/>
    </row>
    <row r="49" spans="1:11" ht="20.100000000000001" customHeight="1" x14ac:dyDescent="0.15">
      <c r="A49" s="53"/>
      <c r="B49" s="76"/>
      <c r="C49" s="77"/>
      <c r="D49" s="77"/>
      <c r="E49" s="77"/>
      <c r="F49" s="77"/>
      <c r="G49" s="77"/>
      <c r="H49" s="77"/>
      <c r="I49" s="77"/>
      <c r="J49" s="77"/>
      <c r="K49" s="77"/>
    </row>
    <row r="50" spans="1:11" ht="20.100000000000001" customHeight="1" x14ac:dyDescent="0.15">
      <c r="A50" s="53"/>
      <c r="B50" s="76"/>
      <c r="C50" s="77"/>
      <c r="D50" s="77"/>
      <c r="E50" s="77"/>
      <c r="F50" s="77"/>
      <c r="G50" s="77"/>
      <c r="H50" s="77"/>
      <c r="I50" s="77"/>
      <c r="J50" s="77"/>
      <c r="K50" s="77"/>
    </row>
    <row r="51" spans="1:11" ht="20.100000000000001" customHeight="1" x14ac:dyDescent="0.15">
      <c r="A51" s="53"/>
      <c r="B51" s="76"/>
      <c r="C51" s="77"/>
      <c r="D51" s="77"/>
      <c r="E51" s="77"/>
      <c r="F51" s="77"/>
      <c r="G51" s="77"/>
      <c r="H51" s="77"/>
      <c r="I51" s="77"/>
      <c r="J51" s="77"/>
      <c r="K51" s="77"/>
    </row>
    <row r="52" spans="1:11" ht="20.100000000000001" customHeight="1" x14ac:dyDescent="0.15">
      <c r="A52" s="53"/>
      <c r="B52" s="76"/>
      <c r="C52" s="77"/>
      <c r="D52" s="77"/>
      <c r="E52" s="77"/>
      <c r="F52" s="77"/>
      <c r="G52" s="77"/>
      <c r="H52" s="77"/>
      <c r="I52" s="77"/>
      <c r="J52" s="77"/>
      <c r="K52" s="77"/>
    </row>
    <row r="53" spans="1:11" ht="20.100000000000001" customHeight="1" x14ac:dyDescent="0.15">
      <c r="A53" s="53"/>
      <c r="B53" s="78"/>
      <c r="C53" s="79"/>
      <c r="D53" s="79"/>
      <c r="E53" s="79"/>
      <c r="F53" s="79"/>
      <c r="G53" s="79"/>
      <c r="H53" s="79"/>
      <c r="I53" s="79"/>
      <c r="J53" s="79"/>
      <c r="K53" s="79"/>
    </row>
    <row r="54" spans="1:11" x14ac:dyDescent="0.15">
      <c r="A54" s="80" t="s">
        <v>85</v>
      </c>
      <c r="B54" s="81"/>
      <c r="C54" s="81"/>
      <c r="D54" s="81"/>
      <c r="E54" s="81"/>
      <c r="F54" s="81"/>
      <c r="G54" s="81"/>
      <c r="H54" s="81"/>
      <c r="I54" s="81"/>
      <c r="J54" s="81"/>
      <c r="K54" s="26"/>
    </row>
    <row r="55" spans="1:11" x14ac:dyDescent="0.15">
      <c r="A55" s="80" t="s">
        <v>86</v>
      </c>
      <c r="B55" s="81"/>
      <c r="C55" s="81"/>
      <c r="D55" s="81"/>
      <c r="E55" s="81"/>
      <c r="F55" s="81"/>
      <c r="G55" s="81"/>
      <c r="H55" s="81"/>
      <c r="I55" s="81"/>
      <c r="J55" s="81"/>
      <c r="K55" s="26"/>
    </row>
    <row r="56" spans="1:11" x14ac:dyDescent="0.15">
      <c r="A56" s="82"/>
      <c r="B56" s="76"/>
      <c r="C56" s="76"/>
      <c r="D56" s="76"/>
      <c r="E56" s="76"/>
      <c r="F56" s="76"/>
      <c r="G56" s="76"/>
      <c r="H56" s="83"/>
      <c r="I56" s="84"/>
      <c r="J56" s="85"/>
      <c r="K56" s="77"/>
    </row>
    <row r="57" spans="1:11" x14ac:dyDescent="0.15">
      <c r="A57" s="41"/>
      <c r="B57" s="34"/>
      <c r="C57" s="34"/>
      <c r="D57" s="34"/>
      <c r="E57" s="34"/>
      <c r="F57" s="34"/>
      <c r="G57" s="34"/>
      <c r="H57" s="86"/>
      <c r="I57" s="87" t="s">
        <v>87</v>
      </c>
      <c r="J57" s="88"/>
      <c r="K57" s="89"/>
    </row>
    <row r="58" spans="1:11" x14ac:dyDescent="0.15">
      <c r="A58" s="41"/>
      <c r="B58" s="34"/>
      <c r="C58" s="34"/>
      <c r="D58" s="34"/>
      <c r="E58" s="34"/>
      <c r="F58" s="34"/>
      <c r="G58" s="34"/>
      <c r="H58" s="86"/>
      <c r="I58" s="87" t="s">
        <v>88</v>
      </c>
      <c r="J58" s="88"/>
      <c r="K58" s="89"/>
    </row>
    <row r="59" spans="1:11" x14ac:dyDescent="0.15">
      <c r="A59" s="90"/>
      <c r="B59" s="91"/>
      <c r="C59" s="91"/>
      <c r="D59" s="91"/>
      <c r="E59" s="91"/>
      <c r="F59" s="91"/>
      <c r="G59" s="91"/>
      <c r="H59" s="92"/>
      <c r="I59" s="93"/>
      <c r="J59" s="94"/>
      <c r="K59" s="95"/>
    </row>
    <row r="60" spans="1:11" x14ac:dyDescent="0.15">
      <c r="A60" s="1" t="s">
        <v>89</v>
      </c>
      <c r="B60" s="96"/>
      <c r="C60" s="96"/>
      <c r="D60" s="96"/>
      <c r="E60" s="96"/>
      <c r="F60" s="96"/>
      <c r="G60" s="96"/>
      <c r="H60" s="96"/>
      <c r="I60" s="97"/>
      <c r="J60" s="97"/>
      <c r="K60" s="98" t="s">
        <v>90</v>
      </c>
    </row>
    <row r="65" spans="1:11" x14ac:dyDescent="0.15">
      <c r="A65" s="99" t="s">
        <v>91</v>
      </c>
      <c r="B65" s="100" t="str">
        <f t="shared" ref="B65:K65" si="0">IF(B46="","",IF(OR(((MAXA(B46:B53))&gt;(B42+B43)),((MINA(B46:B53))&lt;(B42-B44))),"NG","OK"))</f>
        <v>OK</v>
      </c>
      <c r="C65" s="100" t="str">
        <f t="shared" si="0"/>
        <v>OK</v>
      </c>
      <c r="D65" s="100" t="str">
        <f t="shared" si="0"/>
        <v>OK</v>
      </c>
      <c r="E65" s="100" t="str">
        <f t="shared" si="0"/>
        <v>OK</v>
      </c>
      <c r="F65" s="100" t="str">
        <f t="shared" si="0"/>
        <v>OK</v>
      </c>
      <c r="G65" s="100" t="str">
        <f t="shared" si="0"/>
        <v>OK</v>
      </c>
      <c r="H65" s="100" t="e">
        <f t="shared" si="0"/>
        <v>#VALUE!</v>
      </c>
      <c r="I65" s="100" t="str">
        <f t="shared" si="0"/>
        <v/>
      </c>
      <c r="J65" s="100" t="str">
        <f t="shared" si="0"/>
        <v/>
      </c>
      <c r="K65" s="100" t="str">
        <f t="shared" si="0"/>
        <v/>
      </c>
    </row>
    <row r="66" spans="1:11" ht="18.75" x14ac:dyDescent="0.2">
      <c r="A66" s="101"/>
      <c r="B66" s="102">
        <f t="shared" ref="B66:K66" si="1">IF(B46="","",IF(OR(((MAXA(B46:B53))&gt;(B42+B43)),((MINA(B46:B53))&lt;(B42-B44))),2,1))</f>
        <v>1</v>
      </c>
      <c r="C66" s="102">
        <f t="shared" si="1"/>
        <v>1</v>
      </c>
      <c r="D66" s="102">
        <f t="shared" si="1"/>
        <v>1</v>
      </c>
      <c r="E66" s="102">
        <f t="shared" si="1"/>
        <v>1</v>
      </c>
      <c r="F66" s="102">
        <f t="shared" si="1"/>
        <v>1</v>
      </c>
      <c r="G66" s="102">
        <f t="shared" si="1"/>
        <v>1</v>
      </c>
      <c r="H66" s="102" t="e">
        <f t="shared" si="1"/>
        <v>#VALUE!</v>
      </c>
      <c r="I66" s="102" t="str">
        <f t="shared" si="1"/>
        <v/>
      </c>
      <c r="J66" s="102" t="str">
        <f t="shared" si="1"/>
        <v/>
      </c>
      <c r="K66" s="102" t="str">
        <f t="shared" si="1"/>
        <v/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5" priority="3" stopIfTrue="1" operator="equal">
      <formula>"NG"</formula>
    </cfRule>
  </conditionalFormatting>
  <conditionalFormatting sqref="E11">
    <cfRule type="cellIs" dxfId="4" priority="2" stopIfTrue="1" operator="equal">
      <formula>"NG"</formula>
    </cfRule>
  </conditionalFormatting>
  <conditionalFormatting sqref="D11">
    <cfRule type="cellIs" dxfId="3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98</v>
      </c>
      <c r="B1" s="2"/>
      <c r="C1" s="2"/>
      <c r="E1" s="3" t="s">
        <v>0</v>
      </c>
      <c r="I1" s="4" t="s">
        <v>1</v>
      </c>
      <c r="J1" s="118" t="s">
        <v>100</v>
      </c>
      <c r="K1" s="118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9"/>
      <c r="K2" s="119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20">
        <f ca="1">NOW()</f>
        <v>45637.459399768515</v>
      </c>
      <c r="K4" s="120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21" t="s">
        <v>9</v>
      </c>
      <c r="K5" s="122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23" t="s">
        <v>22</v>
      </c>
      <c r="B8" s="124"/>
      <c r="C8" s="112"/>
      <c r="D8" s="125" t="s">
        <v>23</v>
      </c>
      <c r="E8" s="126"/>
      <c r="F8" s="127">
        <v>241203</v>
      </c>
      <c r="G8" s="128"/>
      <c r="H8" s="127" t="s">
        <v>100</v>
      </c>
      <c r="I8" s="128"/>
      <c r="J8" s="26"/>
      <c r="K8" s="27"/>
    </row>
    <row r="9" spans="1:12" ht="12" customHeight="1" x14ac:dyDescent="0.15">
      <c r="A9" s="28" t="s">
        <v>24</v>
      </c>
      <c r="B9" s="14"/>
      <c r="C9" s="28" t="s">
        <v>95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96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09" t="s">
        <v>32</v>
      </c>
      <c r="B11" s="110"/>
      <c r="C11" s="103" t="s">
        <v>97</v>
      </c>
      <c r="D11" s="104"/>
      <c r="E11" s="107" t="str">
        <f>IF(SUM(B66:G66)&lt;&gt;6,"NG","OK")</f>
        <v>OK</v>
      </c>
      <c r="F11" s="111">
        <v>4800</v>
      </c>
      <c r="G11" s="112"/>
      <c r="H11" s="113">
        <v>40</v>
      </c>
      <c r="I11" s="114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15" t="s">
        <v>41</v>
      </c>
      <c r="I16" s="116"/>
      <c r="J16" s="117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8" t="s">
        <v>66</v>
      </c>
      <c r="B38" s="57"/>
      <c r="C38" s="57">
        <v>1</v>
      </c>
      <c r="D38" s="57" t="s">
        <v>67</v>
      </c>
      <c r="E38" s="116" t="s">
        <v>68</v>
      </c>
      <c r="F38" s="116"/>
      <c r="G38" s="116"/>
      <c r="H38" s="58" t="s">
        <v>99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92</v>
      </c>
      <c r="I40" s="47"/>
      <c r="J40" s="47"/>
      <c r="K40" s="47"/>
    </row>
    <row r="41" spans="1:11" ht="10.5" customHeight="1" x14ac:dyDescent="0.15">
      <c r="A41" s="46" t="s">
        <v>77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78</v>
      </c>
      <c r="B42" s="63">
        <v>21.5</v>
      </c>
      <c r="C42" s="63">
        <v>4.2430000000000003</v>
      </c>
      <c r="D42" s="63">
        <v>0.7</v>
      </c>
      <c r="E42" s="63">
        <v>1.5</v>
      </c>
      <c r="F42" s="63">
        <v>3.25</v>
      </c>
      <c r="G42" s="63">
        <v>1</v>
      </c>
      <c r="H42" s="63" t="s">
        <v>94</v>
      </c>
      <c r="I42" s="63"/>
      <c r="J42" s="63"/>
      <c r="K42" s="63"/>
    </row>
    <row r="43" spans="1:11" ht="12" customHeight="1" x14ac:dyDescent="0.15">
      <c r="A43" s="64" t="s">
        <v>79</v>
      </c>
      <c r="B43" s="65">
        <v>0.05</v>
      </c>
      <c r="C43" s="65">
        <v>0.05</v>
      </c>
      <c r="D43" s="65">
        <v>0.05</v>
      </c>
      <c r="E43" s="65">
        <v>0.05</v>
      </c>
      <c r="F43" s="65">
        <v>0.05</v>
      </c>
      <c r="G43" s="65">
        <v>0.05</v>
      </c>
      <c r="H43" s="65" t="s">
        <v>93</v>
      </c>
      <c r="I43" s="65"/>
      <c r="J43" s="65"/>
      <c r="K43" s="66"/>
    </row>
    <row r="44" spans="1:11" ht="12" customHeight="1" x14ac:dyDescent="0.15">
      <c r="A44" s="67" t="s">
        <v>80</v>
      </c>
      <c r="B44" s="68">
        <v>0.05</v>
      </c>
      <c r="C44" s="68">
        <v>0.05</v>
      </c>
      <c r="D44" s="68">
        <v>0.05</v>
      </c>
      <c r="E44" s="68">
        <v>0.05</v>
      </c>
      <c r="F44" s="68">
        <v>0.05</v>
      </c>
      <c r="G44" s="69">
        <v>0.05</v>
      </c>
      <c r="H44" s="70"/>
      <c r="I44" s="70"/>
      <c r="J44" s="71"/>
      <c r="K44" s="72"/>
    </row>
    <row r="45" spans="1:11" ht="21.75" x14ac:dyDescent="0.15">
      <c r="A45" s="73" t="s">
        <v>81</v>
      </c>
      <c r="B45" s="74" t="s">
        <v>82</v>
      </c>
      <c r="C45" s="74" t="s">
        <v>82</v>
      </c>
      <c r="D45" s="74" t="s">
        <v>82</v>
      </c>
      <c r="E45" s="74" t="s">
        <v>82</v>
      </c>
      <c r="F45" s="74" t="s">
        <v>82</v>
      </c>
      <c r="G45" s="74" t="s">
        <v>83</v>
      </c>
      <c r="H45" s="74"/>
      <c r="I45" s="74"/>
      <c r="J45" s="74"/>
      <c r="K45" s="74"/>
    </row>
    <row r="46" spans="1:11" ht="20.100000000000001" customHeight="1" x14ac:dyDescent="0.15">
      <c r="A46" s="53" t="s">
        <v>84</v>
      </c>
      <c r="B46" s="75">
        <v>21.499099999999999</v>
      </c>
      <c r="C46" s="75">
        <v>4.2439999999999998</v>
      </c>
      <c r="D46" s="75">
        <v>0.70040000000000002</v>
      </c>
      <c r="E46" s="75">
        <v>1.5017</v>
      </c>
      <c r="F46" s="75">
        <v>3.2555999999999998</v>
      </c>
      <c r="G46" s="75">
        <v>1.024</v>
      </c>
      <c r="H46" s="75" t="s">
        <v>49</v>
      </c>
      <c r="I46" s="75"/>
      <c r="J46" s="75"/>
      <c r="K46" s="75"/>
    </row>
    <row r="47" spans="1:11" ht="20.100000000000001" customHeight="1" x14ac:dyDescent="0.15">
      <c r="A47" s="53"/>
      <c r="B47" s="76"/>
      <c r="C47" s="77"/>
      <c r="D47" s="77"/>
      <c r="E47" s="77"/>
      <c r="F47" s="77"/>
      <c r="G47" s="77"/>
      <c r="H47" s="77"/>
      <c r="I47" s="77"/>
      <c r="J47" s="77"/>
      <c r="K47" s="77"/>
    </row>
    <row r="48" spans="1:11" ht="20.100000000000001" customHeight="1" x14ac:dyDescent="0.15">
      <c r="A48" s="53"/>
      <c r="B48" s="76"/>
      <c r="C48" s="77"/>
      <c r="D48" s="77"/>
      <c r="E48" s="77"/>
      <c r="F48" s="77"/>
      <c r="G48" s="77"/>
      <c r="H48" s="77"/>
      <c r="I48" s="77"/>
      <c r="J48" s="77"/>
      <c r="K48" s="77"/>
    </row>
    <row r="49" spans="1:11" ht="20.100000000000001" customHeight="1" x14ac:dyDescent="0.15">
      <c r="A49" s="53"/>
      <c r="B49" s="76"/>
      <c r="C49" s="77"/>
      <c r="D49" s="77"/>
      <c r="E49" s="77"/>
      <c r="F49" s="77"/>
      <c r="G49" s="77"/>
      <c r="H49" s="77"/>
      <c r="I49" s="77"/>
      <c r="J49" s="77"/>
      <c r="K49" s="77"/>
    </row>
    <row r="50" spans="1:11" ht="20.100000000000001" customHeight="1" x14ac:dyDescent="0.15">
      <c r="A50" s="53"/>
      <c r="B50" s="76"/>
      <c r="C50" s="77"/>
      <c r="D50" s="77"/>
      <c r="E50" s="77"/>
      <c r="F50" s="77"/>
      <c r="G50" s="77"/>
      <c r="H50" s="77"/>
      <c r="I50" s="77"/>
      <c r="J50" s="77"/>
      <c r="K50" s="77"/>
    </row>
    <row r="51" spans="1:11" ht="20.100000000000001" customHeight="1" x14ac:dyDescent="0.15">
      <c r="A51" s="53"/>
      <c r="B51" s="76"/>
      <c r="C51" s="77"/>
      <c r="D51" s="77"/>
      <c r="E51" s="77"/>
      <c r="F51" s="77"/>
      <c r="G51" s="77"/>
      <c r="H51" s="77"/>
      <c r="I51" s="77"/>
      <c r="J51" s="77"/>
      <c r="K51" s="77"/>
    </row>
    <row r="52" spans="1:11" ht="20.100000000000001" customHeight="1" x14ac:dyDescent="0.15">
      <c r="A52" s="53"/>
      <c r="B52" s="76"/>
      <c r="C52" s="77"/>
      <c r="D52" s="77"/>
      <c r="E52" s="77"/>
      <c r="F52" s="77"/>
      <c r="G52" s="77"/>
      <c r="H52" s="77"/>
      <c r="I52" s="77"/>
      <c r="J52" s="77"/>
      <c r="K52" s="77"/>
    </row>
    <row r="53" spans="1:11" ht="20.100000000000001" customHeight="1" x14ac:dyDescent="0.15">
      <c r="A53" s="53"/>
      <c r="B53" s="78"/>
      <c r="C53" s="79"/>
      <c r="D53" s="79"/>
      <c r="E53" s="79"/>
      <c r="F53" s="79"/>
      <c r="G53" s="79"/>
      <c r="H53" s="79"/>
      <c r="I53" s="79"/>
      <c r="J53" s="79"/>
      <c r="K53" s="79"/>
    </row>
    <row r="54" spans="1:11" x14ac:dyDescent="0.15">
      <c r="A54" s="80" t="s">
        <v>85</v>
      </c>
      <c r="B54" s="81"/>
      <c r="C54" s="81"/>
      <c r="D54" s="81"/>
      <c r="E54" s="81"/>
      <c r="F54" s="81"/>
      <c r="G54" s="81"/>
      <c r="H54" s="81"/>
      <c r="I54" s="81"/>
      <c r="J54" s="81"/>
      <c r="K54" s="26"/>
    </row>
    <row r="55" spans="1:11" x14ac:dyDescent="0.15">
      <c r="A55" s="80" t="s">
        <v>86</v>
      </c>
      <c r="B55" s="81"/>
      <c r="C55" s="81"/>
      <c r="D55" s="81"/>
      <c r="E55" s="81"/>
      <c r="F55" s="81"/>
      <c r="G55" s="81"/>
      <c r="H55" s="81"/>
      <c r="I55" s="81"/>
      <c r="J55" s="81"/>
      <c r="K55" s="26"/>
    </row>
    <row r="56" spans="1:11" x14ac:dyDescent="0.15">
      <c r="A56" s="82"/>
      <c r="B56" s="76"/>
      <c r="C56" s="76"/>
      <c r="D56" s="76"/>
      <c r="E56" s="76"/>
      <c r="F56" s="76"/>
      <c r="G56" s="76"/>
      <c r="H56" s="83"/>
      <c r="I56" s="84"/>
      <c r="J56" s="85"/>
      <c r="K56" s="77"/>
    </row>
    <row r="57" spans="1:11" x14ac:dyDescent="0.15">
      <c r="A57" s="41"/>
      <c r="B57" s="34"/>
      <c r="C57" s="34"/>
      <c r="D57" s="34"/>
      <c r="E57" s="34"/>
      <c r="F57" s="34"/>
      <c r="G57" s="34"/>
      <c r="H57" s="86"/>
      <c r="I57" s="87" t="s">
        <v>87</v>
      </c>
      <c r="J57" s="88"/>
      <c r="K57" s="89"/>
    </row>
    <row r="58" spans="1:11" x14ac:dyDescent="0.15">
      <c r="A58" s="41"/>
      <c r="B58" s="34"/>
      <c r="C58" s="34"/>
      <c r="D58" s="34"/>
      <c r="E58" s="34"/>
      <c r="F58" s="34"/>
      <c r="G58" s="34"/>
      <c r="H58" s="86"/>
      <c r="I58" s="87" t="s">
        <v>88</v>
      </c>
      <c r="J58" s="88"/>
      <c r="K58" s="89"/>
    </row>
    <row r="59" spans="1:11" x14ac:dyDescent="0.15">
      <c r="A59" s="90"/>
      <c r="B59" s="91"/>
      <c r="C59" s="91"/>
      <c r="D59" s="91"/>
      <c r="E59" s="91"/>
      <c r="F59" s="91"/>
      <c r="G59" s="91"/>
      <c r="H59" s="92"/>
      <c r="I59" s="93"/>
      <c r="J59" s="94"/>
      <c r="K59" s="95"/>
    </row>
    <row r="60" spans="1:11" x14ac:dyDescent="0.15">
      <c r="A60" s="1" t="s">
        <v>89</v>
      </c>
      <c r="B60" s="96"/>
      <c r="C60" s="96"/>
      <c r="D60" s="96"/>
      <c r="E60" s="96"/>
      <c r="F60" s="96"/>
      <c r="G60" s="96"/>
      <c r="H60" s="96"/>
      <c r="I60" s="97"/>
      <c r="J60" s="97"/>
      <c r="K60" s="98" t="s">
        <v>90</v>
      </c>
    </row>
    <row r="65" spans="1:11" x14ac:dyDescent="0.15">
      <c r="A65" s="99" t="s">
        <v>91</v>
      </c>
      <c r="B65" s="100" t="str">
        <f t="shared" ref="B65:K65" si="0">IF(B46="","",IF(OR(((MAXA(B46:B53))&gt;(B42+B43)),((MINA(B46:B53))&lt;(B42-B44))),"NG","OK"))</f>
        <v>OK</v>
      </c>
      <c r="C65" s="100" t="str">
        <f t="shared" si="0"/>
        <v>OK</v>
      </c>
      <c r="D65" s="100" t="str">
        <f t="shared" si="0"/>
        <v>OK</v>
      </c>
      <c r="E65" s="100" t="str">
        <f t="shared" si="0"/>
        <v>OK</v>
      </c>
      <c r="F65" s="100" t="str">
        <f t="shared" si="0"/>
        <v>OK</v>
      </c>
      <c r="G65" s="100" t="str">
        <f t="shared" si="0"/>
        <v>OK</v>
      </c>
      <c r="H65" s="100" t="e">
        <f t="shared" si="0"/>
        <v>#VALUE!</v>
      </c>
      <c r="I65" s="100" t="str">
        <f t="shared" si="0"/>
        <v/>
      </c>
      <c r="J65" s="100" t="str">
        <f t="shared" si="0"/>
        <v/>
      </c>
      <c r="K65" s="100" t="str">
        <f t="shared" si="0"/>
        <v/>
      </c>
    </row>
    <row r="66" spans="1:11" ht="18.75" x14ac:dyDescent="0.2">
      <c r="A66" s="101"/>
      <c r="B66" s="102">
        <f t="shared" ref="B66:K66" si="1">IF(B46="","",IF(OR(((MAXA(B46:B53))&gt;(B42+B43)),((MINA(B46:B53))&lt;(B42-B44))),2,1))</f>
        <v>1</v>
      </c>
      <c r="C66" s="102">
        <f t="shared" si="1"/>
        <v>1</v>
      </c>
      <c r="D66" s="102">
        <f t="shared" si="1"/>
        <v>1</v>
      </c>
      <c r="E66" s="102">
        <f t="shared" si="1"/>
        <v>1</v>
      </c>
      <c r="F66" s="102">
        <f t="shared" si="1"/>
        <v>1</v>
      </c>
      <c r="G66" s="102">
        <f t="shared" si="1"/>
        <v>1</v>
      </c>
      <c r="H66" s="102" t="e">
        <f t="shared" si="1"/>
        <v>#VALUE!</v>
      </c>
      <c r="I66" s="102" t="str">
        <f t="shared" si="1"/>
        <v/>
      </c>
      <c r="J66" s="102" t="str">
        <f t="shared" si="1"/>
        <v/>
      </c>
      <c r="K66" s="102" t="str">
        <f t="shared" si="1"/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241203(241212着)</vt:lpstr>
      <vt:lpstr>241203(241212着) (2口目)</vt:lpstr>
      <vt:lpstr>'241203(241212着)'!Print_Area</vt:lpstr>
      <vt:lpstr>'241203(241212着) (2口目)'!Print_Area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2024-12-11T02:01:49Z</cp:lastPrinted>
  <dcterms:created xsi:type="dcterms:W3CDTF">2023-11-15T10:32:54Z</dcterms:created>
  <dcterms:modified xsi:type="dcterms:W3CDTF">2024-12-11T02:02:24Z</dcterms:modified>
</cp:coreProperties>
</file>