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atekii/repos/glal3/versuch1/data/"/>
    </mc:Choice>
  </mc:AlternateContent>
  <bookViews>
    <workbookView xWindow="0" yWindow="460" windowWidth="25600" windowHeight="15460" tabRatio="500"/>
  </bookViews>
  <sheets>
    <sheet name="Schallgeschwindigkeit" sheetId="1" r:id="rId1"/>
    <sheet name="Eisengehalt" sheetId="2" r:id="rId2"/>
  </sheets>
  <definedNames>
    <definedName name="eisengehalt" localSheetId="1">Eisengehalt!$A$1:$C$10</definedName>
    <definedName name="laufzeiten" localSheetId="0">Schallgeschwindigkeit!$A$1:$B$21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23" i="1"/>
  <c r="E2" i="2"/>
  <c r="E3" i="2"/>
  <c r="E4" i="2"/>
  <c r="E5" i="2"/>
  <c r="E6" i="2"/>
  <c r="E7" i="2"/>
  <c r="E8" i="2"/>
  <c r="E9" i="2"/>
  <c r="E10" i="2"/>
  <c r="D15" i="2"/>
  <c r="D2" i="2"/>
  <c r="D3" i="2"/>
  <c r="D4" i="2"/>
  <c r="D5" i="2"/>
  <c r="D6" i="2"/>
  <c r="D7" i="2"/>
  <c r="D8" i="2"/>
  <c r="D9" i="2"/>
  <c r="D10" i="2"/>
  <c r="D14" i="2"/>
  <c r="B23" i="1"/>
  <c r="B13" i="2"/>
  <c r="B12" i="2"/>
</calcChain>
</file>

<file path=xl/connections.xml><?xml version="1.0" encoding="utf-8"?>
<connections xmlns="http://schemas.openxmlformats.org/spreadsheetml/2006/main">
  <connection id="1" name="eisengehalt1" type="6" refreshedVersion="0" background="1" saveData="1">
    <textPr fileType="mac" sourceFile="/Users/yatekii/repos/glal3/eisengehalt.csv" thousands="'" comma="1">
      <textFields count="3">
        <textField/>
        <textField/>
        <textField/>
      </textFields>
    </textPr>
  </connection>
  <connection id="2" name="laufzeiten" type="6" refreshedVersion="0" background="1" saveData="1">
    <textPr fileType="mac" sourceFile="/Users/yatekii/repos/glal3/laufzeiten.csv" thousands="'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<sst xmlns="http://schemas.openxmlformats.org/spreadsheetml/2006/main" count="15" uniqueCount="13">
  <si>
    <t>measurement</t>
  </si>
  <si>
    <t>content</t>
  </si>
  <si>
    <t>error</t>
  </si>
  <si>
    <t>Mean</t>
  </si>
  <si>
    <t>Weighted Mean</t>
  </si>
  <si>
    <t>Mean Error</t>
  </si>
  <si>
    <t>Weighted Mean Error</t>
  </si>
  <si>
    <t>t</t>
  </si>
  <si>
    <t>Sem</t>
  </si>
  <si>
    <t>Std</t>
  </si>
  <si>
    <t>content * err</t>
  </si>
  <si>
    <t>1/err^2</t>
  </si>
  <si>
    <t>(t-mean)^2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</si>
</sst>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aufzeite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isengeha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7" sqref="C27"/>
    </sheetView>
  </sheetViews>
  <sheetFormatPr baseColWidth="10" defaultRowHeight="16" x14ac:dyDescent="0.2"/>
  <cols>
    <col min="1" max="1" width="12.5" bestFit="1" customWidth="1"/>
    <col min="2" max="2" width="11.83203125" bestFit="1" customWidth="1"/>
    <col min="3" max="3" width="16" customWidth="1"/>
  </cols>
  <sheetData>
    <row r="1" spans="1:3" x14ac:dyDescent="0.2">
      <c r="A1" t="s">
        <v>0</v>
      </c>
      <c r="B1" t="s">
        <v>7</v>
      </c>
      <c r="C1" t="s">
        <v>12</v>
      </c>
    </row>
    <row r="2" spans="1:3" x14ac:dyDescent="0.2">
      <c r="A2">
        <v>1</v>
      </c>
      <c r="B2" s="1">
        <v>7.5900000000000004E-3</v>
      </c>
      <c r="C2" s="1">
        <f>($B$23-B2)^2</f>
        <v>7.1556249999999738E-8</v>
      </c>
    </row>
    <row r="3" spans="1:3" x14ac:dyDescent="0.2">
      <c r="A3">
        <v>2</v>
      </c>
      <c r="B3" s="1">
        <v>7.1599999999999997E-3</v>
      </c>
      <c r="C3" s="1">
        <f t="shared" ref="C3:C21" si="0">($B$23-B3)^2</f>
        <v>2.6406250000000386E-8</v>
      </c>
    </row>
    <row r="4" spans="1:3" x14ac:dyDescent="0.2">
      <c r="A4">
        <v>3</v>
      </c>
      <c r="B4" s="1">
        <v>6.9699999999999996E-3</v>
      </c>
      <c r="C4" s="1">
        <f t="shared" si="0"/>
        <v>1.2425625000000088E-7</v>
      </c>
    </row>
    <row r="5" spans="1:3" x14ac:dyDescent="0.2">
      <c r="A5">
        <v>4</v>
      </c>
      <c r="B5" s="1">
        <v>7.5500000000000003E-3</v>
      </c>
      <c r="C5" s="1">
        <f t="shared" si="0"/>
        <v>5.1756249999999726E-8</v>
      </c>
    </row>
    <row r="6" spans="1:3" x14ac:dyDescent="0.2">
      <c r="A6">
        <v>5</v>
      </c>
      <c r="B6" s="1">
        <v>6.77E-3</v>
      </c>
      <c r="C6" s="1">
        <f t="shared" si="0"/>
        <v>3.0525625000000098E-7</v>
      </c>
    </row>
    <row r="7" spans="1:3" x14ac:dyDescent="0.2">
      <c r="A7">
        <v>6</v>
      </c>
      <c r="B7" s="1">
        <v>6.9699999999999996E-3</v>
      </c>
      <c r="C7" s="1">
        <f t="shared" si="0"/>
        <v>1.2425625000000088E-7</v>
      </c>
    </row>
    <row r="8" spans="1:3" x14ac:dyDescent="0.2">
      <c r="A8">
        <v>7</v>
      </c>
      <c r="B8" s="1">
        <v>7.7400000000000004E-3</v>
      </c>
      <c r="C8" s="1">
        <f t="shared" si="0"/>
        <v>1.7430624999999956E-7</v>
      </c>
    </row>
    <row r="9" spans="1:3" x14ac:dyDescent="0.2">
      <c r="A9">
        <v>8</v>
      </c>
      <c r="B9" s="1">
        <v>7.1799999999999998E-3</v>
      </c>
      <c r="C9" s="1">
        <f t="shared" si="0"/>
        <v>2.0306250000000321E-8</v>
      </c>
    </row>
    <row r="10" spans="1:3" x14ac:dyDescent="0.2">
      <c r="A10">
        <v>9</v>
      </c>
      <c r="B10" s="1">
        <v>7.3200000000000001E-3</v>
      </c>
      <c r="C10" s="1">
        <f t="shared" si="0"/>
        <v>6.2500000000038276E-12</v>
      </c>
    </row>
    <row r="11" spans="1:3" x14ac:dyDescent="0.2">
      <c r="A11">
        <v>10</v>
      </c>
      <c r="B11" s="1">
        <v>7.7000000000000002E-3</v>
      </c>
      <c r="C11" s="1">
        <f t="shared" si="0"/>
        <v>1.4250624999999952E-7</v>
      </c>
    </row>
    <row r="12" spans="1:3" x14ac:dyDescent="0.2">
      <c r="A12">
        <v>11</v>
      </c>
      <c r="B12" s="1">
        <v>7.4000000000000003E-3</v>
      </c>
      <c r="C12" s="1">
        <f t="shared" si="0"/>
        <v>6.0062499999999136E-9</v>
      </c>
    </row>
    <row r="13" spans="1:3" x14ac:dyDescent="0.2">
      <c r="A13">
        <v>12</v>
      </c>
      <c r="B13" s="1">
        <v>7.5799999999999999E-3</v>
      </c>
      <c r="C13" s="1">
        <f t="shared" si="0"/>
        <v>6.6306249999999516E-8</v>
      </c>
    </row>
    <row r="14" spans="1:3" x14ac:dyDescent="0.2">
      <c r="A14">
        <v>13</v>
      </c>
      <c r="B14" s="1">
        <v>7.0400000000000003E-3</v>
      </c>
      <c r="C14" s="1">
        <f t="shared" si="0"/>
        <v>7.9806250000000358E-8</v>
      </c>
    </row>
    <row r="15" spans="1:3" x14ac:dyDescent="0.2">
      <c r="A15">
        <v>14</v>
      </c>
      <c r="B15" s="1">
        <v>7.1700000000000002E-3</v>
      </c>
      <c r="C15" s="1">
        <f t="shared" si="0"/>
        <v>2.3256250000000222E-8</v>
      </c>
    </row>
    <row r="16" spans="1:3" x14ac:dyDescent="0.2">
      <c r="A16">
        <v>15</v>
      </c>
      <c r="B16" s="1">
        <v>6.8900000000000003E-3</v>
      </c>
      <c r="C16" s="1">
        <f t="shared" si="0"/>
        <v>1.8705625000000051E-7</v>
      </c>
    </row>
    <row r="17" spans="1:3" x14ac:dyDescent="0.2">
      <c r="A17">
        <v>16</v>
      </c>
      <c r="B17" s="1">
        <v>7.1999999999999998E-3</v>
      </c>
      <c r="C17" s="1">
        <f t="shared" si="0"/>
        <v>1.5006250000000264E-8</v>
      </c>
    </row>
    <row r="18" spans="1:3" x14ac:dyDescent="0.2">
      <c r="A18">
        <v>17</v>
      </c>
      <c r="B18" s="1">
        <v>7.3299999999999997E-3</v>
      </c>
      <c r="C18" s="1">
        <f t="shared" si="0"/>
        <v>5.6249999999982403E-11</v>
      </c>
    </row>
    <row r="19" spans="1:3" x14ac:dyDescent="0.2">
      <c r="A19">
        <v>18</v>
      </c>
      <c r="B19" s="1">
        <v>7.2100000000000003E-3</v>
      </c>
      <c r="C19" s="1">
        <f t="shared" si="0"/>
        <v>1.265625000000014E-8</v>
      </c>
    </row>
    <row r="20" spans="1:3" x14ac:dyDescent="0.2">
      <c r="A20">
        <v>19</v>
      </c>
      <c r="B20" s="1">
        <v>8.0499999999999999E-3</v>
      </c>
      <c r="C20" s="1">
        <f t="shared" si="0"/>
        <v>5.2925624999999848E-7</v>
      </c>
    </row>
    <row r="21" spans="1:3" x14ac:dyDescent="0.2">
      <c r="A21">
        <v>20</v>
      </c>
      <c r="B21" s="1">
        <v>7.6299999999999996E-3</v>
      </c>
      <c r="C21" s="1">
        <f t="shared" si="0"/>
        <v>9.4556249999999229E-8</v>
      </c>
    </row>
    <row r="22" spans="1:3" ht="17" thickBot="1" x14ac:dyDescent="0.25"/>
    <row r="23" spans="1:3" x14ac:dyDescent="0.2">
      <c r="A23" s="2" t="s">
        <v>3</v>
      </c>
      <c r="B23" s="3">
        <f>AVERAGE(B2:B21)</f>
        <v>7.3225000000000009E-3</v>
      </c>
      <c r="C23" s="1">
        <f>SUM(C2:C21)</f>
        <v>2.0545750000000006E-6</v>
      </c>
    </row>
    <row r="24" spans="1:3" x14ac:dyDescent="0.2">
      <c r="A24" s="4" t="s">
        <v>8</v>
      </c>
      <c r="B24" s="5">
        <f>SQRT(C23/20/19)</f>
        <v>7.3530784816901512E-5</v>
      </c>
    </row>
    <row r="25" spans="1:3" ht="17" thickBot="1" x14ac:dyDescent="0.25">
      <c r="A25" s="6" t="s">
        <v>9</v>
      </c>
      <c r="B25" s="7">
        <f>STDEV(B2:B21)</f>
        <v>3.2883966657900243E-4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14" sqref="F14"/>
    </sheetView>
  </sheetViews>
  <sheetFormatPr baseColWidth="10" defaultRowHeight="16" x14ac:dyDescent="0.2"/>
  <cols>
    <col min="1" max="1" width="2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2">
      <c r="A2">
        <v>1</v>
      </c>
      <c r="B2">
        <v>20.3</v>
      </c>
      <c r="C2">
        <v>1.2</v>
      </c>
      <c r="D2">
        <f>B2*E2</f>
        <v>14.097222222222221</v>
      </c>
      <c r="E2">
        <f>1/(C2*C2)</f>
        <v>0.69444444444444442</v>
      </c>
    </row>
    <row r="3" spans="1:5" x14ac:dyDescent="0.2">
      <c r="A3">
        <v>2</v>
      </c>
      <c r="B3">
        <v>21.9</v>
      </c>
      <c r="C3">
        <v>1.3</v>
      </c>
      <c r="D3">
        <f t="shared" ref="D3:D10" si="0">B3*E3</f>
        <v>12.958579881656801</v>
      </c>
      <c r="E3">
        <f t="shared" ref="E3:E10" si="1">1/(C3*C3)</f>
        <v>0.59171597633136086</v>
      </c>
    </row>
    <row r="4" spans="1:5" x14ac:dyDescent="0.2">
      <c r="A4">
        <v>3</v>
      </c>
      <c r="B4">
        <v>21.1</v>
      </c>
      <c r="C4">
        <v>1.1000000000000001</v>
      </c>
      <c r="D4">
        <f t="shared" si="0"/>
        <v>17.438016528925619</v>
      </c>
      <c r="E4">
        <f t="shared" si="1"/>
        <v>0.82644628099173545</v>
      </c>
    </row>
    <row r="5" spans="1:5" x14ac:dyDescent="0.2">
      <c r="A5">
        <v>4</v>
      </c>
      <c r="B5">
        <v>19.600000000000001</v>
      </c>
      <c r="C5">
        <v>0.8</v>
      </c>
      <c r="D5">
        <f t="shared" si="0"/>
        <v>30.624999999999996</v>
      </c>
      <c r="E5">
        <f t="shared" si="1"/>
        <v>1.5624999999999998</v>
      </c>
    </row>
    <row r="6" spans="1:5" x14ac:dyDescent="0.2">
      <c r="A6">
        <v>5</v>
      </c>
      <c r="B6">
        <v>19.899999999999999</v>
      </c>
      <c r="C6">
        <v>1.3</v>
      </c>
      <c r="D6">
        <f t="shared" si="0"/>
        <v>11.77514792899408</v>
      </c>
      <c r="E6">
        <f t="shared" si="1"/>
        <v>0.59171597633136086</v>
      </c>
    </row>
    <row r="7" spans="1:5" x14ac:dyDescent="0.2">
      <c r="A7">
        <v>6</v>
      </c>
      <c r="B7">
        <v>18</v>
      </c>
      <c r="C7">
        <v>1.3</v>
      </c>
      <c r="D7">
        <f t="shared" si="0"/>
        <v>10.650887573964496</v>
      </c>
      <c r="E7">
        <f t="shared" si="1"/>
        <v>0.59171597633136086</v>
      </c>
    </row>
    <row r="8" spans="1:5" x14ac:dyDescent="0.2">
      <c r="A8">
        <v>7</v>
      </c>
      <c r="B8">
        <v>19.399999999999999</v>
      </c>
      <c r="C8">
        <v>1</v>
      </c>
      <c r="D8">
        <f t="shared" si="0"/>
        <v>19.399999999999999</v>
      </c>
      <c r="E8">
        <f t="shared" si="1"/>
        <v>1</v>
      </c>
    </row>
    <row r="9" spans="1:5" x14ac:dyDescent="0.2">
      <c r="A9">
        <v>8</v>
      </c>
      <c r="B9">
        <v>23.2</v>
      </c>
      <c r="C9">
        <v>2</v>
      </c>
      <c r="D9">
        <f t="shared" si="0"/>
        <v>5.8</v>
      </c>
      <c r="E9">
        <f t="shared" si="1"/>
        <v>0.25</v>
      </c>
    </row>
    <row r="10" spans="1:5" x14ac:dyDescent="0.2">
      <c r="A10">
        <v>9</v>
      </c>
      <c r="B10">
        <v>21.6</v>
      </c>
      <c r="C10">
        <v>0.8</v>
      </c>
      <c r="D10">
        <f t="shared" si="0"/>
        <v>33.75</v>
      </c>
      <c r="E10">
        <f t="shared" si="1"/>
        <v>1.5624999999999998</v>
      </c>
    </row>
    <row r="11" spans="1:5" ht="17" thickBot="1" x14ac:dyDescent="0.25"/>
    <row r="12" spans="1:5" x14ac:dyDescent="0.2">
      <c r="A12" s="2" t="s">
        <v>3</v>
      </c>
      <c r="B12" s="8">
        <f>AVERAGE(B2:B10)</f>
        <v>20.555555555555557</v>
      </c>
      <c r="C12" s="8"/>
      <c r="D12" s="9"/>
    </row>
    <row r="13" spans="1:5" x14ac:dyDescent="0.2">
      <c r="A13" s="4" t="s">
        <v>5</v>
      </c>
      <c r="B13" s="10">
        <f>AVEDEV(B2:B10)</f>
        <v>1.2395061728395065</v>
      </c>
      <c r="C13" s="10"/>
      <c r="D13" s="5"/>
    </row>
    <row r="14" spans="1:5" x14ac:dyDescent="0.2">
      <c r="A14" s="4" t="s">
        <v>4</v>
      </c>
      <c r="B14" s="10"/>
      <c r="C14" s="10"/>
      <c r="D14" s="5">
        <f>SUM(D2:D10)/SUM(E2:E10)</f>
        <v>20.400738568222778</v>
      </c>
    </row>
    <row r="15" spans="1:5" ht="17" thickBot="1" x14ac:dyDescent="0.25">
      <c r="A15" s="6" t="s">
        <v>6</v>
      </c>
      <c r="B15" s="11"/>
      <c r="C15" s="11"/>
      <c r="D15" s="7">
        <f>1/SQRT(SUM(E2:E10))</f>
        <v>0.36105462655527926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Schallgeschwindigkeit</vt:lpstr>
      <vt:lpstr>Eisengehalt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2016-10-18T15:28:40Z</dcterms:created>
  <dcterms:modified xsi:type="dcterms:W3CDTF">2016-10-21T19:51:34Z</dcterms:modified>
</cp:coreProperties>
</file>