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llustration Calculator" sheetId="1" r:id="rId1"/>
    <sheet name="Plan Calculations" sheetId="2" r:id="rId2"/>
  </sheets>
  <definedNames>
    <definedName name="Policy">'Plan Calculations'!$G$1:$M$74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" i="1"/>
  <c r="B17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5" i="2"/>
  <c r="G26" i="2"/>
  <c r="G27" i="2"/>
  <c r="G28" i="2"/>
  <c r="G29" i="2"/>
  <c r="G30" i="2"/>
  <c r="G31" i="2"/>
  <c r="G32" i="2"/>
  <c r="G33" i="2"/>
  <c r="G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B9" i="2"/>
  <c r="B6" i="2"/>
  <c r="D73" i="2"/>
  <c r="D74" i="2" s="1"/>
  <c r="D71" i="2"/>
  <c r="D72" i="2" s="1"/>
  <c r="D67" i="2"/>
  <c r="D68" i="2" s="1"/>
  <c r="D69" i="2" s="1"/>
  <c r="D70" i="2" s="1"/>
  <c r="D60" i="2"/>
  <c r="D61" i="2" s="1"/>
  <c r="D62" i="2" s="1"/>
  <c r="D63" i="2" s="1"/>
  <c r="D64" i="2" s="1"/>
  <c r="D65" i="2" s="1"/>
  <c r="D66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46" i="2"/>
  <c r="D47" i="2" s="1"/>
  <c r="D48" i="2" s="1"/>
  <c r="D49" i="2" s="1"/>
  <c r="D39" i="2"/>
  <c r="D40" i="2" s="1"/>
  <c r="D41" i="2" s="1"/>
  <c r="D42" i="2" s="1"/>
  <c r="D43" i="2" s="1"/>
  <c r="D44" i="2" s="1"/>
  <c r="D45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10" i="2"/>
  <c r="D11" i="2" s="1"/>
  <c r="D12" i="2" s="1"/>
  <c r="D13" i="2" s="1"/>
  <c r="D14" i="2" s="1"/>
  <c r="D15" i="2" s="1"/>
  <c r="D16" i="2" s="1"/>
  <c r="D5" i="2"/>
  <c r="D6" i="2" s="1"/>
  <c r="D7" i="2" s="1"/>
  <c r="D8" i="2" s="1"/>
  <c r="D9" i="2" s="1"/>
  <c r="D4" i="2"/>
  <c r="D3" i="2"/>
  <c r="D2" i="2"/>
  <c r="B3" i="2"/>
  <c r="H11" i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5" i="1"/>
  <c r="D4" i="1"/>
  <c r="H5" i="1" l="1"/>
  <c r="H8" i="1"/>
  <c r="D5" i="1"/>
  <c r="D6" i="1" l="1"/>
  <c r="D7" i="1" s="1"/>
  <c r="D8" i="1" s="1"/>
  <c r="D9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</calcChain>
</file>

<file path=xl/sharedStrings.xml><?xml version="1.0" encoding="utf-8"?>
<sst xmlns="http://schemas.openxmlformats.org/spreadsheetml/2006/main" count="21" uniqueCount="18">
  <si>
    <t>Current age</t>
  </si>
  <si>
    <t>Policy plan</t>
  </si>
  <si>
    <t>Age</t>
  </si>
  <si>
    <t>Year</t>
  </si>
  <si>
    <t>Exp. Annuity Payments</t>
  </si>
  <si>
    <t>Total Payment Years</t>
  </si>
  <si>
    <t>Total Payment</t>
  </si>
  <si>
    <t>Client's age must be 40+</t>
  </si>
  <si>
    <t>Age payment begins</t>
  </si>
  <si>
    <t>Type in plan no. 1 to 5</t>
  </si>
  <si>
    <t>Last Payment Age</t>
  </si>
  <si>
    <t>Current Age of client</t>
  </si>
  <si>
    <t>Age Payment Begins</t>
  </si>
  <si>
    <t>Selected Years of Payment</t>
  </si>
  <si>
    <t>Selectable Payment Years</t>
  </si>
  <si>
    <t>For Plans 1, 5, 6,&amp; 7</t>
  </si>
  <si>
    <t>Fixed Payment Years</t>
  </si>
  <si>
    <t xml:space="preserve">For Plans 2, 3, &amp;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</si>
</sst>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4"/>
  <sheetViews>
    <sheetView tabSelected="1" workbookViewId="0">
      <selection activeCell="B6" sqref="B6"/>
    </sheetView>
  </sheetViews>
  <sheetFormatPr defaultRowHeight="14.4" x14ac:dyDescent="0.3"/>
  <cols>
    <col min="1" max="1" width="20.77734375" bestFit="1" customWidth="1"/>
    <col min="2" max="2" width="22.109375" bestFit="1" customWidth="1"/>
    <col min="4" max="5" width="11.5546875" customWidth="1"/>
    <col min="6" max="6" width="19.5546875" bestFit="1" customWidth="1"/>
    <col min="8" max="8" width="17.88671875" bestFit="1" customWidth="1"/>
  </cols>
  <sheetData>
    <row r="3" spans="1:8" x14ac:dyDescent="0.3">
      <c r="D3" s="1" t="s">
        <v>2</v>
      </c>
      <c r="E3" s="1" t="s">
        <v>3</v>
      </c>
      <c r="F3" s="1" t="s">
        <v>4</v>
      </c>
    </row>
    <row r="4" spans="1:8" x14ac:dyDescent="0.3">
      <c r="B4" s="1" t="s">
        <v>1</v>
      </c>
      <c r="D4">
        <f>B8</f>
        <v>40</v>
      </c>
      <c r="E4">
        <v>1</v>
      </c>
      <c r="F4">
        <f>IF(E4="","",HLOOKUP($B$5,Policy,E4+1,FALSE))</f>
        <v>0</v>
      </c>
      <c r="H4" s="1" t="s">
        <v>6</v>
      </c>
    </row>
    <row r="5" spans="1:8" x14ac:dyDescent="0.3">
      <c r="A5" t="s">
        <v>9</v>
      </c>
      <c r="B5" s="4">
        <v>7</v>
      </c>
      <c r="D5">
        <f>IF(E5="","",D4+1)</f>
        <v>41</v>
      </c>
      <c r="E5">
        <f>IF(E4="","",IF($B$8+E4&lt;=110,E4+1,""))</f>
        <v>2</v>
      </c>
      <c r="F5">
        <f>IF(E5="","",HLOOKUP($B$5,Policy,E5+1,FALSE))</f>
        <v>0</v>
      </c>
      <c r="H5" s="2">
        <f>SUM(F4:F80)</f>
        <v>300000</v>
      </c>
    </row>
    <row r="6" spans="1:8" x14ac:dyDescent="0.3">
      <c r="D6">
        <f t="shared" ref="D6:D69" si="0">IF(E6="","",D5+1)</f>
        <v>42</v>
      </c>
      <c r="E6">
        <f t="shared" ref="E6:E69" si="1">IF(E5="","",IF($B$8+E5&lt;=110,E5+1,""))</f>
        <v>3</v>
      </c>
      <c r="F6">
        <f>IF(E6="","",HLOOKUP($B$5,Policy,E6+1,FALSE))</f>
        <v>0</v>
      </c>
    </row>
    <row r="7" spans="1:8" x14ac:dyDescent="0.3">
      <c r="B7" s="1" t="s">
        <v>0</v>
      </c>
      <c r="D7">
        <f t="shared" si="0"/>
        <v>43</v>
      </c>
      <c r="E7">
        <f t="shared" si="1"/>
        <v>4</v>
      </c>
      <c r="F7">
        <f>IF(E7="","",HLOOKUP($B$5,Policy,E7+1,FALSE))</f>
        <v>0</v>
      </c>
      <c r="H7" s="1" t="s">
        <v>5</v>
      </c>
    </row>
    <row r="8" spans="1:8" x14ac:dyDescent="0.3">
      <c r="A8" t="s">
        <v>7</v>
      </c>
      <c r="B8" s="4">
        <v>40</v>
      </c>
      <c r="D8">
        <f t="shared" si="0"/>
        <v>44</v>
      </c>
      <c r="E8">
        <f t="shared" si="1"/>
        <v>5</v>
      </c>
      <c r="F8">
        <f>IF(E8="","",HLOOKUP($B$5,Policy,E8+1,FALSE))</f>
        <v>0</v>
      </c>
      <c r="H8" s="2">
        <f>COUNTIF(F4:F80,"&gt;0")</f>
        <v>10</v>
      </c>
    </row>
    <row r="9" spans="1:8" x14ac:dyDescent="0.3">
      <c r="D9">
        <f t="shared" si="0"/>
        <v>45</v>
      </c>
      <c r="E9">
        <f t="shared" si="1"/>
        <v>6</v>
      </c>
      <c r="F9">
        <f>IF(E9="","",HLOOKUP($B$5,Policy,E9+1,FALSE))</f>
        <v>0</v>
      </c>
    </row>
    <row r="10" spans="1:8" x14ac:dyDescent="0.3">
      <c r="B10" s="1" t="s">
        <v>8</v>
      </c>
      <c r="D10">
        <f t="shared" si="0"/>
        <v>46</v>
      </c>
      <c r="E10">
        <f t="shared" si="1"/>
        <v>7</v>
      </c>
      <c r="F10">
        <f>IF(E10="","",HLOOKUP($B$5,Policy,E10+1,FALSE))</f>
        <v>0</v>
      </c>
      <c r="H10" s="1" t="s">
        <v>10</v>
      </c>
    </row>
    <row r="11" spans="1:8" x14ac:dyDescent="0.3">
      <c r="A11" t="s">
        <v>7</v>
      </c>
      <c r="B11" s="4">
        <v>50</v>
      </c>
      <c r="D11">
        <f t="shared" si="0"/>
        <v>47</v>
      </c>
      <c r="E11">
        <f t="shared" si="1"/>
        <v>8</v>
      </c>
      <c r="F11">
        <f>IF(E11="","",HLOOKUP($B$5,Policy,E11+1,FALSE))</f>
        <v>0</v>
      </c>
      <c r="H11" s="2">
        <f>IF(OR($B$5=1,5,6,7),$B$11+$B$14-1,IF($B$5=2,94,IF($B$5=3,110,100)))</f>
        <v>69</v>
      </c>
    </row>
    <row r="12" spans="1:8" x14ac:dyDescent="0.3">
      <c r="D12">
        <f t="shared" si="0"/>
        <v>48</v>
      </c>
      <c r="E12">
        <f t="shared" si="1"/>
        <v>9</v>
      </c>
      <c r="F12">
        <f>IF(E12="","",HLOOKUP($B$5,Policy,E12+1,FALSE))</f>
        <v>0</v>
      </c>
    </row>
    <row r="13" spans="1:8" x14ac:dyDescent="0.3">
      <c r="B13" s="1" t="s">
        <v>14</v>
      </c>
      <c r="D13">
        <f t="shared" si="0"/>
        <v>49</v>
      </c>
      <c r="E13">
        <f t="shared" si="1"/>
        <v>10</v>
      </c>
      <c r="F13">
        <f>IF(E13="","",HLOOKUP($B$5,Policy,E13+1,FALSE))</f>
        <v>0</v>
      </c>
    </row>
    <row r="14" spans="1:8" x14ac:dyDescent="0.3">
      <c r="A14" t="s">
        <v>15</v>
      </c>
      <c r="B14" s="4">
        <v>20</v>
      </c>
      <c r="D14">
        <f t="shared" si="0"/>
        <v>50</v>
      </c>
      <c r="E14">
        <f t="shared" si="1"/>
        <v>11</v>
      </c>
      <c r="F14">
        <f>IF(E14="","",HLOOKUP($B$5,Policy,E14+1,FALSE))</f>
        <v>30000</v>
      </c>
    </row>
    <row r="15" spans="1:8" x14ac:dyDescent="0.3">
      <c r="D15">
        <f t="shared" si="0"/>
        <v>51</v>
      </c>
      <c r="E15">
        <f t="shared" si="1"/>
        <v>12</v>
      </c>
      <c r="F15">
        <f>IF(E15="","",HLOOKUP($B$5,Policy,E15+1,FALSE))</f>
        <v>0</v>
      </c>
    </row>
    <row r="16" spans="1:8" x14ac:dyDescent="0.3">
      <c r="B16" s="1" t="s">
        <v>16</v>
      </c>
      <c r="D16">
        <f t="shared" si="0"/>
        <v>52</v>
      </c>
      <c r="E16">
        <f t="shared" si="1"/>
        <v>13</v>
      </c>
      <c r="F16">
        <f>IF(E16="","",HLOOKUP($B$5,Policy,E16+1,FALSE))</f>
        <v>30000</v>
      </c>
    </row>
    <row r="17" spans="1:6" x14ac:dyDescent="0.3">
      <c r="A17" t="s">
        <v>17</v>
      </c>
      <c r="B17" s="4">
        <f>IF(B5="Plan 2",20,IF(B5="Plan 3",110-B11,40))</f>
        <v>40</v>
      </c>
      <c r="D17">
        <f t="shared" si="0"/>
        <v>53</v>
      </c>
      <c r="E17">
        <f t="shared" si="1"/>
        <v>14</v>
      </c>
      <c r="F17">
        <f>IF(E17="","",HLOOKUP($B$5,Policy,E17+1,FALSE))</f>
        <v>0</v>
      </c>
    </row>
    <row r="18" spans="1:6" x14ac:dyDescent="0.3">
      <c r="D18">
        <f t="shared" si="0"/>
        <v>54</v>
      </c>
      <c r="E18">
        <f t="shared" si="1"/>
        <v>15</v>
      </c>
      <c r="F18">
        <f>IF(E18="","",HLOOKUP($B$5,Policy,E18+1,FALSE))</f>
        <v>30000</v>
      </c>
    </row>
    <row r="19" spans="1:6" x14ac:dyDescent="0.3">
      <c r="D19">
        <f t="shared" si="0"/>
        <v>55</v>
      </c>
      <c r="E19">
        <f t="shared" si="1"/>
        <v>16</v>
      </c>
      <c r="F19">
        <f>IF(E19="","",HLOOKUP($B$5,Policy,E19+1,FALSE))</f>
        <v>0</v>
      </c>
    </row>
    <row r="20" spans="1:6" x14ac:dyDescent="0.3">
      <c r="D20">
        <f t="shared" si="0"/>
        <v>56</v>
      </c>
      <c r="E20">
        <f t="shared" si="1"/>
        <v>17</v>
      </c>
      <c r="F20">
        <f>IF(E20="","",HLOOKUP($B$5,Policy,E20+1,FALSE))</f>
        <v>30000</v>
      </c>
    </row>
    <row r="21" spans="1:6" x14ac:dyDescent="0.3">
      <c r="D21">
        <f t="shared" si="0"/>
        <v>57</v>
      </c>
      <c r="E21">
        <f t="shared" si="1"/>
        <v>18</v>
      </c>
      <c r="F21">
        <f>IF(E21="","",HLOOKUP($B$5,Policy,E21+1,FALSE))</f>
        <v>0</v>
      </c>
    </row>
    <row r="22" spans="1:6" x14ac:dyDescent="0.3">
      <c r="D22">
        <f t="shared" si="0"/>
        <v>58</v>
      </c>
      <c r="E22">
        <f t="shared" si="1"/>
        <v>19</v>
      </c>
      <c r="F22">
        <f>IF(E22="","",HLOOKUP($B$5,Policy,E22+1,FALSE))</f>
        <v>30000</v>
      </c>
    </row>
    <row r="23" spans="1:6" x14ac:dyDescent="0.3">
      <c r="D23">
        <f t="shared" si="0"/>
        <v>59</v>
      </c>
      <c r="E23">
        <f t="shared" si="1"/>
        <v>20</v>
      </c>
      <c r="F23">
        <f>IF(E23="","",HLOOKUP($B$5,Policy,E23+1,FALSE))</f>
        <v>0</v>
      </c>
    </row>
    <row r="24" spans="1:6" x14ac:dyDescent="0.3">
      <c r="D24">
        <f t="shared" si="0"/>
        <v>60</v>
      </c>
      <c r="E24">
        <f t="shared" si="1"/>
        <v>21</v>
      </c>
      <c r="F24">
        <f>IF(E24="","",HLOOKUP($B$5,Policy,E24+1,FALSE))</f>
        <v>30000</v>
      </c>
    </row>
    <row r="25" spans="1:6" x14ac:dyDescent="0.3">
      <c r="D25">
        <f t="shared" si="0"/>
        <v>61</v>
      </c>
      <c r="E25">
        <f t="shared" si="1"/>
        <v>22</v>
      </c>
      <c r="F25">
        <f>IF(E25="","",HLOOKUP($B$5,Policy,E25+1,FALSE))</f>
        <v>0</v>
      </c>
    </row>
    <row r="26" spans="1:6" x14ac:dyDescent="0.3">
      <c r="D26">
        <f t="shared" si="0"/>
        <v>62</v>
      </c>
      <c r="E26">
        <f t="shared" si="1"/>
        <v>23</v>
      </c>
      <c r="F26">
        <f>IF(E26="","",HLOOKUP($B$5,Policy,E26+1,FALSE))</f>
        <v>30000</v>
      </c>
    </row>
    <row r="27" spans="1:6" x14ac:dyDescent="0.3">
      <c r="D27">
        <f t="shared" si="0"/>
        <v>63</v>
      </c>
      <c r="E27">
        <f t="shared" si="1"/>
        <v>24</v>
      </c>
      <c r="F27">
        <f>IF(E27="","",HLOOKUP($B$5,Policy,E27+1,FALSE))</f>
        <v>0</v>
      </c>
    </row>
    <row r="28" spans="1:6" x14ac:dyDescent="0.3">
      <c r="D28">
        <f t="shared" si="0"/>
        <v>64</v>
      </c>
      <c r="E28">
        <f t="shared" si="1"/>
        <v>25</v>
      </c>
      <c r="F28">
        <f>IF(E28="","",HLOOKUP($B$5,Policy,E28+1,FALSE))</f>
        <v>30000</v>
      </c>
    </row>
    <row r="29" spans="1:6" x14ac:dyDescent="0.3">
      <c r="D29">
        <f t="shared" si="0"/>
        <v>65</v>
      </c>
      <c r="E29">
        <f t="shared" si="1"/>
        <v>26</v>
      </c>
      <c r="F29">
        <f>IF(E29="","",HLOOKUP($B$5,Policy,E29+1,FALSE))</f>
        <v>0</v>
      </c>
    </row>
    <row r="30" spans="1:6" x14ac:dyDescent="0.3">
      <c r="D30">
        <f t="shared" si="0"/>
        <v>66</v>
      </c>
      <c r="E30">
        <f t="shared" si="1"/>
        <v>27</v>
      </c>
      <c r="F30">
        <f>IF(E30="","",HLOOKUP($B$5,Policy,E30+1,FALSE))</f>
        <v>30000</v>
      </c>
    </row>
    <row r="31" spans="1:6" x14ac:dyDescent="0.3">
      <c r="D31">
        <f t="shared" si="0"/>
        <v>67</v>
      </c>
      <c r="E31">
        <f t="shared" si="1"/>
        <v>28</v>
      </c>
      <c r="F31">
        <f>IF(E31="","",HLOOKUP($B$5,Policy,E31+1,FALSE))</f>
        <v>0</v>
      </c>
    </row>
    <row r="32" spans="1:6" x14ac:dyDescent="0.3">
      <c r="D32">
        <f t="shared" si="0"/>
        <v>68</v>
      </c>
      <c r="E32">
        <f t="shared" si="1"/>
        <v>29</v>
      </c>
      <c r="F32">
        <f>IF(E32="","",HLOOKUP($B$5,Policy,E32+1,FALSE))</f>
        <v>30000</v>
      </c>
    </row>
    <row r="33" spans="4:6" x14ac:dyDescent="0.3">
      <c r="D33">
        <f t="shared" si="0"/>
        <v>69</v>
      </c>
      <c r="E33">
        <f t="shared" si="1"/>
        <v>30</v>
      </c>
      <c r="F33">
        <f>IF(E33="","",HLOOKUP($B$5,Policy,E33+1,FALSE))</f>
        <v>0</v>
      </c>
    </row>
    <row r="34" spans="4:6" x14ac:dyDescent="0.3">
      <c r="D34">
        <f t="shared" si="0"/>
        <v>70</v>
      </c>
      <c r="E34">
        <f t="shared" si="1"/>
        <v>31</v>
      </c>
      <c r="F34">
        <f>IF(E34="","",HLOOKUP($B$5,Policy,E34+1,FALSE))</f>
        <v>0</v>
      </c>
    </row>
    <row r="35" spans="4:6" x14ac:dyDescent="0.3">
      <c r="D35">
        <f t="shared" si="0"/>
        <v>71</v>
      </c>
      <c r="E35">
        <f t="shared" si="1"/>
        <v>32</v>
      </c>
      <c r="F35">
        <f>IF(E35="","",HLOOKUP($B$5,Policy,E35+1,FALSE))</f>
        <v>0</v>
      </c>
    </row>
    <row r="36" spans="4:6" x14ac:dyDescent="0.3">
      <c r="D36">
        <f t="shared" si="0"/>
        <v>72</v>
      </c>
      <c r="E36">
        <f t="shared" si="1"/>
        <v>33</v>
      </c>
      <c r="F36">
        <f>IF(E36="","",HLOOKUP($B$5,Policy,E36+1,FALSE))</f>
        <v>0</v>
      </c>
    </row>
    <row r="37" spans="4:6" x14ac:dyDescent="0.3">
      <c r="D37">
        <f t="shared" si="0"/>
        <v>73</v>
      </c>
      <c r="E37">
        <f t="shared" si="1"/>
        <v>34</v>
      </c>
      <c r="F37">
        <f>IF(E37="","",HLOOKUP($B$5,Policy,E37+1,FALSE))</f>
        <v>0</v>
      </c>
    </row>
    <row r="38" spans="4:6" x14ac:dyDescent="0.3">
      <c r="D38">
        <f t="shared" si="0"/>
        <v>74</v>
      </c>
      <c r="E38">
        <f t="shared" si="1"/>
        <v>35</v>
      </c>
      <c r="F38">
        <f>IF(E38="","",HLOOKUP($B$5,Policy,E38+1,FALSE))</f>
        <v>0</v>
      </c>
    </row>
    <row r="39" spans="4:6" x14ac:dyDescent="0.3">
      <c r="D39">
        <f t="shared" si="0"/>
        <v>75</v>
      </c>
      <c r="E39">
        <f t="shared" si="1"/>
        <v>36</v>
      </c>
      <c r="F39">
        <f>IF(E39="","",HLOOKUP($B$5,Policy,E39+1,FALSE))</f>
        <v>0</v>
      </c>
    </row>
    <row r="40" spans="4:6" x14ac:dyDescent="0.3">
      <c r="D40">
        <f t="shared" si="0"/>
        <v>76</v>
      </c>
      <c r="E40">
        <f t="shared" si="1"/>
        <v>37</v>
      </c>
      <c r="F40">
        <f>IF(E40="","",HLOOKUP($B$5,Policy,E40+1,FALSE))</f>
        <v>0</v>
      </c>
    </row>
    <row r="41" spans="4:6" x14ac:dyDescent="0.3">
      <c r="D41">
        <f t="shared" si="0"/>
        <v>77</v>
      </c>
      <c r="E41">
        <f t="shared" si="1"/>
        <v>38</v>
      </c>
      <c r="F41">
        <f>IF(E41="","",HLOOKUP($B$5,Policy,E41+1,FALSE))</f>
        <v>0</v>
      </c>
    </row>
    <row r="42" spans="4:6" x14ac:dyDescent="0.3">
      <c r="D42">
        <f t="shared" si="0"/>
        <v>78</v>
      </c>
      <c r="E42">
        <f t="shared" si="1"/>
        <v>39</v>
      </c>
      <c r="F42">
        <f>IF(E42="","",HLOOKUP($B$5,Policy,E42+1,FALSE))</f>
        <v>0</v>
      </c>
    </row>
    <row r="43" spans="4:6" x14ac:dyDescent="0.3">
      <c r="D43">
        <f t="shared" si="0"/>
        <v>79</v>
      </c>
      <c r="E43">
        <f t="shared" si="1"/>
        <v>40</v>
      </c>
      <c r="F43">
        <f>IF(E43="","",HLOOKUP($B$5,Policy,E43+1,FALSE))</f>
        <v>0</v>
      </c>
    </row>
    <row r="44" spans="4:6" x14ac:dyDescent="0.3">
      <c r="D44">
        <f t="shared" si="0"/>
        <v>80</v>
      </c>
      <c r="E44">
        <f t="shared" si="1"/>
        <v>41</v>
      </c>
      <c r="F44">
        <f>IF(E44="","",HLOOKUP($B$5,Policy,E44+1,FALSE))</f>
        <v>0</v>
      </c>
    </row>
    <row r="45" spans="4:6" x14ac:dyDescent="0.3">
      <c r="D45">
        <f t="shared" si="0"/>
        <v>81</v>
      </c>
      <c r="E45">
        <f t="shared" si="1"/>
        <v>42</v>
      </c>
      <c r="F45">
        <f>IF(E45="","",HLOOKUP($B$5,Policy,E45+1,FALSE))</f>
        <v>0</v>
      </c>
    </row>
    <row r="46" spans="4:6" x14ac:dyDescent="0.3">
      <c r="D46">
        <f t="shared" si="0"/>
        <v>82</v>
      </c>
      <c r="E46">
        <f t="shared" si="1"/>
        <v>43</v>
      </c>
      <c r="F46">
        <f>IF(E46="","",HLOOKUP($B$5,Policy,E46+1,FALSE))</f>
        <v>0</v>
      </c>
    </row>
    <row r="47" spans="4:6" x14ac:dyDescent="0.3">
      <c r="D47">
        <f t="shared" si="0"/>
        <v>83</v>
      </c>
      <c r="E47">
        <f t="shared" si="1"/>
        <v>44</v>
      </c>
      <c r="F47">
        <f>IF(E47="","",HLOOKUP($B$5,Policy,E47+1,FALSE))</f>
        <v>0</v>
      </c>
    </row>
    <row r="48" spans="4:6" x14ac:dyDescent="0.3">
      <c r="D48">
        <f t="shared" si="0"/>
        <v>84</v>
      </c>
      <c r="E48">
        <f t="shared" si="1"/>
        <v>45</v>
      </c>
      <c r="F48">
        <f>IF(E48="","",HLOOKUP($B$5,Policy,E48+1,FALSE))</f>
        <v>0</v>
      </c>
    </row>
    <row r="49" spans="4:6" x14ac:dyDescent="0.3">
      <c r="D49">
        <f t="shared" si="0"/>
        <v>85</v>
      </c>
      <c r="E49">
        <f t="shared" si="1"/>
        <v>46</v>
      </c>
      <c r="F49">
        <f>IF(E49="","",HLOOKUP($B$5,Policy,E49+1,FALSE))</f>
        <v>0</v>
      </c>
    </row>
    <row r="50" spans="4:6" x14ac:dyDescent="0.3">
      <c r="D50">
        <f t="shared" si="0"/>
        <v>86</v>
      </c>
      <c r="E50">
        <f t="shared" si="1"/>
        <v>47</v>
      </c>
      <c r="F50">
        <f>IF(E50="","",HLOOKUP($B$5,Policy,E50+1,FALSE))</f>
        <v>0</v>
      </c>
    </row>
    <row r="51" spans="4:6" x14ac:dyDescent="0.3">
      <c r="D51">
        <f t="shared" si="0"/>
        <v>87</v>
      </c>
      <c r="E51">
        <f t="shared" si="1"/>
        <v>48</v>
      </c>
      <c r="F51">
        <f>IF(E51="","",HLOOKUP($B$5,Policy,E51+1,FALSE))</f>
        <v>0</v>
      </c>
    </row>
    <row r="52" spans="4:6" x14ac:dyDescent="0.3">
      <c r="D52">
        <f t="shared" si="0"/>
        <v>88</v>
      </c>
      <c r="E52">
        <f t="shared" si="1"/>
        <v>49</v>
      </c>
      <c r="F52">
        <f>IF(E52="","",HLOOKUP($B$5,Policy,E52+1,FALSE))</f>
        <v>0</v>
      </c>
    </row>
    <row r="53" spans="4:6" x14ac:dyDescent="0.3">
      <c r="D53">
        <f t="shared" si="0"/>
        <v>89</v>
      </c>
      <c r="E53">
        <f t="shared" si="1"/>
        <v>50</v>
      </c>
      <c r="F53">
        <f>IF(E53="","",HLOOKUP($B$5,Policy,E53+1,FALSE))</f>
        <v>0</v>
      </c>
    </row>
    <row r="54" spans="4:6" x14ac:dyDescent="0.3">
      <c r="D54">
        <f t="shared" si="0"/>
        <v>90</v>
      </c>
      <c r="E54">
        <f t="shared" si="1"/>
        <v>51</v>
      </c>
      <c r="F54">
        <f>IF(E54="","",HLOOKUP($B$5,Policy,E54+1,FALSE))</f>
        <v>0</v>
      </c>
    </row>
    <row r="55" spans="4:6" x14ac:dyDescent="0.3">
      <c r="D55">
        <f t="shared" si="0"/>
        <v>91</v>
      </c>
      <c r="E55">
        <f t="shared" si="1"/>
        <v>52</v>
      </c>
      <c r="F55">
        <f>IF(E55="","",HLOOKUP($B$5,Policy,E55+1,FALSE))</f>
        <v>0</v>
      </c>
    </row>
    <row r="56" spans="4:6" x14ac:dyDescent="0.3">
      <c r="D56">
        <f t="shared" si="0"/>
        <v>92</v>
      </c>
      <c r="E56">
        <f t="shared" si="1"/>
        <v>53</v>
      </c>
      <c r="F56">
        <f>IF(E56="","",HLOOKUP($B$5,Policy,E56+1,FALSE))</f>
        <v>0</v>
      </c>
    </row>
    <row r="57" spans="4:6" x14ac:dyDescent="0.3">
      <c r="D57">
        <f t="shared" si="0"/>
        <v>93</v>
      </c>
      <c r="E57">
        <f t="shared" si="1"/>
        <v>54</v>
      </c>
      <c r="F57">
        <f>IF(E57="","",HLOOKUP($B$5,Policy,E57+1,FALSE))</f>
        <v>0</v>
      </c>
    </row>
    <row r="58" spans="4:6" x14ac:dyDescent="0.3">
      <c r="D58">
        <f t="shared" si="0"/>
        <v>94</v>
      </c>
      <c r="E58">
        <f t="shared" si="1"/>
        <v>55</v>
      </c>
      <c r="F58">
        <f>IF(E58="","",HLOOKUP($B$5,Policy,E58+1,FALSE))</f>
        <v>0</v>
      </c>
    </row>
    <row r="59" spans="4:6" x14ac:dyDescent="0.3">
      <c r="D59">
        <f t="shared" si="0"/>
        <v>95</v>
      </c>
      <c r="E59">
        <f t="shared" si="1"/>
        <v>56</v>
      </c>
      <c r="F59">
        <f>IF(E59="","",HLOOKUP($B$5,Policy,E59+1,FALSE))</f>
        <v>0</v>
      </c>
    </row>
    <row r="60" spans="4:6" x14ac:dyDescent="0.3">
      <c r="D60">
        <f t="shared" si="0"/>
        <v>96</v>
      </c>
      <c r="E60">
        <f t="shared" si="1"/>
        <v>57</v>
      </c>
      <c r="F60">
        <f>IF(E60="","",HLOOKUP($B$5,Policy,E60+1,FALSE))</f>
        <v>0</v>
      </c>
    </row>
    <row r="61" spans="4:6" x14ac:dyDescent="0.3">
      <c r="D61">
        <f t="shared" si="0"/>
        <v>97</v>
      </c>
      <c r="E61">
        <f t="shared" si="1"/>
        <v>58</v>
      </c>
      <c r="F61">
        <f>IF(E61="","",HLOOKUP($B$5,Policy,E61+1,FALSE))</f>
        <v>0</v>
      </c>
    </row>
    <row r="62" spans="4:6" x14ac:dyDescent="0.3">
      <c r="D62">
        <f t="shared" si="0"/>
        <v>98</v>
      </c>
      <c r="E62">
        <f t="shared" si="1"/>
        <v>59</v>
      </c>
      <c r="F62">
        <f>IF(E62="","",HLOOKUP($B$5,Policy,E62+1,FALSE))</f>
        <v>0</v>
      </c>
    </row>
    <row r="63" spans="4:6" x14ac:dyDescent="0.3">
      <c r="D63">
        <f t="shared" si="0"/>
        <v>99</v>
      </c>
      <c r="E63">
        <f t="shared" si="1"/>
        <v>60</v>
      </c>
      <c r="F63">
        <f>IF(E63="","",HLOOKUP($B$5,Policy,E63+1,FALSE))</f>
        <v>0</v>
      </c>
    </row>
    <row r="64" spans="4:6" x14ac:dyDescent="0.3">
      <c r="D64">
        <f t="shared" si="0"/>
        <v>100</v>
      </c>
      <c r="E64">
        <f t="shared" si="1"/>
        <v>61</v>
      </c>
      <c r="F64">
        <f>IF(E64="","",HLOOKUP($B$5,Policy,E64+1,FALSE))</f>
        <v>0</v>
      </c>
    </row>
    <row r="65" spans="4:6" x14ac:dyDescent="0.3">
      <c r="D65">
        <f t="shared" si="0"/>
        <v>101</v>
      </c>
      <c r="E65">
        <f t="shared" si="1"/>
        <v>62</v>
      </c>
      <c r="F65">
        <f>IF(E65="","",HLOOKUP($B$5,Policy,E65+1,FALSE))</f>
        <v>0</v>
      </c>
    </row>
    <row r="66" spans="4:6" x14ac:dyDescent="0.3">
      <c r="D66">
        <f t="shared" si="0"/>
        <v>102</v>
      </c>
      <c r="E66">
        <f t="shared" si="1"/>
        <v>63</v>
      </c>
      <c r="F66">
        <f>IF(E66="","",HLOOKUP($B$5,Policy,E66+1,FALSE))</f>
        <v>0</v>
      </c>
    </row>
    <row r="67" spans="4:6" x14ac:dyDescent="0.3">
      <c r="D67">
        <f t="shared" si="0"/>
        <v>103</v>
      </c>
      <c r="E67">
        <f t="shared" si="1"/>
        <v>64</v>
      </c>
      <c r="F67">
        <f>IF(E67="","",HLOOKUP($B$5,Policy,E67+1,FALSE))</f>
        <v>0</v>
      </c>
    </row>
    <row r="68" spans="4:6" x14ac:dyDescent="0.3">
      <c r="D68">
        <f t="shared" si="0"/>
        <v>104</v>
      </c>
      <c r="E68">
        <f t="shared" si="1"/>
        <v>65</v>
      </c>
      <c r="F68">
        <f>IF(E68="","",HLOOKUP($B$5,Policy,E68+1,FALSE))</f>
        <v>0</v>
      </c>
    </row>
    <row r="69" spans="4:6" x14ac:dyDescent="0.3">
      <c r="D69">
        <f t="shared" si="0"/>
        <v>105</v>
      </c>
      <c r="E69">
        <f t="shared" si="1"/>
        <v>66</v>
      </c>
      <c r="F69">
        <f>IF(E69="","",HLOOKUP($B$5,Policy,E69+1,FALSE))</f>
        <v>0</v>
      </c>
    </row>
    <row r="70" spans="4:6" x14ac:dyDescent="0.3">
      <c r="D70">
        <f t="shared" ref="D70:D92" si="2">IF(E70="","",D69+1)</f>
        <v>106</v>
      </c>
      <c r="E70">
        <f t="shared" ref="E70:E92" si="3">IF(E69="","",IF($B$8+E69&lt;=110,E69+1,""))</f>
        <v>67</v>
      </c>
      <c r="F70">
        <f>IF(E70="","",HLOOKUP($B$5,Policy,E70+1,FALSE))</f>
        <v>0</v>
      </c>
    </row>
    <row r="71" spans="4:6" x14ac:dyDescent="0.3">
      <c r="D71">
        <f t="shared" si="2"/>
        <v>107</v>
      </c>
      <c r="E71">
        <f t="shared" si="3"/>
        <v>68</v>
      </c>
      <c r="F71">
        <f>IF(E71="","",HLOOKUP($B$5,Policy,E71+1,FALSE))</f>
        <v>0</v>
      </c>
    </row>
    <row r="72" spans="4:6" x14ac:dyDescent="0.3">
      <c r="D72">
        <f t="shared" si="2"/>
        <v>108</v>
      </c>
      <c r="E72">
        <f t="shared" si="3"/>
        <v>69</v>
      </c>
      <c r="F72">
        <f>IF(E72="","",HLOOKUP($B$5,Policy,E72+1,FALSE))</f>
        <v>0</v>
      </c>
    </row>
    <row r="73" spans="4:6" x14ac:dyDescent="0.3">
      <c r="D73">
        <f t="shared" si="2"/>
        <v>109</v>
      </c>
      <c r="E73">
        <f t="shared" si="3"/>
        <v>70</v>
      </c>
      <c r="F73">
        <f>IF(E73="","",HLOOKUP($B$5,Policy,E73+1,FALSE))</f>
        <v>0</v>
      </c>
    </row>
    <row r="74" spans="4:6" x14ac:dyDescent="0.3">
      <c r="D74">
        <f t="shared" si="2"/>
        <v>110</v>
      </c>
      <c r="E74">
        <f t="shared" si="3"/>
        <v>71</v>
      </c>
      <c r="F74">
        <f>IF(E74="","",HLOOKUP($B$5,Policy,E74+1,FALSE))</f>
        <v>0</v>
      </c>
    </row>
  </sheetData>
  <dataValidations count="3">
    <dataValidation type="whole" allowBlank="1" showInputMessage="1" showErrorMessage="1" sqref="B5">
      <formula1>1</formula1>
      <formula2>7</formula2>
    </dataValidation>
    <dataValidation type="whole" allowBlank="1" showInputMessage="1" showErrorMessage="1" sqref="B8 B11">
      <formula1>40</formula1>
      <formula2>110</formula2>
    </dataValidation>
    <dataValidation type="whole" allowBlank="1" showInputMessage="1" showErrorMessage="1" sqref="B14">
      <formula1>1</formula1>
      <formula2>110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workbookViewId="0">
      <selection activeCell="M1" sqref="M1"/>
    </sheetView>
  </sheetViews>
  <sheetFormatPr defaultRowHeight="14.4" x14ac:dyDescent="0.3"/>
  <cols>
    <col min="2" max="2" width="22.88671875" bestFit="1" customWidth="1"/>
    <col min="7" max="7" width="11.6640625" customWidth="1"/>
    <col min="8" max="8" width="13.44140625" customWidth="1"/>
    <col min="9" max="9" width="10" customWidth="1"/>
  </cols>
  <sheetData>
    <row r="1" spans="2:13" x14ac:dyDescent="0.3">
      <c r="D1" t="s">
        <v>2</v>
      </c>
      <c r="E1" t="s">
        <v>3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</row>
    <row r="2" spans="2:13" x14ac:dyDescent="0.3">
      <c r="B2" s="2" t="s">
        <v>13</v>
      </c>
      <c r="D2">
        <f>40</f>
        <v>40</v>
      </c>
      <c r="E2">
        <v>1</v>
      </c>
      <c r="G2">
        <f>IF(OR(D2&lt;$B$9,D2&gt;$B$9+$B$3-1),0,15000)</f>
        <v>0</v>
      </c>
      <c r="H2">
        <f>IF(OR(D2&lt;65,D2&gt;94),0,(D2-40)*1000)</f>
        <v>0</v>
      </c>
      <c r="I2">
        <f>IF(OR(D2&lt;$B$9,D2&gt;110),0,7200)</f>
        <v>0</v>
      </c>
      <c r="J2">
        <f>IF(OR(D2&lt;60,D2&gt;100),0,D2*1000)</f>
        <v>0</v>
      </c>
      <c r="K2">
        <f>IF(OR(D2&lt;$B$9,D2&gt;$B$9+$B$3-1),0,IF(D2&lt;$B$9+$B$3/2,19000,25000))</f>
        <v>0</v>
      </c>
      <c r="L2">
        <f>IF(OR(D2&lt;$B$9,D2&gt;$B$9+$B$3-1),0,100000/$B$3)</f>
        <v>0</v>
      </c>
      <c r="M2">
        <f>IF(OR(D2&lt;$B$9,D2&gt;$B$9+$B$3-1), 0,IF(AND(ISEVEN($B$9),ISEVEN(D2)),30000,IF(AND(ISODD($B$9),ISODD(D2)),30000,0)))</f>
        <v>0</v>
      </c>
    </row>
    <row r="3" spans="2:13" x14ac:dyDescent="0.3">
      <c r="B3" s="3">
        <f>'Illustration Calculator'!B14</f>
        <v>20</v>
      </c>
      <c r="D3">
        <f>D2+1</f>
        <v>41</v>
      </c>
      <c r="E3">
        <v>2</v>
      </c>
      <c r="G3">
        <f t="shared" ref="G3:G66" si="0">IF(OR(D3&lt;$B$9,D3&gt;$B$9+$B$3-1),0,15000)</f>
        <v>0</v>
      </c>
      <c r="H3">
        <f t="shared" ref="H3:H66" si="1">IF(OR(D3&lt;65,D3&gt;94),0,(D3-40)*1000)</f>
        <v>0</v>
      </c>
      <c r="I3">
        <f t="shared" ref="I3:I66" si="2">IF(OR(D3&lt;$B$9,D3&gt;110),0,7200)</f>
        <v>0</v>
      </c>
      <c r="J3">
        <f t="shared" ref="J3:J66" si="3">IF(OR(D3&lt;60,D3&gt;100),0,D3*1000)</f>
        <v>0</v>
      </c>
      <c r="K3">
        <f t="shared" ref="K3:K66" si="4">IF(OR(D3&lt;$B$9,D3&gt;$B$9+$B$3-1),0,IF(D3&lt;$B$9+$B$3/2,19000,25000))</f>
        <v>0</v>
      </c>
      <c r="L3">
        <f t="shared" ref="L3:L66" si="5">IF(OR(D3&lt;$B$9,D3&gt;$B$9+$B$3-1),0,100000/$B$3)</f>
        <v>0</v>
      </c>
      <c r="M3">
        <f t="shared" ref="M3:M66" si="6">IF(OR(D3&lt;$B$9,D3&gt;$B$9+$B$3-1), 0,IF(AND(ISEVEN($B$9),ISEVEN(D3)),30000,IF(AND(ISODD($B$9),ISODD(D3)),30000,0)))</f>
        <v>0</v>
      </c>
    </row>
    <row r="4" spans="2:13" x14ac:dyDescent="0.3">
      <c r="D4">
        <f>D3+1</f>
        <v>42</v>
      </c>
      <c r="E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</row>
    <row r="5" spans="2:13" x14ac:dyDescent="0.3">
      <c r="B5" s="2" t="s">
        <v>11</v>
      </c>
      <c r="D5">
        <f t="shared" ref="D5:D68" si="7">D4+1</f>
        <v>43</v>
      </c>
      <c r="E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</row>
    <row r="6" spans="2:13" x14ac:dyDescent="0.3">
      <c r="B6" s="3">
        <f>'Illustration Calculator'!B8</f>
        <v>40</v>
      </c>
      <c r="D6">
        <f t="shared" si="7"/>
        <v>44</v>
      </c>
      <c r="E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</row>
    <row r="7" spans="2:13" x14ac:dyDescent="0.3">
      <c r="D7">
        <f t="shared" si="7"/>
        <v>45</v>
      </c>
      <c r="E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</row>
    <row r="8" spans="2:13" x14ac:dyDescent="0.3">
      <c r="B8" s="2" t="s">
        <v>12</v>
      </c>
      <c r="D8">
        <f t="shared" si="7"/>
        <v>46</v>
      </c>
      <c r="E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</row>
    <row r="9" spans="2:13" x14ac:dyDescent="0.3">
      <c r="B9" s="3">
        <f>'Illustration Calculator'!B11</f>
        <v>50</v>
      </c>
      <c r="D9">
        <f t="shared" si="7"/>
        <v>47</v>
      </c>
      <c r="E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</row>
    <row r="10" spans="2:13" x14ac:dyDescent="0.3">
      <c r="D10">
        <f t="shared" si="7"/>
        <v>48</v>
      </c>
      <c r="E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</row>
    <row r="11" spans="2:13" x14ac:dyDescent="0.3">
      <c r="D11">
        <f t="shared" si="7"/>
        <v>49</v>
      </c>
      <c r="E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</row>
    <row r="12" spans="2:13" x14ac:dyDescent="0.3">
      <c r="D12">
        <f t="shared" si="7"/>
        <v>50</v>
      </c>
      <c r="E12">
        <v>11</v>
      </c>
      <c r="G12">
        <f t="shared" si="0"/>
        <v>15000</v>
      </c>
      <c r="H12">
        <f t="shared" si="1"/>
        <v>0</v>
      </c>
      <c r="I12">
        <f t="shared" si="2"/>
        <v>7200</v>
      </c>
      <c r="J12">
        <f t="shared" si="3"/>
        <v>0</v>
      </c>
      <c r="K12">
        <f t="shared" si="4"/>
        <v>19000</v>
      </c>
      <c r="L12">
        <f t="shared" si="5"/>
        <v>5000</v>
      </c>
      <c r="M12">
        <f t="shared" si="6"/>
        <v>30000</v>
      </c>
    </row>
    <row r="13" spans="2:13" x14ac:dyDescent="0.3">
      <c r="D13">
        <f t="shared" si="7"/>
        <v>51</v>
      </c>
      <c r="E13">
        <v>12</v>
      </c>
      <c r="G13">
        <f t="shared" si="0"/>
        <v>15000</v>
      </c>
      <c r="H13">
        <f t="shared" si="1"/>
        <v>0</v>
      </c>
      <c r="I13">
        <f t="shared" si="2"/>
        <v>7200</v>
      </c>
      <c r="J13">
        <f t="shared" si="3"/>
        <v>0</v>
      </c>
      <c r="K13">
        <f t="shared" si="4"/>
        <v>19000</v>
      </c>
      <c r="L13">
        <f t="shared" si="5"/>
        <v>5000</v>
      </c>
      <c r="M13">
        <f t="shared" si="6"/>
        <v>0</v>
      </c>
    </row>
    <row r="14" spans="2:13" x14ac:dyDescent="0.3">
      <c r="D14">
        <f t="shared" si="7"/>
        <v>52</v>
      </c>
      <c r="E14">
        <v>13</v>
      </c>
      <c r="G14">
        <f t="shared" si="0"/>
        <v>15000</v>
      </c>
      <c r="H14">
        <f t="shared" si="1"/>
        <v>0</v>
      </c>
      <c r="I14">
        <f t="shared" si="2"/>
        <v>7200</v>
      </c>
      <c r="J14">
        <f t="shared" si="3"/>
        <v>0</v>
      </c>
      <c r="K14">
        <f t="shared" si="4"/>
        <v>19000</v>
      </c>
      <c r="L14">
        <f t="shared" si="5"/>
        <v>5000</v>
      </c>
      <c r="M14">
        <f t="shared" si="6"/>
        <v>30000</v>
      </c>
    </row>
    <row r="15" spans="2:13" x14ac:dyDescent="0.3">
      <c r="D15">
        <f t="shared" si="7"/>
        <v>53</v>
      </c>
      <c r="E15">
        <v>14</v>
      </c>
      <c r="G15">
        <f t="shared" si="0"/>
        <v>15000</v>
      </c>
      <c r="H15">
        <f t="shared" si="1"/>
        <v>0</v>
      </c>
      <c r="I15">
        <f t="shared" si="2"/>
        <v>7200</v>
      </c>
      <c r="J15">
        <f t="shared" si="3"/>
        <v>0</v>
      </c>
      <c r="K15">
        <f t="shared" si="4"/>
        <v>19000</v>
      </c>
      <c r="L15">
        <f t="shared" si="5"/>
        <v>5000</v>
      </c>
      <c r="M15">
        <f t="shared" si="6"/>
        <v>0</v>
      </c>
    </row>
    <row r="16" spans="2:13" x14ac:dyDescent="0.3">
      <c r="D16">
        <f t="shared" si="7"/>
        <v>54</v>
      </c>
      <c r="E16">
        <v>15</v>
      </c>
      <c r="G16">
        <f t="shared" si="0"/>
        <v>15000</v>
      </c>
      <c r="H16">
        <f t="shared" si="1"/>
        <v>0</v>
      </c>
      <c r="I16">
        <f t="shared" si="2"/>
        <v>7200</v>
      </c>
      <c r="J16">
        <f t="shared" si="3"/>
        <v>0</v>
      </c>
      <c r="K16">
        <f t="shared" si="4"/>
        <v>19000</v>
      </c>
      <c r="L16">
        <f t="shared" si="5"/>
        <v>5000</v>
      </c>
      <c r="M16">
        <f t="shared" si="6"/>
        <v>30000</v>
      </c>
    </row>
    <row r="17" spans="4:13" x14ac:dyDescent="0.3">
      <c r="D17">
        <f>D16+1</f>
        <v>55</v>
      </c>
      <c r="E17">
        <v>16</v>
      </c>
      <c r="G17">
        <f t="shared" si="0"/>
        <v>15000</v>
      </c>
      <c r="H17">
        <f t="shared" si="1"/>
        <v>0</v>
      </c>
      <c r="I17">
        <f t="shared" si="2"/>
        <v>7200</v>
      </c>
      <c r="J17">
        <f t="shared" si="3"/>
        <v>0</v>
      </c>
      <c r="K17">
        <f t="shared" si="4"/>
        <v>19000</v>
      </c>
      <c r="L17">
        <f t="shared" si="5"/>
        <v>5000</v>
      </c>
      <c r="M17">
        <f t="shared" si="6"/>
        <v>0</v>
      </c>
    </row>
    <row r="18" spans="4:13" x14ac:dyDescent="0.3">
      <c r="D18">
        <f t="shared" si="7"/>
        <v>56</v>
      </c>
      <c r="E18">
        <v>17</v>
      </c>
      <c r="G18">
        <f t="shared" si="0"/>
        <v>15000</v>
      </c>
      <c r="H18">
        <f t="shared" si="1"/>
        <v>0</v>
      </c>
      <c r="I18">
        <f t="shared" si="2"/>
        <v>7200</v>
      </c>
      <c r="J18">
        <f t="shared" si="3"/>
        <v>0</v>
      </c>
      <c r="K18">
        <f t="shared" si="4"/>
        <v>19000</v>
      </c>
      <c r="L18">
        <f t="shared" si="5"/>
        <v>5000</v>
      </c>
      <c r="M18">
        <f t="shared" si="6"/>
        <v>30000</v>
      </c>
    </row>
    <row r="19" spans="4:13" x14ac:dyDescent="0.3">
      <c r="D19">
        <f t="shared" si="7"/>
        <v>57</v>
      </c>
      <c r="E19">
        <v>18</v>
      </c>
      <c r="G19">
        <f t="shared" si="0"/>
        <v>15000</v>
      </c>
      <c r="H19">
        <f t="shared" si="1"/>
        <v>0</v>
      </c>
      <c r="I19">
        <f t="shared" si="2"/>
        <v>7200</v>
      </c>
      <c r="J19">
        <f t="shared" si="3"/>
        <v>0</v>
      </c>
      <c r="K19">
        <f t="shared" si="4"/>
        <v>19000</v>
      </c>
      <c r="L19">
        <f t="shared" si="5"/>
        <v>5000</v>
      </c>
      <c r="M19">
        <f t="shared" si="6"/>
        <v>0</v>
      </c>
    </row>
    <row r="20" spans="4:13" x14ac:dyDescent="0.3">
      <c r="D20">
        <f t="shared" si="7"/>
        <v>58</v>
      </c>
      <c r="E20">
        <v>19</v>
      </c>
      <c r="G20">
        <f t="shared" si="0"/>
        <v>15000</v>
      </c>
      <c r="H20">
        <f t="shared" si="1"/>
        <v>0</v>
      </c>
      <c r="I20">
        <f t="shared" si="2"/>
        <v>7200</v>
      </c>
      <c r="J20">
        <f t="shared" si="3"/>
        <v>0</v>
      </c>
      <c r="K20">
        <f t="shared" si="4"/>
        <v>19000</v>
      </c>
      <c r="L20">
        <f t="shared" si="5"/>
        <v>5000</v>
      </c>
      <c r="M20">
        <f t="shared" si="6"/>
        <v>30000</v>
      </c>
    </row>
    <row r="21" spans="4:13" x14ac:dyDescent="0.3">
      <c r="D21">
        <f t="shared" si="7"/>
        <v>59</v>
      </c>
      <c r="E21">
        <v>20</v>
      </c>
      <c r="G21">
        <f t="shared" si="0"/>
        <v>15000</v>
      </c>
      <c r="H21">
        <f t="shared" si="1"/>
        <v>0</v>
      </c>
      <c r="I21">
        <f t="shared" si="2"/>
        <v>7200</v>
      </c>
      <c r="J21">
        <f t="shared" si="3"/>
        <v>0</v>
      </c>
      <c r="K21">
        <f t="shared" si="4"/>
        <v>19000</v>
      </c>
      <c r="L21">
        <f t="shared" si="5"/>
        <v>5000</v>
      </c>
      <c r="M21">
        <f t="shared" si="6"/>
        <v>0</v>
      </c>
    </row>
    <row r="22" spans="4:13" x14ac:dyDescent="0.3">
      <c r="D22">
        <f t="shared" si="7"/>
        <v>60</v>
      </c>
      <c r="E22">
        <v>21</v>
      </c>
      <c r="G22">
        <f t="shared" si="0"/>
        <v>15000</v>
      </c>
      <c r="H22">
        <f t="shared" si="1"/>
        <v>0</v>
      </c>
      <c r="I22">
        <f t="shared" si="2"/>
        <v>7200</v>
      </c>
      <c r="J22">
        <f t="shared" si="3"/>
        <v>60000</v>
      </c>
      <c r="K22">
        <f t="shared" si="4"/>
        <v>25000</v>
      </c>
      <c r="L22">
        <f t="shared" si="5"/>
        <v>5000</v>
      </c>
      <c r="M22">
        <f t="shared" si="6"/>
        <v>30000</v>
      </c>
    </row>
    <row r="23" spans="4:13" x14ac:dyDescent="0.3">
      <c r="D23">
        <f t="shared" si="7"/>
        <v>61</v>
      </c>
      <c r="E23">
        <v>22</v>
      </c>
      <c r="G23">
        <f t="shared" si="0"/>
        <v>15000</v>
      </c>
      <c r="H23">
        <f t="shared" si="1"/>
        <v>0</v>
      </c>
      <c r="I23">
        <f t="shared" si="2"/>
        <v>7200</v>
      </c>
      <c r="J23">
        <f t="shared" si="3"/>
        <v>61000</v>
      </c>
      <c r="K23">
        <f t="shared" si="4"/>
        <v>25000</v>
      </c>
      <c r="L23">
        <f t="shared" si="5"/>
        <v>5000</v>
      </c>
      <c r="M23">
        <f t="shared" si="6"/>
        <v>0</v>
      </c>
    </row>
    <row r="24" spans="4:13" x14ac:dyDescent="0.3">
      <c r="D24">
        <f t="shared" si="7"/>
        <v>62</v>
      </c>
      <c r="E24">
        <v>23</v>
      </c>
      <c r="G24">
        <f t="shared" si="0"/>
        <v>15000</v>
      </c>
      <c r="H24">
        <f t="shared" si="1"/>
        <v>0</v>
      </c>
      <c r="I24">
        <f t="shared" si="2"/>
        <v>7200</v>
      </c>
      <c r="J24">
        <f t="shared" si="3"/>
        <v>62000</v>
      </c>
      <c r="K24">
        <f t="shared" si="4"/>
        <v>25000</v>
      </c>
      <c r="L24">
        <f t="shared" si="5"/>
        <v>5000</v>
      </c>
      <c r="M24">
        <f t="shared" si="6"/>
        <v>30000</v>
      </c>
    </row>
    <row r="25" spans="4:13" x14ac:dyDescent="0.3">
      <c r="D25">
        <f t="shared" si="7"/>
        <v>63</v>
      </c>
      <c r="E25">
        <v>24</v>
      </c>
      <c r="G25">
        <f>IF(OR(D25&lt;$B$9,D25&gt;$B$9+$B$3-1),0,15000)</f>
        <v>15000</v>
      </c>
      <c r="H25">
        <f t="shared" si="1"/>
        <v>0</v>
      </c>
      <c r="I25">
        <f t="shared" si="2"/>
        <v>7200</v>
      </c>
      <c r="J25">
        <f t="shared" si="3"/>
        <v>63000</v>
      </c>
      <c r="K25">
        <f t="shared" si="4"/>
        <v>25000</v>
      </c>
      <c r="L25">
        <f t="shared" si="5"/>
        <v>5000</v>
      </c>
      <c r="M25">
        <f t="shared" si="6"/>
        <v>0</v>
      </c>
    </row>
    <row r="26" spans="4:13" x14ac:dyDescent="0.3">
      <c r="D26">
        <f t="shared" si="7"/>
        <v>64</v>
      </c>
      <c r="E26">
        <v>25</v>
      </c>
      <c r="G26">
        <f t="shared" si="0"/>
        <v>15000</v>
      </c>
      <c r="H26">
        <f t="shared" si="1"/>
        <v>0</v>
      </c>
      <c r="I26">
        <f t="shared" si="2"/>
        <v>7200</v>
      </c>
      <c r="J26">
        <f t="shared" si="3"/>
        <v>64000</v>
      </c>
      <c r="K26">
        <f t="shared" si="4"/>
        <v>25000</v>
      </c>
      <c r="L26">
        <f t="shared" si="5"/>
        <v>5000</v>
      </c>
      <c r="M26">
        <f t="shared" si="6"/>
        <v>30000</v>
      </c>
    </row>
    <row r="27" spans="4:13" x14ac:dyDescent="0.3">
      <c r="D27">
        <f t="shared" si="7"/>
        <v>65</v>
      </c>
      <c r="E27">
        <v>26</v>
      </c>
      <c r="G27">
        <f t="shared" si="0"/>
        <v>15000</v>
      </c>
      <c r="H27">
        <f t="shared" si="1"/>
        <v>25000</v>
      </c>
      <c r="I27">
        <f t="shared" si="2"/>
        <v>7200</v>
      </c>
      <c r="J27">
        <f t="shared" si="3"/>
        <v>65000</v>
      </c>
      <c r="K27">
        <f t="shared" si="4"/>
        <v>25000</v>
      </c>
      <c r="L27">
        <f t="shared" si="5"/>
        <v>5000</v>
      </c>
      <c r="M27">
        <f t="shared" si="6"/>
        <v>0</v>
      </c>
    </row>
    <row r="28" spans="4:13" x14ac:dyDescent="0.3">
      <c r="D28">
        <f t="shared" si="7"/>
        <v>66</v>
      </c>
      <c r="E28">
        <v>27</v>
      </c>
      <c r="G28">
        <f t="shared" si="0"/>
        <v>15000</v>
      </c>
      <c r="H28">
        <f t="shared" si="1"/>
        <v>26000</v>
      </c>
      <c r="I28">
        <f t="shared" si="2"/>
        <v>7200</v>
      </c>
      <c r="J28">
        <f t="shared" si="3"/>
        <v>66000</v>
      </c>
      <c r="K28">
        <f t="shared" si="4"/>
        <v>25000</v>
      </c>
      <c r="L28">
        <f t="shared" si="5"/>
        <v>5000</v>
      </c>
      <c r="M28">
        <f t="shared" si="6"/>
        <v>30000</v>
      </c>
    </row>
    <row r="29" spans="4:13" x14ac:dyDescent="0.3">
      <c r="D29">
        <f>D28+1</f>
        <v>67</v>
      </c>
      <c r="E29">
        <v>28</v>
      </c>
      <c r="G29">
        <f t="shared" si="0"/>
        <v>15000</v>
      </c>
      <c r="H29">
        <f t="shared" si="1"/>
        <v>27000</v>
      </c>
      <c r="I29">
        <f t="shared" si="2"/>
        <v>7200</v>
      </c>
      <c r="J29">
        <f t="shared" si="3"/>
        <v>67000</v>
      </c>
      <c r="K29">
        <f t="shared" si="4"/>
        <v>25000</v>
      </c>
      <c r="L29">
        <f t="shared" si="5"/>
        <v>5000</v>
      </c>
      <c r="M29">
        <f t="shared" si="6"/>
        <v>0</v>
      </c>
    </row>
    <row r="30" spans="4:13" x14ac:dyDescent="0.3">
      <c r="D30">
        <f t="shared" si="7"/>
        <v>68</v>
      </c>
      <c r="E30">
        <v>29</v>
      </c>
      <c r="G30">
        <f t="shared" si="0"/>
        <v>15000</v>
      </c>
      <c r="H30">
        <f t="shared" si="1"/>
        <v>28000</v>
      </c>
      <c r="I30">
        <f t="shared" si="2"/>
        <v>7200</v>
      </c>
      <c r="J30">
        <f t="shared" si="3"/>
        <v>68000</v>
      </c>
      <c r="K30">
        <f t="shared" si="4"/>
        <v>25000</v>
      </c>
      <c r="L30">
        <f t="shared" si="5"/>
        <v>5000</v>
      </c>
      <c r="M30">
        <f t="shared" si="6"/>
        <v>30000</v>
      </c>
    </row>
    <row r="31" spans="4:13" x14ac:dyDescent="0.3">
      <c r="D31">
        <f t="shared" si="7"/>
        <v>69</v>
      </c>
      <c r="E31">
        <v>30</v>
      </c>
      <c r="G31">
        <f t="shared" si="0"/>
        <v>15000</v>
      </c>
      <c r="H31">
        <f t="shared" si="1"/>
        <v>29000</v>
      </c>
      <c r="I31">
        <f t="shared" si="2"/>
        <v>7200</v>
      </c>
      <c r="J31">
        <f t="shared" si="3"/>
        <v>69000</v>
      </c>
      <c r="K31">
        <f t="shared" si="4"/>
        <v>25000</v>
      </c>
      <c r="L31">
        <f t="shared" si="5"/>
        <v>5000</v>
      </c>
      <c r="M31">
        <f t="shared" si="6"/>
        <v>0</v>
      </c>
    </row>
    <row r="32" spans="4:13" x14ac:dyDescent="0.3">
      <c r="D32">
        <f t="shared" si="7"/>
        <v>70</v>
      </c>
      <c r="E32">
        <v>31</v>
      </c>
      <c r="G32">
        <f t="shared" si="0"/>
        <v>0</v>
      </c>
      <c r="H32">
        <f t="shared" si="1"/>
        <v>30000</v>
      </c>
      <c r="I32">
        <f t="shared" si="2"/>
        <v>7200</v>
      </c>
      <c r="J32">
        <f t="shared" si="3"/>
        <v>70000</v>
      </c>
      <c r="K32">
        <f t="shared" si="4"/>
        <v>0</v>
      </c>
      <c r="L32">
        <f t="shared" si="5"/>
        <v>0</v>
      </c>
      <c r="M32">
        <f t="shared" si="6"/>
        <v>0</v>
      </c>
    </row>
    <row r="33" spans="4:13" x14ac:dyDescent="0.3">
      <c r="D33">
        <f t="shared" si="7"/>
        <v>71</v>
      </c>
      <c r="E33">
        <v>32</v>
      </c>
      <c r="G33">
        <f t="shared" si="0"/>
        <v>0</v>
      </c>
      <c r="H33">
        <f t="shared" si="1"/>
        <v>31000</v>
      </c>
      <c r="I33">
        <f t="shared" si="2"/>
        <v>7200</v>
      </c>
      <c r="J33">
        <f t="shared" si="3"/>
        <v>71000</v>
      </c>
      <c r="K33">
        <f t="shared" si="4"/>
        <v>0</v>
      </c>
      <c r="L33">
        <f t="shared" si="5"/>
        <v>0</v>
      </c>
      <c r="M33">
        <f t="shared" si="6"/>
        <v>0</v>
      </c>
    </row>
    <row r="34" spans="4:13" x14ac:dyDescent="0.3">
      <c r="D34">
        <f t="shared" si="7"/>
        <v>72</v>
      </c>
      <c r="E34">
        <v>33</v>
      </c>
      <c r="G34">
        <f t="shared" si="0"/>
        <v>0</v>
      </c>
      <c r="H34">
        <f t="shared" si="1"/>
        <v>32000</v>
      </c>
      <c r="I34">
        <f t="shared" si="2"/>
        <v>7200</v>
      </c>
      <c r="J34">
        <f t="shared" si="3"/>
        <v>72000</v>
      </c>
      <c r="K34">
        <f t="shared" si="4"/>
        <v>0</v>
      </c>
      <c r="L34">
        <f t="shared" si="5"/>
        <v>0</v>
      </c>
      <c r="M34">
        <f t="shared" si="6"/>
        <v>0</v>
      </c>
    </row>
    <row r="35" spans="4:13" x14ac:dyDescent="0.3">
      <c r="D35">
        <f t="shared" si="7"/>
        <v>73</v>
      </c>
      <c r="E35">
        <v>34</v>
      </c>
      <c r="G35">
        <f t="shared" si="0"/>
        <v>0</v>
      </c>
      <c r="H35">
        <f t="shared" si="1"/>
        <v>33000</v>
      </c>
      <c r="I35">
        <f t="shared" si="2"/>
        <v>7200</v>
      </c>
      <c r="J35">
        <f t="shared" si="3"/>
        <v>73000</v>
      </c>
      <c r="K35">
        <f t="shared" si="4"/>
        <v>0</v>
      </c>
      <c r="L35">
        <f t="shared" si="5"/>
        <v>0</v>
      </c>
      <c r="M35">
        <f t="shared" si="6"/>
        <v>0</v>
      </c>
    </row>
    <row r="36" spans="4:13" x14ac:dyDescent="0.3">
      <c r="D36">
        <f t="shared" si="7"/>
        <v>74</v>
      </c>
      <c r="E36">
        <v>35</v>
      </c>
      <c r="G36">
        <f t="shared" si="0"/>
        <v>0</v>
      </c>
      <c r="H36">
        <f t="shared" si="1"/>
        <v>34000</v>
      </c>
      <c r="I36">
        <f t="shared" si="2"/>
        <v>7200</v>
      </c>
      <c r="J36">
        <f t="shared" si="3"/>
        <v>74000</v>
      </c>
      <c r="K36">
        <f t="shared" si="4"/>
        <v>0</v>
      </c>
      <c r="L36">
        <f t="shared" si="5"/>
        <v>0</v>
      </c>
      <c r="M36">
        <f t="shared" si="6"/>
        <v>0</v>
      </c>
    </row>
    <row r="37" spans="4:13" x14ac:dyDescent="0.3">
      <c r="D37">
        <f t="shared" si="7"/>
        <v>75</v>
      </c>
      <c r="E37">
        <v>36</v>
      </c>
      <c r="G37">
        <f t="shared" si="0"/>
        <v>0</v>
      </c>
      <c r="H37">
        <f t="shared" si="1"/>
        <v>35000</v>
      </c>
      <c r="I37">
        <f t="shared" si="2"/>
        <v>7200</v>
      </c>
      <c r="J37">
        <f t="shared" si="3"/>
        <v>75000</v>
      </c>
      <c r="K37">
        <f t="shared" si="4"/>
        <v>0</v>
      </c>
      <c r="L37">
        <f t="shared" si="5"/>
        <v>0</v>
      </c>
      <c r="M37">
        <f t="shared" si="6"/>
        <v>0</v>
      </c>
    </row>
    <row r="38" spans="4:13" x14ac:dyDescent="0.3">
      <c r="D38">
        <f t="shared" si="7"/>
        <v>76</v>
      </c>
      <c r="E38">
        <v>37</v>
      </c>
      <c r="G38">
        <f t="shared" si="0"/>
        <v>0</v>
      </c>
      <c r="H38">
        <f t="shared" si="1"/>
        <v>36000</v>
      </c>
      <c r="I38">
        <f t="shared" si="2"/>
        <v>7200</v>
      </c>
      <c r="J38">
        <f t="shared" si="3"/>
        <v>76000</v>
      </c>
      <c r="K38">
        <f t="shared" si="4"/>
        <v>0</v>
      </c>
      <c r="L38">
        <f t="shared" si="5"/>
        <v>0</v>
      </c>
      <c r="M38">
        <f t="shared" si="6"/>
        <v>0</v>
      </c>
    </row>
    <row r="39" spans="4:13" x14ac:dyDescent="0.3">
      <c r="D39">
        <f>D38+1</f>
        <v>77</v>
      </c>
      <c r="E39">
        <v>38</v>
      </c>
      <c r="G39">
        <f t="shared" si="0"/>
        <v>0</v>
      </c>
      <c r="H39">
        <f t="shared" si="1"/>
        <v>37000</v>
      </c>
      <c r="I39">
        <f t="shared" si="2"/>
        <v>7200</v>
      </c>
      <c r="J39">
        <f t="shared" si="3"/>
        <v>77000</v>
      </c>
      <c r="K39">
        <f t="shared" si="4"/>
        <v>0</v>
      </c>
      <c r="L39">
        <f t="shared" si="5"/>
        <v>0</v>
      </c>
      <c r="M39">
        <f t="shared" si="6"/>
        <v>0</v>
      </c>
    </row>
    <row r="40" spans="4:13" x14ac:dyDescent="0.3">
      <c r="D40">
        <f t="shared" si="7"/>
        <v>78</v>
      </c>
      <c r="E40">
        <v>39</v>
      </c>
      <c r="G40">
        <f t="shared" si="0"/>
        <v>0</v>
      </c>
      <c r="H40">
        <f t="shared" si="1"/>
        <v>38000</v>
      </c>
      <c r="I40">
        <f t="shared" si="2"/>
        <v>7200</v>
      </c>
      <c r="J40">
        <f t="shared" si="3"/>
        <v>78000</v>
      </c>
      <c r="K40">
        <f t="shared" si="4"/>
        <v>0</v>
      </c>
      <c r="L40">
        <f t="shared" si="5"/>
        <v>0</v>
      </c>
      <c r="M40">
        <f t="shared" si="6"/>
        <v>0</v>
      </c>
    </row>
    <row r="41" spans="4:13" x14ac:dyDescent="0.3">
      <c r="D41">
        <f t="shared" si="7"/>
        <v>79</v>
      </c>
      <c r="E41">
        <v>40</v>
      </c>
      <c r="G41">
        <f t="shared" si="0"/>
        <v>0</v>
      </c>
      <c r="H41">
        <f t="shared" si="1"/>
        <v>39000</v>
      </c>
      <c r="I41">
        <f t="shared" si="2"/>
        <v>7200</v>
      </c>
      <c r="J41">
        <f t="shared" si="3"/>
        <v>79000</v>
      </c>
      <c r="K41">
        <f t="shared" si="4"/>
        <v>0</v>
      </c>
      <c r="L41">
        <f t="shared" si="5"/>
        <v>0</v>
      </c>
      <c r="M41">
        <f t="shared" si="6"/>
        <v>0</v>
      </c>
    </row>
    <row r="42" spans="4:13" x14ac:dyDescent="0.3">
      <c r="D42">
        <f t="shared" si="7"/>
        <v>80</v>
      </c>
      <c r="E42">
        <v>41</v>
      </c>
      <c r="G42">
        <f t="shared" si="0"/>
        <v>0</v>
      </c>
      <c r="H42">
        <f t="shared" si="1"/>
        <v>40000</v>
      </c>
      <c r="I42">
        <f t="shared" si="2"/>
        <v>7200</v>
      </c>
      <c r="J42">
        <f t="shared" si="3"/>
        <v>80000</v>
      </c>
      <c r="K42">
        <f t="shared" si="4"/>
        <v>0</v>
      </c>
      <c r="L42">
        <f t="shared" si="5"/>
        <v>0</v>
      </c>
      <c r="M42">
        <f t="shared" si="6"/>
        <v>0</v>
      </c>
    </row>
    <row r="43" spans="4:13" x14ac:dyDescent="0.3">
      <c r="D43">
        <f t="shared" si="7"/>
        <v>81</v>
      </c>
      <c r="E43">
        <v>42</v>
      </c>
      <c r="G43">
        <f t="shared" si="0"/>
        <v>0</v>
      </c>
      <c r="H43">
        <f t="shared" si="1"/>
        <v>41000</v>
      </c>
      <c r="I43">
        <f t="shared" si="2"/>
        <v>7200</v>
      </c>
      <c r="J43">
        <f t="shared" si="3"/>
        <v>81000</v>
      </c>
      <c r="K43">
        <f t="shared" si="4"/>
        <v>0</v>
      </c>
      <c r="L43">
        <f t="shared" si="5"/>
        <v>0</v>
      </c>
      <c r="M43">
        <f t="shared" si="6"/>
        <v>0</v>
      </c>
    </row>
    <row r="44" spans="4:13" x14ac:dyDescent="0.3">
      <c r="D44">
        <f t="shared" si="7"/>
        <v>82</v>
      </c>
      <c r="E44">
        <v>43</v>
      </c>
      <c r="G44">
        <f t="shared" si="0"/>
        <v>0</v>
      </c>
      <c r="H44">
        <f t="shared" si="1"/>
        <v>42000</v>
      </c>
      <c r="I44">
        <f t="shared" si="2"/>
        <v>7200</v>
      </c>
      <c r="J44">
        <f t="shared" si="3"/>
        <v>82000</v>
      </c>
      <c r="K44">
        <f t="shared" si="4"/>
        <v>0</v>
      </c>
      <c r="L44">
        <f t="shared" si="5"/>
        <v>0</v>
      </c>
      <c r="M44">
        <f t="shared" si="6"/>
        <v>0</v>
      </c>
    </row>
    <row r="45" spans="4:13" x14ac:dyDescent="0.3">
      <c r="D45">
        <f t="shared" si="7"/>
        <v>83</v>
      </c>
      <c r="E45">
        <v>44</v>
      </c>
      <c r="G45">
        <f t="shared" si="0"/>
        <v>0</v>
      </c>
      <c r="H45">
        <f t="shared" si="1"/>
        <v>43000</v>
      </c>
      <c r="I45">
        <f t="shared" si="2"/>
        <v>7200</v>
      </c>
      <c r="J45">
        <f t="shared" si="3"/>
        <v>83000</v>
      </c>
      <c r="K45">
        <f t="shared" si="4"/>
        <v>0</v>
      </c>
      <c r="L45">
        <f t="shared" si="5"/>
        <v>0</v>
      </c>
      <c r="M45">
        <f t="shared" si="6"/>
        <v>0</v>
      </c>
    </row>
    <row r="46" spans="4:13" x14ac:dyDescent="0.3">
      <c r="D46">
        <f>D45+1</f>
        <v>84</v>
      </c>
      <c r="E46">
        <v>45</v>
      </c>
      <c r="G46">
        <f t="shared" si="0"/>
        <v>0</v>
      </c>
      <c r="H46">
        <f t="shared" si="1"/>
        <v>44000</v>
      </c>
      <c r="I46">
        <f t="shared" si="2"/>
        <v>7200</v>
      </c>
      <c r="J46">
        <f t="shared" si="3"/>
        <v>84000</v>
      </c>
      <c r="K46">
        <f t="shared" si="4"/>
        <v>0</v>
      </c>
      <c r="L46">
        <f t="shared" si="5"/>
        <v>0</v>
      </c>
      <c r="M46">
        <f t="shared" si="6"/>
        <v>0</v>
      </c>
    </row>
    <row r="47" spans="4:13" x14ac:dyDescent="0.3">
      <c r="D47">
        <f t="shared" si="7"/>
        <v>85</v>
      </c>
      <c r="E47">
        <v>46</v>
      </c>
      <c r="G47">
        <f t="shared" si="0"/>
        <v>0</v>
      </c>
      <c r="H47">
        <f t="shared" si="1"/>
        <v>45000</v>
      </c>
      <c r="I47">
        <f t="shared" si="2"/>
        <v>7200</v>
      </c>
      <c r="J47">
        <f t="shared" si="3"/>
        <v>85000</v>
      </c>
      <c r="K47">
        <f t="shared" si="4"/>
        <v>0</v>
      </c>
      <c r="L47">
        <f t="shared" si="5"/>
        <v>0</v>
      </c>
      <c r="M47">
        <f t="shared" si="6"/>
        <v>0</v>
      </c>
    </row>
    <row r="48" spans="4:13" x14ac:dyDescent="0.3">
      <c r="D48">
        <f t="shared" si="7"/>
        <v>86</v>
      </c>
      <c r="E48">
        <v>47</v>
      </c>
      <c r="G48">
        <f t="shared" si="0"/>
        <v>0</v>
      </c>
      <c r="H48">
        <f t="shared" si="1"/>
        <v>46000</v>
      </c>
      <c r="I48">
        <f t="shared" si="2"/>
        <v>7200</v>
      </c>
      <c r="J48">
        <f t="shared" si="3"/>
        <v>86000</v>
      </c>
      <c r="K48">
        <f t="shared" si="4"/>
        <v>0</v>
      </c>
      <c r="L48">
        <f t="shared" si="5"/>
        <v>0</v>
      </c>
      <c r="M48">
        <f t="shared" si="6"/>
        <v>0</v>
      </c>
    </row>
    <row r="49" spans="4:13" x14ac:dyDescent="0.3">
      <c r="D49">
        <f t="shared" si="7"/>
        <v>87</v>
      </c>
      <c r="E49">
        <v>48</v>
      </c>
      <c r="G49">
        <f t="shared" si="0"/>
        <v>0</v>
      </c>
      <c r="H49">
        <f t="shared" si="1"/>
        <v>47000</v>
      </c>
      <c r="I49">
        <f t="shared" si="2"/>
        <v>7200</v>
      </c>
      <c r="J49">
        <f t="shared" si="3"/>
        <v>87000</v>
      </c>
      <c r="K49">
        <f t="shared" si="4"/>
        <v>0</v>
      </c>
      <c r="L49">
        <f t="shared" si="5"/>
        <v>0</v>
      </c>
      <c r="M49">
        <f t="shared" si="6"/>
        <v>0</v>
      </c>
    </row>
    <row r="50" spans="4:13" x14ac:dyDescent="0.3">
      <c r="D50">
        <f>D49+1</f>
        <v>88</v>
      </c>
      <c r="E50">
        <v>49</v>
      </c>
      <c r="G50">
        <f t="shared" si="0"/>
        <v>0</v>
      </c>
      <c r="H50">
        <f t="shared" si="1"/>
        <v>48000</v>
      </c>
      <c r="I50">
        <f t="shared" si="2"/>
        <v>7200</v>
      </c>
      <c r="J50">
        <f t="shared" si="3"/>
        <v>88000</v>
      </c>
      <c r="K50">
        <f t="shared" si="4"/>
        <v>0</v>
      </c>
      <c r="L50">
        <f t="shared" si="5"/>
        <v>0</v>
      </c>
      <c r="M50">
        <f t="shared" si="6"/>
        <v>0</v>
      </c>
    </row>
    <row r="51" spans="4:13" x14ac:dyDescent="0.3">
      <c r="D51">
        <f t="shared" si="7"/>
        <v>89</v>
      </c>
      <c r="E51">
        <v>50</v>
      </c>
      <c r="G51">
        <f t="shared" si="0"/>
        <v>0</v>
      </c>
      <c r="H51">
        <f t="shared" si="1"/>
        <v>49000</v>
      </c>
      <c r="I51">
        <f t="shared" si="2"/>
        <v>7200</v>
      </c>
      <c r="J51">
        <f t="shared" si="3"/>
        <v>89000</v>
      </c>
      <c r="K51">
        <f t="shared" si="4"/>
        <v>0</v>
      </c>
      <c r="L51">
        <f t="shared" si="5"/>
        <v>0</v>
      </c>
      <c r="M51">
        <f t="shared" si="6"/>
        <v>0</v>
      </c>
    </row>
    <row r="52" spans="4:13" x14ac:dyDescent="0.3">
      <c r="D52">
        <f t="shared" si="7"/>
        <v>90</v>
      </c>
      <c r="E52">
        <v>51</v>
      </c>
      <c r="G52">
        <f t="shared" si="0"/>
        <v>0</v>
      </c>
      <c r="H52">
        <f t="shared" si="1"/>
        <v>50000</v>
      </c>
      <c r="I52">
        <f t="shared" si="2"/>
        <v>7200</v>
      </c>
      <c r="J52">
        <f t="shared" si="3"/>
        <v>90000</v>
      </c>
      <c r="K52">
        <f t="shared" si="4"/>
        <v>0</v>
      </c>
      <c r="L52">
        <f t="shared" si="5"/>
        <v>0</v>
      </c>
      <c r="M52">
        <f t="shared" si="6"/>
        <v>0</v>
      </c>
    </row>
    <row r="53" spans="4:13" x14ac:dyDescent="0.3">
      <c r="D53">
        <f t="shared" si="7"/>
        <v>91</v>
      </c>
      <c r="E53">
        <v>52</v>
      </c>
      <c r="G53">
        <f t="shared" si="0"/>
        <v>0</v>
      </c>
      <c r="H53">
        <f t="shared" si="1"/>
        <v>51000</v>
      </c>
      <c r="I53">
        <f t="shared" si="2"/>
        <v>7200</v>
      </c>
      <c r="J53">
        <f t="shared" si="3"/>
        <v>91000</v>
      </c>
      <c r="K53">
        <f t="shared" si="4"/>
        <v>0</v>
      </c>
      <c r="L53">
        <f t="shared" si="5"/>
        <v>0</v>
      </c>
      <c r="M53">
        <f t="shared" si="6"/>
        <v>0</v>
      </c>
    </row>
    <row r="54" spans="4:13" x14ac:dyDescent="0.3">
      <c r="D54">
        <f t="shared" si="7"/>
        <v>92</v>
      </c>
      <c r="E54">
        <v>53</v>
      </c>
      <c r="G54">
        <f t="shared" si="0"/>
        <v>0</v>
      </c>
      <c r="H54">
        <f t="shared" si="1"/>
        <v>52000</v>
      </c>
      <c r="I54">
        <f t="shared" si="2"/>
        <v>7200</v>
      </c>
      <c r="J54">
        <f t="shared" si="3"/>
        <v>92000</v>
      </c>
      <c r="K54">
        <f t="shared" si="4"/>
        <v>0</v>
      </c>
      <c r="L54">
        <f t="shared" si="5"/>
        <v>0</v>
      </c>
      <c r="M54">
        <f t="shared" si="6"/>
        <v>0</v>
      </c>
    </row>
    <row r="55" spans="4:13" x14ac:dyDescent="0.3">
      <c r="D55">
        <f t="shared" si="7"/>
        <v>93</v>
      </c>
      <c r="E55">
        <v>54</v>
      </c>
      <c r="G55">
        <f t="shared" si="0"/>
        <v>0</v>
      </c>
      <c r="H55">
        <f t="shared" si="1"/>
        <v>53000</v>
      </c>
      <c r="I55">
        <f t="shared" si="2"/>
        <v>7200</v>
      </c>
      <c r="J55">
        <f t="shared" si="3"/>
        <v>93000</v>
      </c>
      <c r="K55">
        <f t="shared" si="4"/>
        <v>0</v>
      </c>
      <c r="L55">
        <f t="shared" si="5"/>
        <v>0</v>
      </c>
      <c r="M55">
        <f t="shared" si="6"/>
        <v>0</v>
      </c>
    </row>
    <row r="56" spans="4:13" x14ac:dyDescent="0.3">
      <c r="D56">
        <f t="shared" si="7"/>
        <v>94</v>
      </c>
      <c r="E56">
        <v>55</v>
      </c>
      <c r="G56">
        <f t="shared" si="0"/>
        <v>0</v>
      </c>
      <c r="H56">
        <f t="shared" si="1"/>
        <v>54000</v>
      </c>
      <c r="I56">
        <f t="shared" si="2"/>
        <v>7200</v>
      </c>
      <c r="J56">
        <f t="shared" si="3"/>
        <v>94000</v>
      </c>
      <c r="K56">
        <f t="shared" si="4"/>
        <v>0</v>
      </c>
      <c r="L56">
        <f t="shared" si="5"/>
        <v>0</v>
      </c>
      <c r="M56">
        <f t="shared" si="6"/>
        <v>0</v>
      </c>
    </row>
    <row r="57" spans="4:13" x14ac:dyDescent="0.3">
      <c r="D57">
        <f t="shared" si="7"/>
        <v>95</v>
      </c>
      <c r="E57">
        <v>56</v>
      </c>
      <c r="G57">
        <f t="shared" si="0"/>
        <v>0</v>
      </c>
      <c r="H57">
        <f t="shared" si="1"/>
        <v>0</v>
      </c>
      <c r="I57">
        <f t="shared" si="2"/>
        <v>7200</v>
      </c>
      <c r="J57">
        <f t="shared" si="3"/>
        <v>95000</v>
      </c>
      <c r="K57">
        <f t="shared" si="4"/>
        <v>0</v>
      </c>
      <c r="L57">
        <f t="shared" si="5"/>
        <v>0</v>
      </c>
      <c r="M57">
        <f t="shared" si="6"/>
        <v>0</v>
      </c>
    </row>
    <row r="58" spans="4:13" x14ac:dyDescent="0.3">
      <c r="D58">
        <f t="shared" si="7"/>
        <v>96</v>
      </c>
      <c r="E58">
        <v>57</v>
      </c>
      <c r="G58">
        <f t="shared" si="0"/>
        <v>0</v>
      </c>
      <c r="H58">
        <f t="shared" si="1"/>
        <v>0</v>
      </c>
      <c r="I58">
        <f t="shared" si="2"/>
        <v>7200</v>
      </c>
      <c r="J58">
        <f t="shared" si="3"/>
        <v>96000</v>
      </c>
      <c r="K58">
        <f t="shared" si="4"/>
        <v>0</v>
      </c>
      <c r="L58">
        <f t="shared" si="5"/>
        <v>0</v>
      </c>
      <c r="M58">
        <f t="shared" si="6"/>
        <v>0</v>
      </c>
    </row>
    <row r="59" spans="4:13" x14ac:dyDescent="0.3">
      <c r="D59">
        <f t="shared" si="7"/>
        <v>97</v>
      </c>
      <c r="E59">
        <v>58</v>
      </c>
      <c r="G59">
        <f t="shared" si="0"/>
        <v>0</v>
      </c>
      <c r="H59">
        <f t="shared" si="1"/>
        <v>0</v>
      </c>
      <c r="I59">
        <f t="shared" si="2"/>
        <v>7200</v>
      </c>
      <c r="J59">
        <f t="shared" si="3"/>
        <v>97000</v>
      </c>
      <c r="K59">
        <f t="shared" si="4"/>
        <v>0</v>
      </c>
      <c r="L59">
        <f t="shared" si="5"/>
        <v>0</v>
      </c>
      <c r="M59">
        <f t="shared" si="6"/>
        <v>0</v>
      </c>
    </row>
    <row r="60" spans="4:13" x14ac:dyDescent="0.3">
      <c r="D60">
        <f>D59+1</f>
        <v>98</v>
      </c>
      <c r="E60">
        <v>59</v>
      </c>
      <c r="G60">
        <f t="shared" si="0"/>
        <v>0</v>
      </c>
      <c r="H60">
        <f t="shared" si="1"/>
        <v>0</v>
      </c>
      <c r="I60">
        <f t="shared" si="2"/>
        <v>7200</v>
      </c>
      <c r="J60">
        <f t="shared" si="3"/>
        <v>98000</v>
      </c>
      <c r="K60">
        <f t="shared" si="4"/>
        <v>0</v>
      </c>
      <c r="L60">
        <f t="shared" si="5"/>
        <v>0</v>
      </c>
      <c r="M60">
        <f t="shared" si="6"/>
        <v>0</v>
      </c>
    </row>
    <row r="61" spans="4:13" x14ac:dyDescent="0.3">
      <c r="D61">
        <f t="shared" si="7"/>
        <v>99</v>
      </c>
      <c r="E61">
        <v>60</v>
      </c>
      <c r="G61">
        <f t="shared" si="0"/>
        <v>0</v>
      </c>
      <c r="H61">
        <f t="shared" si="1"/>
        <v>0</v>
      </c>
      <c r="I61">
        <f t="shared" si="2"/>
        <v>7200</v>
      </c>
      <c r="J61">
        <f t="shared" si="3"/>
        <v>99000</v>
      </c>
      <c r="K61">
        <f t="shared" si="4"/>
        <v>0</v>
      </c>
      <c r="L61">
        <f t="shared" si="5"/>
        <v>0</v>
      </c>
      <c r="M61">
        <f t="shared" si="6"/>
        <v>0</v>
      </c>
    </row>
    <row r="62" spans="4:13" x14ac:dyDescent="0.3">
      <c r="D62">
        <f t="shared" si="7"/>
        <v>100</v>
      </c>
      <c r="E62">
        <v>61</v>
      </c>
      <c r="G62">
        <f t="shared" si="0"/>
        <v>0</v>
      </c>
      <c r="H62">
        <f t="shared" si="1"/>
        <v>0</v>
      </c>
      <c r="I62">
        <f t="shared" si="2"/>
        <v>7200</v>
      </c>
      <c r="J62">
        <f t="shared" si="3"/>
        <v>100000</v>
      </c>
      <c r="K62">
        <f t="shared" si="4"/>
        <v>0</v>
      </c>
      <c r="L62">
        <f t="shared" si="5"/>
        <v>0</v>
      </c>
      <c r="M62">
        <f t="shared" si="6"/>
        <v>0</v>
      </c>
    </row>
    <row r="63" spans="4:13" x14ac:dyDescent="0.3">
      <c r="D63">
        <f t="shared" si="7"/>
        <v>101</v>
      </c>
      <c r="E63">
        <v>62</v>
      </c>
      <c r="G63">
        <f t="shared" si="0"/>
        <v>0</v>
      </c>
      <c r="H63">
        <f t="shared" si="1"/>
        <v>0</v>
      </c>
      <c r="I63">
        <f t="shared" si="2"/>
        <v>7200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</row>
    <row r="64" spans="4:13" x14ac:dyDescent="0.3">
      <c r="D64">
        <f t="shared" si="7"/>
        <v>102</v>
      </c>
      <c r="E64">
        <v>63</v>
      </c>
      <c r="G64">
        <f t="shared" si="0"/>
        <v>0</v>
      </c>
      <c r="H64">
        <f t="shared" si="1"/>
        <v>0</v>
      </c>
      <c r="I64">
        <f t="shared" si="2"/>
        <v>7200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</row>
    <row r="65" spans="4:13" x14ac:dyDescent="0.3">
      <c r="D65">
        <f t="shared" si="7"/>
        <v>103</v>
      </c>
      <c r="E65">
        <v>64</v>
      </c>
      <c r="G65">
        <f t="shared" si="0"/>
        <v>0</v>
      </c>
      <c r="H65">
        <f t="shared" si="1"/>
        <v>0</v>
      </c>
      <c r="I65">
        <f t="shared" si="2"/>
        <v>7200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</row>
    <row r="66" spans="4:13" x14ac:dyDescent="0.3">
      <c r="D66">
        <f t="shared" si="7"/>
        <v>104</v>
      </c>
      <c r="E66">
        <v>65</v>
      </c>
      <c r="G66">
        <f t="shared" si="0"/>
        <v>0</v>
      </c>
      <c r="H66">
        <f t="shared" si="1"/>
        <v>0</v>
      </c>
      <c r="I66">
        <f t="shared" si="2"/>
        <v>7200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</row>
    <row r="67" spans="4:13" x14ac:dyDescent="0.3">
      <c r="D67">
        <f>D66+1</f>
        <v>105</v>
      </c>
      <c r="E67">
        <v>66</v>
      </c>
      <c r="G67">
        <f t="shared" ref="G67:G74" si="8">IF(OR(D67&lt;$B$9,D67&gt;$B$9+$B$3-1),0,15000)</f>
        <v>0</v>
      </c>
      <c r="H67">
        <f t="shared" ref="H67:H74" si="9">IF(OR(D67&lt;65,D67&gt;94),0,(D67-40)*1000)</f>
        <v>0</v>
      </c>
      <c r="I67">
        <f t="shared" ref="I67:I74" si="10">IF(OR(D67&lt;$B$9,D67&gt;110),0,7200)</f>
        <v>7200</v>
      </c>
      <c r="J67">
        <f t="shared" ref="J67:J74" si="11">IF(OR(D67&lt;60,D67&gt;100),0,D67*1000)</f>
        <v>0</v>
      </c>
      <c r="K67">
        <f t="shared" ref="K67:K74" si="12">IF(OR(D67&lt;$B$9,D67&gt;$B$9+$B$3-1),0,IF(D67&lt;$B$9+$B$3/2,19000,25000))</f>
        <v>0</v>
      </c>
      <c r="L67">
        <f t="shared" ref="L67:L74" si="13">IF(OR(D67&lt;$B$9,D67&gt;$B$9+$B$3-1),0,100000/$B$3)</f>
        <v>0</v>
      </c>
      <c r="M67">
        <f t="shared" ref="M67:M74" si="14">IF(OR(D67&lt;$B$9,D67&gt;$B$9+$B$3-1), 0,IF(AND(ISEVEN($B$9),ISEVEN(D67)),30000,IF(AND(ISODD($B$9),ISODD(D67)),30000,0)))</f>
        <v>0</v>
      </c>
    </row>
    <row r="68" spans="4:13" x14ac:dyDescent="0.3">
      <c r="D68">
        <f t="shared" si="7"/>
        <v>106</v>
      </c>
      <c r="E68">
        <v>67</v>
      </c>
      <c r="G68">
        <f t="shared" si="8"/>
        <v>0</v>
      </c>
      <c r="H68">
        <f t="shared" si="9"/>
        <v>0</v>
      </c>
      <c r="I68">
        <f t="shared" si="10"/>
        <v>7200</v>
      </c>
      <c r="J68">
        <f t="shared" si="11"/>
        <v>0</v>
      </c>
      <c r="K68">
        <f t="shared" si="12"/>
        <v>0</v>
      </c>
      <c r="L68">
        <f t="shared" si="13"/>
        <v>0</v>
      </c>
      <c r="M68">
        <f t="shared" si="14"/>
        <v>0</v>
      </c>
    </row>
    <row r="69" spans="4:13" x14ac:dyDescent="0.3">
      <c r="D69">
        <f t="shared" ref="D69:D70" si="15">D68+1</f>
        <v>107</v>
      </c>
      <c r="E69">
        <v>68</v>
      </c>
      <c r="G69">
        <f t="shared" si="8"/>
        <v>0</v>
      </c>
      <c r="H69">
        <f t="shared" si="9"/>
        <v>0</v>
      </c>
      <c r="I69">
        <f t="shared" si="10"/>
        <v>7200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</row>
    <row r="70" spans="4:13" x14ac:dyDescent="0.3">
      <c r="D70">
        <f t="shared" si="15"/>
        <v>108</v>
      </c>
      <c r="E70">
        <v>69</v>
      </c>
      <c r="G70">
        <f t="shared" si="8"/>
        <v>0</v>
      </c>
      <c r="H70">
        <f t="shared" si="9"/>
        <v>0</v>
      </c>
      <c r="I70">
        <f t="shared" si="10"/>
        <v>7200</v>
      </c>
      <c r="J70">
        <f t="shared" si="11"/>
        <v>0</v>
      </c>
      <c r="K70">
        <f t="shared" si="12"/>
        <v>0</v>
      </c>
      <c r="L70">
        <f t="shared" si="13"/>
        <v>0</v>
      </c>
      <c r="M70">
        <f t="shared" si="14"/>
        <v>0</v>
      </c>
    </row>
    <row r="71" spans="4:13" x14ac:dyDescent="0.3">
      <c r="D71">
        <f>D70+1</f>
        <v>109</v>
      </c>
      <c r="E71">
        <v>70</v>
      </c>
      <c r="G71">
        <f t="shared" si="8"/>
        <v>0</v>
      </c>
      <c r="H71">
        <f t="shared" si="9"/>
        <v>0</v>
      </c>
      <c r="I71">
        <f t="shared" si="10"/>
        <v>7200</v>
      </c>
      <c r="J71">
        <f t="shared" si="11"/>
        <v>0</v>
      </c>
      <c r="K71">
        <f t="shared" si="12"/>
        <v>0</v>
      </c>
      <c r="L71">
        <f t="shared" si="13"/>
        <v>0</v>
      </c>
      <c r="M71">
        <f t="shared" si="14"/>
        <v>0</v>
      </c>
    </row>
    <row r="72" spans="4:13" x14ac:dyDescent="0.3">
      <c r="D72">
        <f t="shared" ref="D72" si="16">D71+1</f>
        <v>110</v>
      </c>
      <c r="E72">
        <v>71</v>
      </c>
      <c r="G72">
        <f t="shared" si="8"/>
        <v>0</v>
      </c>
      <c r="H72">
        <f t="shared" si="9"/>
        <v>0</v>
      </c>
      <c r="I72">
        <f t="shared" si="10"/>
        <v>7200</v>
      </c>
      <c r="J72">
        <f t="shared" si="11"/>
        <v>0</v>
      </c>
      <c r="K72">
        <f t="shared" si="12"/>
        <v>0</v>
      </c>
      <c r="L72">
        <f t="shared" si="13"/>
        <v>0</v>
      </c>
      <c r="M72">
        <f t="shared" si="14"/>
        <v>0</v>
      </c>
    </row>
    <row r="73" spans="4:13" x14ac:dyDescent="0.3">
      <c r="D73">
        <f>D72+1</f>
        <v>111</v>
      </c>
      <c r="E73">
        <v>72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  <c r="M73">
        <f t="shared" si="14"/>
        <v>0</v>
      </c>
    </row>
    <row r="74" spans="4:13" x14ac:dyDescent="0.3">
      <c r="D74">
        <f t="shared" ref="D74" si="17">D73+1</f>
        <v>112</v>
      </c>
      <c r="E74">
        <v>73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  <c r="M74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Illustration Calculator</vt:lpstr>
      <vt:lpstr>Plan Calculations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2024-04-15T14:12:20Z</dcterms:modified>
</cp:coreProperties>
</file>