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zawa" sheetId="1" r:id="rId3"/>
    <sheet state="visible" name="シート1" sheetId="2" r:id="rId4"/>
  </sheets>
  <definedNames/>
  <calcPr/>
</workbook>
</file>

<file path=xl/sharedStrings.xml><?xml version="1.0" encoding="utf-8"?>
<sst xmlns="http://schemas.openxmlformats.org/spreadsheetml/2006/main" count="124" uniqueCount="23">
  <si>
    <t>1 (周期 kHz 指定)</t>
  </si>
  <si>
    <t>クロック周波数</t>
  </si>
  <si>
    <t>[Mhz]</t>
  </si>
  <si>
    <t>[Hz]</t>
  </si>
  <si>
    <t>クロックの周期</t>
  </si>
  <si>
    <t>[s]</t>
  </si>
  <si>
    <t>[ms]</t>
  </si>
  <si>
    <t>Prescaler</t>
  </si>
  <si>
    <t>Prescalerを介したクロックの周期</t>
  </si>
  <si>
    <t>割り込みしたい周期</t>
  </si>
  <si>
    <t>Counter Period</t>
  </si>
  <si>
    <t>クロック周波数、Prescaler、Counter Periodから周期を求める</t>
  </si>
  <si>
    <t>クロック周波数、Counter Period、PWM 周波数から Prescaler を求める。</t>
  </si>
  <si>
    <t>MHz</t>
  </si>
  <si>
    <t>Hz</t>
  </si>
  <si>
    <t>ms</t>
  </si>
  <si>
    <t>s</t>
  </si>
  <si>
    <t>PWM 周波数</t>
  </si>
  <si>
    <t>kHz</t>
  </si>
  <si>
    <t>PWM 周期</t>
  </si>
  <si>
    <t>周期</t>
  </si>
  <si>
    <t>周波数</t>
  </si>
  <si>
    <t>[kHz]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</si>
</sst>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000"/>
  </numFmts>
  <fonts count="4">
    <font>
      <sz val="10.0"/>
      <color rgb="FF000000"/>
      <name val="Arial"/>
    </font>
    <font>
      <sz val="12.0"/>
      <color rgb="FF333333"/>
      <name val="Arial"/>
    </font>
    <font/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4" fillId="0" fontId="2" numFmtId="0" xfId="0" applyBorder="1" applyFont="1"/>
    <xf borderId="4" fillId="4" fontId="1" numFmtId="0" xfId="0" applyAlignment="1" applyBorder="1" applyFill="1" applyFont="1">
      <alignment horizontal="left" readingOrder="0"/>
    </xf>
    <xf borderId="4" fillId="0" fontId="2" numFmtId="164" xfId="0" applyBorder="1" applyFont="1" applyNumberFormat="1"/>
    <xf borderId="4" fillId="5" fontId="1" numFmtId="0" xfId="0" applyAlignment="1" applyBorder="1" applyFill="1" applyFont="1">
      <alignment horizontal="left" readingOrder="0"/>
    </xf>
    <xf borderId="4" fillId="5" fontId="2" numFmtId="165" xfId="0" applyBorder="1" applyFont="1" applyNumberFormat="1"/>
    <xf borderId="0" fillId="0" fontId="2" numFmtId="0" xfId="0" applyAlignment="1" applyFont="1">
      <alignment readingOrder="0"/>
    </xf>
    <xf borderId="4" fillId="4" fontId="3" numFmtId="0" xfId="0" applyAlignment="1" applyBorder="1" applyFont="1">
      <alignment readingOrder="0"/>
    </xf>
    <xf borderId="4" fillId="5" fontId="2" numFmtId="0" xfId="0" applyAlignment="1" applyBorder="1" applyFont="1">
      <alignment readingOrder="0"/>
    </xf>
    <xf borderId="4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26.88"/>
    <col customWidth="1" min="3" max="3" width="5.5"/>
    <col customWidth="1" min="4" max="4" width="17.88"/>
    <col customWidth="1" min="5" max="5" width="14.63"/>
    <col customWidth="1" min="7" max="7" width="15.75"/>
  </cols>
  <sheetData>
    <row r="1">
      <c r="A1" s="1">
        <v>1.0</v>
      </c>
      <c r="B1" s="2"/>
      <c r="C1" s="2"/>
      <c r="D1" s="2"/>
      <c r="E1" s="3"/>
      <c r="G1" s="1" t="s">
        <v>0</v>
      </c>
      <c r="H1" s="2"/>
      <c r="I1" s="2"/>
      <c r="J1" s="2"/>
      <c r="K1" s="3"/>
    </row>
    <row r="2">
      <c r="A2" s="4" t="s">
        <v>1</v>
      </c>
      <c r="B2" s="5">
        <v>168.0</v>
      </c>
      <c r="C2" s="4" t="s">
        <v>2</v>
      </c>
      <c r="D2" s="6">
        <f>B2*1000000</f>
        <v>168000000</v>
      </c>
      <c r="E2" s="4" t="s">
        <v>3</v>
      </c>
      <c r="G2" s="4" t="s">
        <v>1</v>
      </c>
      <c r="H2" s="5">
        <v>168.0</v>
      </c>
      <c r="I2" s="4" t="s">
        <v>2</v>
      </c>
      <c r="J2" s="6">
        <f>H2*1000000</f>
        <v>168000000</v>
      </c>
      <c r="K2" s="4" t="s">
        <v>3</v>
      </c>
    </row>
    <row r="3">
      <c r="A3" s="4" t="s">
        <v>4</v>
      </c>
      <c r="B3" s="6">
        <f>1/(B2*1000000)</f>
        <v>0.000000005952380952</v>
      </c>
      <c r="C3" s="4" t="s">
        <v>5</v>
      </c>
      <c r="D3" s="6">
        <f>B3*1000</f>
        <v>0.000005952380952</v>
      </c>
      <c r="E3" s="4" t="s">
        <v>6</v>
      </c>
      <c r="G3" s="4" t="s">
        <v>4</v>
      </c>
      <c r="H3" s="6">
        <f>1/(H2*1000000)</f>
        <v>0.000000005952380952</v>
      </c>
      <c r="I3" s="4" t="s">
        <v>5</v>
      </c>
      <c r="J3" s="6">
        <f>H3*1000</f>
        <v>0.000005952380952</v>
      </c>
      <c r="K3" s="4" t="s">
        <v>6</v>
      </c>
    </row>
    <row r="4">
      <c r="A4" s="7" t="s">
        <v>7</v>
      </c>
      <c r="B4" s="5">
        <v>4.0</v>
      </c>
      <c r="C4" s="6"/>
      <c r="D4" s="6">
        <f>B4+1</f>
        <v>5</v>
      </c>
      <c r="E4" s="6"/>
      <c r="G4" s="7" t="s">
        <v>7</v>
      </c>
      <c r="H4" s="5">
        <v>4.0</v>
      </c>
      <c r="I4" s="6"/>
      <c r="J4" s="6">
        <f>H4+1</f>
        <v>5</v>
      </c>
      <c r="K4" s="6"/>
    </row>
    <row r="5">
      <c r="A5" s="7" t="s">
        <v>8</v>
      </c>
      <c r="B5" s="8">
        <f>B3*D4</f>
        <v>0.00000002976190476</v>
      </c>
      <c r="C5" s="4" t="s">
        <v>5</v>
      </c>
      <c r="D5" s="6">
        <f>B5*1000</f>
        <v>0.00002976190476</v>
      </c>
      <c r="E5" s="4" t="s">
        <v>6</v>
      </c>
      <c r="G5" s="7" t="s">
        <v>8</v>
      </c>
      <c r="H5" s="8">
        <f>H3*J4</f>
        <v>0.00000002976190476</v>
      </c>
      <c r="I5" s="4" t="s">
        <v>5</v>
      </c>
      <c r="J5" s="6">
        <f>H5*1000</f>
        <v>0.00002976190476</v>
      </c>
      <c r="K5" s="4" t="s">
        <v>6</v>
      </c>
    </row>
    <row r="6">
      <c r="A6" s="4" t="s">
        <v>9</v>
      </c>
      <c r="B6" s="5">
        <v>1.0</v>
      </c>
      <c r="C6" s="4" t="s">
        <v>6</v>
      </c>
      <c r="D6" s="6">
        <f>B6/1000</f>
        <v>0.001</v>
      </c>
      <c r="E6" s="4" t="s">
        <v>5</v>
      </c>
      <c r="G6" s="4" t="s">
        <v>9</v>
      </c>
      <c r="H6" s="5">
        <f>1/0.001</f>
        <v>1000</v>
      </c>
      <c r="I6" s="4" t="s">
        <v>3</v>
      </c>
      <c r="J6" s="6">
        <f>1/(H6)</f>
        <v>0.001</v>
      </c>
      <c r="K6" s="4" t="s">
        <v>5</v>
      </c>
    </row>
    <row r="8">
      <c r="A8" s="9" t="s">
        <v>10</v>
      </c>
      <c r="B8" s="10">
        <f>(D6/2/B5)-1</f>
        <v>16799</v>
      </c>
      <c r="G8" s="9" t="s">
        <v>10</v>
      </c>
      <c r="H8" s="10">
        <f>((J6/H5/2)-1)</f>
        <v>16799</v>
      </c>
    </row>
    <row r="11">
      <c r="A11" s="1" t="s">
        <v>11</v>
      </c>
      <c r="B11" s="2"/>
      <c r="C11" s="2"/>
      <c r="D11" s="2"/>
      <c r="E11" s="3"/>
      <c r="G11" s="11" t="s">
        <v>12</v>
      </c>
    </row>
    <row r="12">
      <c r="A12" s="4" t="s">
        <v>1</v>
      </c>
      <c r="B12" s="5">
        <v>168.0</v>
      </c>
      <c r="C12" s="4" t="s">
        <v>2</v>
      </c>
      <c r="D12" s="6">
        <f>B12*1000000</f>
        <v>168000000</v>
      </c>
      <c r="E12" s="4" t="s">
        <v>3</v>
      </c>
      <c r="G12" s="11" t="s">
        <v>1</v>
      </c>
      <c r="H12" s="11">
        <v>168.0</v>
      </c>
      <c r="I12" s="11" t="s">
        <v>13</v>
      </c>
      <c r="J12">
        <f>H12*1000000</f>
        <v>168000000</v>
      </c>
      <c r="K12" s="11" t="s">
        <v>14</v>
      </c>
    </row>
    <row r="13">
      <c r="A13" s="4" t="s">
        <v>4</v>
      </c>
      <c r="B13" s="6">
        <f>1/(B12*1000000)</f>
        <v>0.000000005952380952</v>
      </c>
      <c r="C13" s="4" t="s">
        <v>5</v>
      </c>
      <c r="D13" s="6">
        <f>B13*1000</f>
        <v>0.000005952380952</v>
      </c>
      <c r="E13" s="4" t="s">
        <v>6</v>
      </c>
      <c r="G13" s="11" t="s">
        <v>4</v>
      </c>
      <c r="H13">
        <f>J13*1000</f>
        <v>0.000005952380952</v>
      </c>
      <c r="I13" s="11" t="s">
        <v>15</v>
      </c>
      <c r="J13">
        <f>1/J12</f>
        <v>0.000000005952380952</v>
      </c>
      <c r="K13" s="11" t="s">
        <v>16</v>
      </c>
    </row>
    <row r="14">
      <c r="A14" s="7" t="s">
        <v>7</v>
      </c>
      <c r="B14" s="5">
        <v>4.0</v>
      </c>
      <c r="C14" s="6"/>
      <c r="D14" s="6">
        <f>B14+1</f>
        <v>5</v>
      </c>
      <c r="E14" s="6"/>
      <c r="G14" s="11" t="s">
        <v>10</v>
      </c>
      <c r="H14" s="11">
        <v>999.0</v>
      </c>
      <c r="J14">
        <f>H14+1</f>
        <v>1000</v>
      </c>
    </row>
    <row r="15">
      <c r="A15" s="7" t="s">
        <v>8</v>
      </c>
      <c r="B15" s="8">
        <f>B13*D14</f>
        <v>0.00000002976190476</v>
      </c>
      <c r="C15" s="4" t="s">
        <v>5</v>
      </c>
      <c r="D15" s="6">
        <f>B15*1000</f>
        <v>0.00002976190476</v>
      </c>
      <c r="E15" s="4" t="s">
        <v>6</v>
      </c>
      <c r="G15" s="11" t="s">
        <v>17</v>
      </c>
      <c r="H15" s="11">
        <v>42.0</v>
      </c>
      <c r="I15" s="11" t="s">
        <v>18</v>
      </c>
      <c r="J15">
        <f>H15*1000</f>
        <v>42000</v>
      </c>
      <c r="K15" s="11" t="s">
        <v>14</v>
      </c>
    </row>
    <row r="16">
      <c r="A16" s="12" t="s">
        <v>10</v>
      </c>
      <c r="B16" s="5">
        <v>16799.0</v>
      </c>
      <c r="C16" s="6"/>
      <c r="D16" s="6">
        <f>B16+1</f>
        <v>16800</v>
      </c>
      <c r="E16" s="6"/>
      <c r="G16" s="11" t="s">
        <v>19</v>
      </c>
      <c r="H16">
        <f>1/H15</f>
        <v>0.02380952381</v>
      </c>
      <c r="I16" s="11" t="s">
        <v>15</v>
      </c>
      <c r="J16">
        <f>1/J15</f>
        <v>0.00002380952381</v>
      </c>
      <c r="K16" s="11" t="s">
        <v>16</v>
      </c>
    </row>
    <row r="18">
      <c r="A18" s="13" t="s">
        <v>20</v>
      </c>
      <c r="B18" s="14">
        <f>B15*D16*2</f>
        <v>0.001</v>
      </c>
      <c r="C18" s="13" t="s">
        <v>5</v>
      </c>
      <c r="D18" s="14">
        <f>B18*1000</f>
        <v>1</v>
      </c>
      <c r="E18" s="13" t="s">
        <v>6</v>
      </c>
      <c r="G18" s="11" t="s">
        <v>7</v>
      </c>
      <c r="H18">
        <f>(J12/J15/J14/2-1)</f>
        <v>1</v>
      </c>
    </row>
    <row r="19">
      <c r="A19" s="13" t="s">
        <v>21</v>
      </c>
      <c r="B19" s="14">
        <f>1/B18</f>
        <v>1000</v>
      </c>
      <c r="C19" s="13" t="s">
        <v>3</v>
      </c>
      <c r="D19" s="14">
        <f>B19/1000</f>
        <v>1</v>
      </c>
      <c r="E19" s="13" t="s">
        <v>22</v>
      </c>
    </row>
  </sheetData>
  <mergeCells count="4">
    <mergeCell ref="A1:E1"/>
    <mergeCell ref="G1:K1"/>
    <mergeCell ref="A11:E11"/>
    <mergeCell ref="G11:K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26.88"/>
    <col customWidth="1" min="3" max="3" width="5.5"/>
    <col customWidth="1" min="4" max="4" width="17.88"/>
    <col customWidth="1" min="5" max="5" width="14.63"/>
    <col customWidth="1" min="7" max="7" width="15.75"/>
  </cols>
  <sheetData>
    <row r="1">
      <c r="A1" s="1">
        <v>1.0</v>
      </c>
      <c r="B1" s="2"/>
      <c r="C1" s="2"/>
      <c r="D1" s="2"/>
      <c r="E1" s="3"/>
      <c r="G1" s="1" t="s">
        <v>0</v>
      </c>
      <c r="H1" s="2"/>
      <c r="I1" s="2"/>
      <c r="J1" s="2"/>
      <c r="K1" s="3"/>
    </row>
    <row r="2">
      <c r="A2" s="4" t="s">
        <v>1</v>
      </c>
      <c r="B2" s="5">
        <v>168.0</v>
      </c>
      <c r="C2" s="4" t="s">
        <v>2</v>
      </c>
      <c r="D2" s="6">
        <f>B2*1000000</f>
        <v>168000000</v>
      </c>
      <c r="E2" s="4" t="s">
        <v>3</v>
      </c>
      <c r="G2" s="4" t="s">
        <v>1</v>
      </c>
      <c r="H2" s="5">
        <v>168.0</v>
      </c>
      <c r="I2" s="4" t="s">
        <v>2</v>
      </c>
      <c r="J2" s="6">
        <f>H2*1000000</f>
        <v>168000000</v>
      </c>
      <c r="K2" s="4" t="s">
        <v>3</v>
      </c>
    </row>
    <row r="3">
      <c r="A3" s="4" t="s">
        <v>4</v>
      </c>
      <c r="B3" s="6">
        <f>1/(B2*1000000)</f>
        <v>0.000000005952380952</v>
      </c>
      <c r="C3" s="4" t="s">
        <v>5</v>
      </c>
      <c r="D3" s="6">
        <f>B3*1000</f>
        <v>0.000005952380952</v>
      </c>
      <c r="E3" s="4" t="s">
        <v>6</v>
      </c>
      <c r="G3" s="4" t="s">
        <v>4</v>
      </c>
      <c r="H3" s="6">
        <f>1/(H2*1000000)</f>
        <v>0.000000005952380952</v>
      </c>
      <c r="I3" s="4" t="s">
        <v>5</v>
      </c>
      <c r="J3" s="6">
        <f>H3*1000</f>
        <v>0.000005952380952</v>
      </c>
      <c r="K3" s="4" t="s">
        <v>6</v>
      </c>
    </row>
    <row r="4">
      <c r="A4" s="7" t="s">
        <v>7</v>
      </c>
      <c r="B4" s="5">
        <v>4.0</v>
      </c>
      <c r="C4" s="6"/>
      <c r="D4" s="6">
        <f>B4+1</f>
        <v>5</v>
      </c>
      <c r="E4" s="6"/>
      <c r="G4" s="7" t="s">
        <v>7</v>
      </c>
      <c r="H4" s="5">
        <v>256.0</v>
      </c>
      <c r="I4" s="6"/>
      <c r="J4" s="6">
        <f>H4+1</f>
        <v>257</v>
      </c>
      <c r="K4" s="6"/>
    </row>
    <row r="5">
      <c r="A5" s="7" t="s">
        <v>8</v>
      </c>
      <c r="B5" s="8">
        <f>B3*D4</f>
        <v>0.00000002976190476</v>
      </c>
      <c r="C5" s="4" t="s">
        <v>5</v>
      </c>
      <c r="D5" s="6">
        <f>B5*1000</f>
        <v>0.00002976190476</v>
      </c>
      <c r="E5" s="4" t="s">
        <v>6</v>
      </c>
      <c r="G5" s="7" t="s">
        <v>8</v>
      </c>
      <c r="H5" s="8">
        <f>H3*J4</f>
        <v>0.000001529761905</v>
      </c>
      <c r="I5" s="4" t="s">
        <v>5</v>
      </c>
      <c r="J5" s="6">
        <f>H5*1000</f>
        <v>0.001529761905</v>
      </c>
      <c r="K5" s="4" t="s">
        <v>6</v>
      </c>
    </row>
    <row r="6">
      <c r="A6" s="4" t="s">
        <v>9</v>
      </c>
      <c r="B6" s="5">
        <v>0.1</v>
      </c>
      <c r="C6" s="4" t="s">
        <v>6</v>
      </c>
      <c r="D6" s="6">
        <f>B6/1000</f>
        <v>0.0001</v>
      </c>
      <c r="E6" s="4" t="s">
        <v>5</v>
      </c>
      <c r="G6" s="4" t="s">
        <v>9</v>
      </c>
      <c r="H6" s="5">
        <v>440.0</v>
      </c>
      <c r="I6" s="4" t="s">
        <v>3</v>
      </c>
      <c r="J6" s="6">
        <f>1/(H6)</f>
        <v>0.002272727273</v>
      </c>
      <c r="K6" s="4" t="s">
        <v>5</v>
      </c>
    </row>
    <row r="8">
      <c r="A8" s="9" t="s">
        <v>10</v>
      </c>
      <c r="B8" s="10">
        <f>(D6/B5)-1</f>
        <v>3359</v>
      </c>
      <c r="G8" s="9" t="s">
        <v>10</v>
      </c>
      <c r="H8" s="10">
        <f>(J6/H5)-1</f>
        <v>1484.673859</v>
      </c>
    </row>
    <row r="11">
      <c r="A11" s="1" t="s">
        <v>11</v>
      </c>
      <c r="B11" s="2"/>
      <c r="C11" s="2"/>
      <c r="D11" s="2"/>
      <c r="E11" s="3"/>
      <c r="G11" s="11" t="s">
        <v>12</v>
      </c>
    </row>
    <row r="12">
      <c r="A12" s="4" t="s">
        <v>1</v>
      </c>
      <c r="B12" s="5">
        <v>168.0</v>
      </c>
      <c r="C12" s="4" t="s">
        <v>2</v>
      </c>
      <c r="D12" s="6">
        <f>B12*1000000</f>
        <v>168000000</v>
      </c>
      <c r="E12" s="4" t="s">
        <v>3</v>
      </c>
      <c r="G12" s="11" t="s">
        <v>1</v>
      </c>
      <c r="H12" s="11">
        <v>168.0</v>
      </c>
      <c r="I12" s="11" t="s">
        <v>13</v>
      </c>
      <c r="J12">
        <f>H12*1000000</f>
        <v>168000000</v>
      </c>
      <c r="K12" s="11" t="s">
        <v>14</v>
      </c>
    </row>
    <row r="13">
      <c r="A13" s="4" t="s">
        <v>4</v>
      </c>
      <c r="B13" s="6">
        <f>1/(B12*1000000)</f>
        <v>0.000000005952380952</v>
      </c>
      <c r="C13" s="4" t="s">
        <v>5</v>
      </c>
      <c r="D13" s="6">
        <f>B13*1000</f>
        <v>0.000005952380952</v>
      </c>
      <c r="E13" s="4" t="s">
        <v>6</v>
      </c>
      <c r="G13" s="11" t="s">
        <v>4</v>
      </c>
      <c r="H13">
        <f>J13*1000</f>
        <v>0.000005952380952</v>
      </c>
      <c r="I13" s="11" t="s">
        <v>15</v>
      </c>
      <c r="J13">
        <f>1/J12</f>
        <v>0.000000005952380952</v>
      </c>
      <c r="K13" s="11" t="s">
        <v>16</v>
      </c>
    </row>
    <row r="14">
      <c r="A14" s="7" t="s">
        <v>7</v>
      </c>
      <c r="B14" s="5">
        <v>1.0</v>
      </c>
      <c r="C14" s="6"/>
      <c r="D14" s="6">
        <f>B14+1</f>
        <v>2</v>
      </c>
      <c r="E14" s="6"/>
      <c r="G14" s="11" t="s">
        <v>10</v>
      </c>
      <c r="H14" s="11">
        <f>1000-1</f>
        <v>999</v>
      </c>
      <c r="J14">
        <f>H14+1</f>
        <v>1000</v>
      </c>
    </row>
    <row r="15">
      <c r="A15" s="7" t="s">
        <v>8</v>
      </c>
      <c r="B15" s="8">
        <f>B13*D14</f>
        <v>0.0000000119047619</v>
      </c>
      <c r="C15" s="4" t="s">
        <v>5</v>
      </c>
      <c r="D15" s="6">
        <f>B15*1000</f>
        <v>0.0000119047619</v>
      </c>
      <c r="E15" s="4" t="s">
        <v>6</v>
      </c>
      <c r="G15" s="11" t="s">
        <v>17</v>
      </c>
      <c r="H15" s="11">
        <v>56.0</v>
      </c>
      <c r="I15" s="11" t="s">
        <v>18</v>
      </c>
      <c r="J15">
        <f>H15*1000</f>
        <v>56000</v>
      </c>
      <c r="K15" s="11" t="s">
        <v>14</v>
      </c>
    </row>
    <row r="16">
      <c r="A16" s="12" t="s">
        <v>10</v>
      </c>
      <c r="B16" s="5">
        <v>999.0</v>
      </c>
      <c r="C16" s="6"/>
      <c r="D16" s="6">
        <f>B16+1</f>
        <v>1000</v>
      </c>
      <c r="E16" s="6"/>
      <c r="G16" s="11" t="s">
        <v>19</v>
      </c>
      <c r="H16">
        <f>1/H15</f>
        <v>0.01785714286</v>
      </c>
      <c r="I16" s="11" t="s">
        <v>15</v>
      </c>
      <c r="J16">
        <f>1/J15</f>
        <v>0.00001785714286</v>
      </c>
      <c r="K16" s="11" t="s">
        <v>16</v>
      </c>
    </row>
    <row r="18">
      <c r="A18" s="13" t="s">
        <v>20</v>
      </c>
      <c r="B18" s="14">
        <f>B15*D16</f>
        <v>0.0000119047619</v>
      </c>
      <c r="C18" s="13" t="s">
        <v>5</v>
      </c>
      <c r="D18" s="14">
        <f>B18*1000</f>
        <v>0.0119047619</v>
      </c>
      <c r="E18" s="13" t="s">
        <v>6</v>
      </c>
      <c r="G18" s="11" t="s">
        <v>7</v>
      </c>
      <c r="H18">
        <f>J12/J15/J14-1</f>
        <v>2</v>
      </c>
    </row>
    <row r="19">
      <c r="A19" s="13" t="s">
        <v>21</v>
      </c>
      <c r="B19" s="14">
        <f>1/B18</f>
        <v>84000</v>
      </c>
      <c r="C19" s="13" t="s">
        <v>3</v>
      </c>
      <c r="D19" s="14">
        <f>B19/1000</f>
        <v>84</v>
      </c>
      <c r="E19" s="13" t="s">
        <v>22</v>
      </c>
    </row>
  </sheetData>
  <mergeCells count="4">
    <mergeCell ref="A1:E1"/>
    <mergeCell ref="G1:K1"/>
    <mergeCell ref="A11:E11"/>
    <mergeCell ref="G11:K11"/>
  </mergeCells>
  <drawing r:id="rId1"/>
</worksheet>
</file>