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fa\Documents\GitHub\Murakumo\excel\"/>
    </mc:Choice>
  </mc:AlternateContent>
  <xr:revisionPtr revIDLastSave="0" documentId="13_ncr:1_{8D49B6E4-96BA-4B1A-815A-6DC01576237D}" xr6:coauthVersionLast="47" xr6:coauthVersionMax="47" xr10:uidLastSave="{00000000-0000-0000-0000-000000000000}"/>
  <bookViews>
    <workbookView xWindow="810" yWindow="-120" windowWidth="19800" windowHeight="11760" xr2:uid="{95E48323-3A81-4A2A-BF1E-57FE044824C4}"/>
  </bookViews>
  <sheets>
    <sheet name="モータ選定 Ver.3" sheetId="4" r:id="rId1"/>
    <sheet name="モータ選定 Ver.2" sheetId="3" r:id="rId2"/>
    <sheet name="モータ選定 Ver.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" i="4" l="1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" i="4"/>
  <c r="N6" i="4"/>
  <c r="A52" i="3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48" i="4"/>
  <c r="S48" i="4"/>
  <c r="V48" i="4"/>
  <c r="K50" i="4"/>
  <c r="R50" i="4" s="1"/>
  <c r="K49" i="4"/>
  <c r="S49" i="4" s="1"/>
  <c r="I49" i="4"/>
  <c r="I50" i="4" s="1"/>
  <c r="I51" i="4" s="1"/>
  <c r="U48" i="4"/>
  <c r="Z48" i="4"/>
  <c r="AF48" i="4"/>
  <c r="AG48" i="4"/>
  <c r="AH48" i="4"/>
  <c r="U49" i="4"/>
  <c r="V49" i="4"/>
  <c r="W49" i="4"/>
  <c r="X49" i="4" s="1"/>
  <c r="Y49" i="4"/>
  <c r="AA49" i="4" s="1"/>
  <c r="Z49" i="4"/>
  <c r="AF49" i="4"/>
  <c r="AG49" i="4"/>
  <c r="AH49" i="4"/>
  <c r="U50" i="4"/>
  <c r="V50" i="4"/>
  <c r="Y50" i="4"/>
  <c r="AA50" i="4" s="1"/>
  <c r="Z50" i="4"/>
  <c r="AF50" i="4"/>
  <c r="AG50" i="4"/>
  <c r="AH50" i="4"/>
  <c r="U51" i="4"/>
  <c r="V51" i="4"/>
  <c r="W51" i="4"/>
  <c r="X51" i="4" s="1"/>
  <c r="Y51" i="4"/>
  <c r="AA51" i="4" s="1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S50" i="4" l="1"/>
  <c r="K51" i="4"/>
  <c r="R49" i="4"/>
  <c r="W52" i="3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C51" i="4"/>
  <c r="AC50" i="4"/>
  <c r="AE50" i="4" s="1"/>
  <c r="AB50" i="4"/>
  <c r="AD50" i="4" s="1"/>
  <c r="AC49" i="4"/>
  <c r="AE49" i="4" s="1"/>
  <c r="AC48" i="4"/>
  <c r="AE48" i="4" s="1"/>
  <c r="AB48" i="4"/>
  <c r="AD48" i="4" s="1"/>
  <c r="A4" i="4"/>
  <c r="Y11" i="4"/>
  <c r="Y28" i="4"/>
  <c r="Y9" i="4"/>
  <c r="Y15" i="4"/>
  <c r="Y7" i="4"/>
  <c r="Y36" i="4"/>
  <c r="Y44" i="4"/>
  <c r="Y13" i="4"/>
  <c r="Y5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E4" i="4" s="1"/>
  <c r="AC26" i="4"/>
  <c r="AE26" i="4" s="1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A50" i="4" l="1"/>
  <c r="T50" i="4" s="1"/>
  <c r="R51" i="4"/>
  <c r="A51" i="4" s="1"/>
  <c r="AI51" i="4" s="1"/>
  <c r="S51" i="4"/>
  <c r="AE51" i="4" s="1"/>
  <c r="A49" i="4"/>
  <c r="AI49" i="4" s="1"/>
  <c r="AA48" i="4"/>
  <c r="A48" i="4" s="1"/>
  <c r="X51" i="3"/>
  <c r="A51" i="3"/>
  <c r="A50" i="3"/>
  <c r="A49" i="3"/>
  <c r="X49" i="3"/>
  <c r="V6" i="3"/>
  <c r="Y5" i="3"/>
  <c r="T51" i="4"/>
  <c r="AI50" i="4"/>
  <c r="T49" i="4"/>
  <c r="A5" i="4"/>
  <c r="AI5" i="4" s="1"/>
  <c r="AC11" i="4"/>
  <c r="P10" i="4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T48" i="4" l="1"/>
  <c r="AI48" i="4"/>
  <c r="AD51" i="4"/>
  <c r="Q51" i="3"/>
  <c r="AC51" i="3"/>
  <c r="Q50" i="3"/>
  <c r="AC50" i="3"/>
  <c r="Q49" i="3"/>
  <c r="AC49" i="3"/>
  <c r="A6" i="4"/>
  <c r="AI6" i="4" s="1"/>
  <c r="A7" i="4"/>
  <c r="T5" i="4"/>
  <c r="A10" i="4"/>
  <c r="P11" i="4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T6" i="4" l="1"/>
  <c r="AI10" i="4"/>
  <c r="T10" i="4"/>
  <c r="P12" i="4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A12" i="4" l="1"/>
  <c r="P13" i="4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A13" i="4" l="1"/>
  <c r="T12" i="4"/>
  <c r="AI12" i="4"/>
  <c r="P14" i="4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T13" i="4" l="1"/>
  <c r="AI13" i="4"/>
  <c r="A14" i="4"/>
  <c r="P15" i="4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T14" i="4" l="1"/>
  <c r="AI14" i="4"/>
  <c r="A15" i="4"/>
  <c r="P16" i="4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T15" i="4" l="1"/>
  <c r="AI15" i="4"/>
  <c r="P17" i="4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A17" i="4" l="1"/>
  <c r="W25" i="4"/>
  <c r="X25" i="4" s="1"/>
  <c r="Y25" i="4"/>
  <c r="P18" i="4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AC25" i="4" l="1"/>
  <c r="T17" i="4"/>
  <c r="AI17" i="4"/>
  <c r="A18" i="4"/>
  <c r="AB25" i="4"/>
  <c r="AD25" i="4" s="1"/>
  <c r="P19" i="4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T18" i="4" l="1"/>
  <c r="AI18" i="4"/>
  <c r="A19" i="4"/>
  <c r="P20" i="4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T19" i="4" l="1"/>
  <c r="AI19" i="4"/>
  <c r="A20" i="4"/>
  <c r="P21" i="4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T20" i="4" l="1"/>
  <c r="AI20" i="4"/>
  <c r="A21" i="4"/>
  <c r="P22" i="4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T21" i="4" l="1"/>
  <c r="AI21" i="4"/>
  <c r="A22" i="4"/>
  <c r="P23" i="4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AI22" i="4" l="1"/>
  <c r="T22" i="4"/>
  <c r="P24" i="4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A24" i="4" l="1"/>
  <c r="P25" i="4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AI24" i="4" l="1"/>
  <c r="T24" i="4"/>
  <c r="A25" i="4"/>
  <c r="P26" i="4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AI25" i="4" l="1"/>
  <c r="T25" i="4"/>
  <c r="A26" i="4"/>
  <c r="P27" i="4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AI26" i="4" l="1"/>
  <c r="T26" i="4"/>
  <c r="A27" i="4"/>
  <c r="W47" i="4"/>
  <c r="AB47" i="4" s="1"/>
  <c r="Z47" i="4"/>
  <c r="P28" i="4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AC47" i="4" l="1"/>
  <c r="AE47" i="4" s="1"/>
  <c r="X47" i="4"/>
  <c r="A28" i="4"/>
  <c r="AI27" i="4"/>
  <c r="T27" i="4"/>
  <c r="P29" i="4"/>
  <c r="AD47" i="4"/>
  <c r="AD46" i="4"/>
  <c r="Q24" i="3"/>
  <c r="AC24" i="3"/>
  <c r="Q25" i="3"/>
  <c r="AC25" i="3"/>
  <c r="T28" i="4" l="1"/>
  <c r="AI28" i="4"/>
  <c r="A29" i="4"/>
  <c r="P30" i="4"/>
  <c r="AI29" i="4" l="1"/>
  <c r="T29" i="4"/>
  <c r="A30" i="4"/>
  <c r="P31" i="4"/>
  <c r="AI30" i="4" l="1"/>
  <c r="T30" i="4"/>
  <c r="A31" i="4"/>
  <c r="P32" i="4"/>
  <c r="A32" i="4" l="1"/>
  <c r="AI31" i="4"/>
  <c r="T31" i="4"/>
  <c r="P33" i="4"/>
  <c r="AI32" i="4" l="1"/>
  <c r="T32" i="4"/>
  <c r="A33" i="4"/>
  <c r="P34" i="4"/>
  <c r="AI33" i="4" l="1"/>
  <c r="T33" i="4"/>
  <c r="A34" i="4"/>
  <c r="P35" i="4"/>
  <c r="AI34" i="4" l="1"/>
  <c r="T34" i="4"/>
  <c r="A35" i="4"/>
  <c r="P36" i="4"/>
  <c r="T35" i="4" l="1"/>
  <c r="AI35" i="4"/>
  <c r="A36" i="4"/>
  <c r="P37" i="4"/>
  <c r="A37" i="4" l="1"/>
  <c r="T36" i="4"/>
  <c r="AI36" i="4"/>
  <c r="P38" i="4"/>
  <c r="AI37" i="4" l="1"/>
  <c r="T37" i="4"/>
  <c r="A38" i="4"/>
  <c r="P39" i="4"/>
  <c r="AI38" i="4" l="1"/>
  <c r="T38" i="4"/>
  <c r="A39" i="4"/>
  <c r="P40" i="4"/>
  <c r="T39" i="4" l="1"/>
  <c r="AI39" i="4"/>
  <c r="A40" i="4"/>
  <c r="P41" i="4"/>
  <c r="AI40" i="4" l="1"/>
  <c r="T40" i="4"/>
  <c r="A41" i="4"/>
  <c r="P42" i="4"/>
  <c r="T41" i="4" l="1"/>
  <c r="AI41" i="4"/>
  <c r="A42" i="4"/>
  <c r="P43" i="4"/>
  <c r="T42" i="4" l="1"/>
  <c r="AI42" i="4"/>
  <c r="A43" i="4"/>
  <c r="P44" i="4"/>
  <c r="T43" i="4" l="1"/>
  <c r="AI43" i="4"/>
  <c r="A44" i="4"/>
  <c r="P45" i="4"/>
  <c r="AI44" i="4" l="1"/>
  <c r="T44" i="4"/>
  <c r="A45" i="4"/>
  <c r="P46" i="4"/>
  <c r="AI45" i="4" l="1"/>
  <c r="T45" i="4"/>
  <c r="A46" i="4"/>
  <c r="P47" i="4"/>
  <c r="T46" i="4" l="1"/>
  <c r="AI46" i="4"/>
  <c r="A47" i="4"/>
  <c r="AI47" i="4" l="1"/>
  <c r="T47" i="4"/>
</calcChain>
</file>

<file path=xl/sharedStrings.xml><?xml version="1.0" encoding="utf-8"?>
<sst xmlns="http://schemas.openxmlformats.org/spreadsheetml/2006/main" count="222" uniqueCount="59">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</sst>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標準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abSelected="1" topLeftCell="T1" zoomScale="70" zoomScaleNormal="70" workbookViewId="0">
      <pane ySplit="2" topLeftCell="A3" activePane="bottomLeft" state="frozen"/>
      <selection activeCell="B1" sqref="B1"/>
      <selection pane="bottomLeft" activeCell="AC6" sqref="AC6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7" t="s">
        <v>26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4" t="s">
        <v>40</v>
      </c>
      <c r="U1" s="8"/>
      <c r="V1" s="8"/>
      <c r="W1" s="8"/>
      <c r="X1" s="8"/>
      <c r="Y1" s="8"/>
      <c r="Z1" s="8"/>
      <c r="AA1" s="8"/>
      <c r="AB1" s="8"/>
      <c r="AC1" s="8"/>
      <c r="AD1" s="9" t="s">
        <v>37</v>
      </c>
      <c r="AE1" s="9"/>
      <c r="AF1" s="9"/>
      <c r="AG1" s="10" t="s">
        <v>36</v>
      </c>
      <c r="AH1" s="10"/>
      <c r="AI1" s="10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">
        <v>4</v>
      </c>
      <c r="Q4" s="1">
        <v>5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 t="shared" ref="W4:W47" si="5">N4/M4</f>
        <v>0.640625</v>
      </c>
      <c r="X4" s="1">
        <f t="shared" ref="X4:X51" si="6">1/W4</f>
        <v>1.5609756097560976</v>
      </c>
      <c r="Y4" s="1">
        <f>O4*M4</f>
        <v>19.2</v>
      </c>
      <c r="Z4" s="1">
        <f>O4*N4</f>
        <v>12.299999999999999</v>
      </c>
      <c r="AA4" s="1">
        <f>Q4+2*SQRT(POWER(Y4+Z4, 2)-POWER(Y4-Z4, 2))</f>
        <v>66.469992679355357</v>
      </c>
      <c r="AB4" s="1">
        <f t="shared" ref="AB4:AB47" si="7">U4*W4</f>
        <v>29170.645833333336</v>
      </c>
      <c r="AC4" s="1">
        <f t="shared" ref="AC4:AC47" si="8">V4/W4</f>
        <v>39.505170731707317</v>
      </c>
      <c r="AD4" s="1">
        <f t="shared" ref="AD4:AD47" si="9">AB4/R4</f>
        <v>3.9531966790398694</v>
      </c>
      <c r="AE4" s="1">
        <f t="shared" ref="AE4:AE47" si="10">AC4/S4</f>
        <v>4.2251519499152206</v>
      </c>
      <c r="AF4" s="1">
        <f t="shared" ref="AF4:AF47" si="11">E4/D4</f>
        <v>4.9333333333333336</v>
      </c>
      <c r="AG4" s="1">
        <f t="shared" ref="AG4:AG28" si="12">D4</f>
        <v>1.5</v>
      </c>
      <c r="AH4" s="1" t="str">
        <f t="shared" ref="AH4:AH28" si="13">C4</f>
        <v>DCX10L</v>
      </c>
      <c r="AI4" s="1" t="str">
        <f t="shared" ref="AI4:AI47" si="14">A4</f>
        <v>×</v>
      </c>
    </row>
    <row r="5" spans="1:35" x14ac:dyDescent="0.4">
      <c r="A5" s="1" t="str">
        <f t="shared" ref="A5:A51" si="15">IF(2*AA5&gt;=2*K5+Q5,IF(I5&gt;U5,IF(AB5&gt;=R5,IF(AC5&gt;=S5, "〇", "×"), "×"),"×"),"×")</f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6">$N$4</f>
        <v>41</v>
      </c>
      <c r="O5" s="1">
        <f>O4</f>
        <v>0.3</v>
      </c>
      <c r="P5" s="1">
        <f>P4</f>
        <v>4</v>
      </c>
      <c r="Q5" s="1">
        <f>Q4</f>
        <v>5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 t="shared" si="5"/>
        <v>0.640625</v>
      </c>
      <c r="X5" s="1">
        <f t="shared" si="6"/>
        <v>1.5609756097560976</v>
      </c>
      <c r="Y5" s="1">
        <f t="shared" ref="Y5:Y47" si="17">O5*M5</f>
        <v>19.2</v>
      </c>
      <c r="Z5" s="1">
        <f t="shared" ref="Z5:Z47" si="18">O5*N5</f>
        <v>12.299999999999999</v>
      </c>
      <c r="AA5" s="1">
        <f t="shared" ref="AA5:AA51" si="19">Q5+2*SQRT(POWER(Y5+Z5, 2)-POWER(Y5-Z5, 2))</f>
        <v>66.469992679355357</v>
      </c>
      <c r="AB5" s="1">
        <f t="shared" si="7"/>
        <v>10950.84375</v>
      </c>
      <c r="AC5" s="1">
        <f t="shared" si="8"/>
        <v>18.520455284552845</v>
      </c>
      <c r="AD5" s="1">
        <f t="shared" si="9"/>
        <v>1.4840548746341438</v>
      </c>
      <c r="AE5" s="1">
        <f t="shared" si="10"/>
        <v>1.9807973566366677</v>
      </c>
      <c r="AF5" s="1">
        <f t="shared" si="11"/>
        <v>2.4666666666666668</v>
      </c>
      <c r="AG5" s="1">
        <f t="shared" si="12"/>
        <v>3</v>
      </c>
      <c r="AH5" s="1">
        <f t="shared" si="13"/>
        <v>0</v>
      </c>
      <c r="AI5" s="1" t="str">
        <f t="shared" si="14"/>
        <v>×</v>
      </c>
    </row>
    <row r="6" spans="1:35" x14ac:dyDescent="0.4">
      <c r="A6" s="1" t="str">
        <f t="shared" si="15"/>
        <v>〇</v>
      </c>
      <c r="B6" s="1" t="s">
        <v>57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0">L5</f>
        <v>100</v>
      </c>
      <c r="M6" s="1">
        <f t="shared" si="20"/>
        <v>64</v>
      </c>
      <c r="N6" s="1">
        <f t="shared" si="16"/>
        <v>41</v>
      </c>
      <c r="O6" s="1">
        <f t="shared" ref="O6:O47" si="21">O5</f>
        <v>0.3</v>
      </c>
      <c r="P6" s="1">
        <f t="shared" ref="P6:P47" si="22">P5</f>
        <v>4</v>
      </c>
      <c r="Q6" s="1">
        <f t="shared" ref="Q6:Q47" si="23">Q5</f>
        <v>5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 t="shared" si="5"/>
        <v>0.640625</v>
      </c>
      <c r="X6" s="1">
        <f t="shared" si="6"/>
        <v>1.5609756097560976</v>
      </c>
      <c r="Y6" s="1">
        <f t="shared" si="17"/>
        <v>19.2</v>
      </c>
      <c r="Z6" s="1">
        <f t="shared" si="18"/>
        <v>12.299999999999999</v>
      </c>
      <c r="AA6" s="1">
        <f t="shared" si="19"/>
        <v>66.469992679355357</v>
      </c>
      <c r="AB6" s="1">
        <f t="shared" si="7"/>
        <v>7490.1875000000009</v>
      </c>
      <c r="AC6" s="1">
        <f t="shared" si="8"/>
        <v>13.989810298102983</v>
      </c>
      <c r="AD6" s="1">
        <f t="shared" si="9"/>
        <v>1.0150678363298473</v>
      </c>
      <c r="AE6" s="1">
        <f t="shared" si="10"/>
        <v>1.4962363955190354</v>
      </c>
      <c r="AF6" s="1">
        <f t="shared" si="11"/>
        <v>1.6444444444444446</v>
      </c>
      <c r="AG6" s="1">
        <f t="shared" si="12"/>
        <v>4.5</v>
      </c>
      <c r="AH6" s="1">
        <f t="shared" si="13"/>
        <v>0</v>
      </c>
      <c r="AI6" s="1" t="str">
        <f t="shared" si="14"/>
        <v>〇</v>
      </c>
    </row>
    <row r="7" spans="1:35" x14ac:dyDescent="0.4">
      <c r="A7" s="1" t="str">
        <f t="shared" si="15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0"/>
        <v>100</v>
      </c>
      <c r="M7" s="1">
        <f t="shared" si="20"/>
        <v>64</v>
      </c>
      <c r="N7" s="1">
        <f t="shared" si="16"/>
        <v>41</v>
      </c>
      <c r="O7" s="1">
        <f t="shared" si="21"/>
        <v>0.3</v>
      </c>
      <c r="P7" s="1">
        <f t="shared" si="22"/>
        <v>4</v>
      </c>
      <c r="Q7" s="1">
        <f t="shared" si="23"/>
        <v>5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 t="shared" si="5"/>
        <v>0.640625</v>
      </c>
      <c r="X7" s="1">
        <f t="shared" si="6"/>
        <v>1.5609756097560976</v>
      </c>
      <c r="Y7" s="1">
        <f t="shared" si="17"/>
        <v>19.2</v>
      </c>
      <c r="Z7" s="1">
        <f t="shared" si="18"/>
        <v>12.299999999999999</v>
      </c>
      <c r="AA7" s="1">
        <f t="shared" si="19"/>
        <v>66.469992679355357</v>
      </c>
      <c r="AB7" s="1">
        <f t="shared" si="7"/>
        <v>5246.291666666667</v>
      </c>
      <c r="AC7" s="1">
        <f t="shared" si="8"/>
        <v>8.3168780487804881</v>
      </c>
      <c r="AD7" s="1">
        <f t="shared" si="9"/>
        <v>0.71097578409601114</v>
      </c>
      <c r="AE7" s="1">
        <f t="shared" si="10"/>
        <v>0.88950567366636224</v>
      </c>
      <c r="AF7" s="1">
        <f t="shared" si="11"/>
        <v>1.2333333333333334</v>
      </c>
      <c r="AG7" s="1">
        <f t="shared" si="12"/>
        <v>6</v>
      </c>
      <c r="AH7" s="1">
        <f t="shared" si="13"/>
        <v>0</v>
      </c>
      <c r="AI7" s="1" t="str">
        <f t="shared" si="14"/>
        <v>×</v>
      </c>
    </row>
    <row r="8" spans="1:35" x14ac:dyDescent="0.4">
      <c r="A8" s="1" t="str">
        <f t="shared" si="15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0"/>
        <v>100</v>
      </c>
      <c r="M8" s="1">
        <f t="shared" si="20"/>
        <v>64</v>
      </c>
      <c r="N8" s="1">
        <f t="shared" si="16"/>
        <v>41</v>
      </c>
      <c r="O8" s="1">
        <f t="shared" si="21"/>
        <v>0.3</v>
      </c>
      <c r="P8" s="1">
        <f t="shared" si="22"/>
        <v>4</v>
      </c>
      <c r="Q8" s="1">
        <f t="shared" si="23"/>
        <v>5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 t="shared" si="5"/>
        <v>0.640625</v>
      </c>
      <c r="X8" s="1">
        <f t="shared" si="6"/>
        <v>1.5609756097560976</v>
      </c>
      <c r="Y8" s="1">
        <f t="shared" si="17"/>
        <v>19.2</v>
      </c>
      <c r="Z8" s="1">
        <f t="shared" si="18"/>
        <v>12.299999999999999</v>
      </c>
      <c r="AA8" s="1">
        <f t="shared" si="19"/>
        <v>66.469992679355357</v>
      </c>
      <c r="AB8" s="1">
        <f t="shared" si="7"/>
        <v>3571.2708333333335</v>
      </c>
      <c r="AC8" s="1">
        <f t="shared" si="8"/>
        <v>6.1606504065040655</v>
      </c>
      <c r="AD8" s="1">
        <f t="shared" si="9"/>
        <v>0.48397749158342929</v>
      </c>
      <c r="AE8" s="1">
        <f t="shared" si="10"/>
        <v>0.65889309160471277</v>
      </c>
      <c r="AF8" s="1">
        <f t="shared" si="11"/>
        <v>0.8222222222222223</v>
      </c>
      <c r="AG8" s="1">
        <f t="shared" si="12"/>
        <v>9</v>
      </c>
      <c r="AH8" s="1">
        <f t="shared" si="13"/>
        <v>0</v>
      </c>
      <c r="AI8" s="1" t="str">
        <f t="shared" si="14"/>
        <v>×</v>
      </c>
    </row>
    <row r="9" spans="1:35" x14ac:dyDescent="0.4">
      <c r="A9" s="1" t="str">
        <f t="shared" si="15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0"/>
        <v>100</v>
      </c>
      <c r="M9" s="1">
        <f t="shared" si="20"/>
        <v>64</v>
      </c>
      <c r="N9" s="1">
        <f t="shared" si="16"/>
        <v>41</v>
      </c>
      <c r="O9" s="1">
        <f t="shared" si="21"/>
        <v>0.3</v>
      </c>
      <c r="P9" s="1">
        <f t="shared" si="22"/>
        <v>4</v>
      </c>
      <c r="Q9" s="1">
        <f t="shared" si="23"/>
        <v>5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 t="shared" si="5"/>
        <v>0.640625</v>
      </c>
      <c r="X9" s="1">
        <f t="shared" si="6"/>
        <v>1.5609756097560976</v>
      </c>
      <c r="Y9" s="1">
        <f t="shared" si="17"/>
        <v>19.2</v>
      </c>
      <c r="Z9" s="1">
        <f t="shared" si="18"/>
        <v>12.299999999999999</v>
      </c>
      <c r="AA9" s="1">
        <f t="shared" si="19"/>
        <v>66.469992679355357</v>
      </c>
      <c r="AB9" s="1">
        <f t="shared" si="7"/>
        <v>2362.4114583333335</v>
      </c>
      <c r="AC9" s="1">
        <f t="shared" si="8"/>
        <v>4.1969430894308948</v>
      </c>
      <c r="AD9" s="1">
        <f t="shared" si="9"/>
        <v>0.32015325217576407</v>
      </c>
      <c r="AE9" s="1">
        <f t="shared" si="10"/>
        <v>0.4488709186557106</v>
      </c>
      <c r="AF9" s="1">
        <f t="shared" si="11"/>
        <v>0.6166666666666667</v>
      </c>
      <c r="AG9" s="1">
        <f t="shared" si="12"/>
        <v>12</v>
      </c>
      <c r="AH9" s="1">
        <f t="shared" si="13"/>
        <v>0</v>
      </c>
      <c r="AI9" s="1" t="str">
        <f t="shared" si="14"/>
        <v>×</v>
      </c>
    </row>
    <row r="10" spans="1:35" x14ac:dyDescent="0.4">
      <c r="A10" s="1" t="str">
        <f t="shared" si="15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0"/>
        <v>100</v>
      </c>
      <c r="M10" s="1">
        <f t="shared" si="20"/>
        <v>64</v>
      </c>
      <c r="N10" s="1">
        <f t="shared" si="16"/>
        <v>41</v>
      </c>
      <c r="O10" s="1">
        <f t="shared" si="21"/>
        <v>0.3</v>
      </c>
      <c r="P10" s="1">
        <f t="shared" si="22"/>
        <v>4</v>
      </c>
      <c r="Q10" s="1">
        <f t="shared" si="23"/>
        <v>5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 t="shared" si="5"/>
        <v>0.640625</v>
      </c>
      <c r="X10" s="1">
        <f t="shared" si="6"/>
        <v>1.5609756097560976</v>
      </c>
      <c r="Y10" s="1">
        <f t="shared" si="17"/>
        <v>19.2</v>
      </c>
      <c r="Z10" s="1">
        <f t="shared" si="18"/>
        <v>12.299999999999999</v>
      </c>
      <c r="AA10" s="1">
        <f t="shared" si="19"/>
        <v>66.469992679355357</v>
      </c>
      <c r="AB10" s="1">
        <f t="shared" si="7"/>
        <v>14316.6875</v>
      </c>
      <c r="AC10" s="1">
        <f t="shared" si="8"/>
        <v>11.474211382113822</v>
      </c>
      <c r="AD10" s="1">
        <f t="shared" si="9"/>
        <v>1.9401929529848978</v>
      </c>
      <c r="AE10" s="1">
        <f t="shared" si="10"/>
        <v>1.2271883831137775</v>
      </c>
      <c r="AF10" s="1">
        <f t="shared" si="11"/>
        <v>4.9333333333333336</v>
      </c>
      <c r="AG10" s="1">
        <f t="shared" si="12"/>
        <v>1.5</v>
      </c>
      <c r="AH10" s="1" t="str">
        <f t="shared" si="13"/>
        <v>DCX10S</v>
      </c>
      <c r="AI10" s="1" t="str">
        <f t="shared" si="14"/>
        <v>×</v>
      </c>
    </row>
    <row r="11" spans="1:35" x14ac:dyDescent="0.4">
      <c r="A11" s="1" t="str">
        <f t="shared" si="15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0"/>
        <v>100</v>
      </c>
      <c r="M11" s="1">
        <f t="shared" si="20"/>
        <v>64</v>
      </c>
      <c r="N11" s="1">
        <f t="shared" si="16"/>
        <v>41</v>
      </c>
      <c r="O11" s="1">
        <f t="shared" si="21"/>
        <v>0.3</v>
      </c>
      <c r="P11" s="1">
        <f t="shared" si="22"/>
        <v>4</v>
      </c>
      <c r="Q11" s="1">
        <f t="shared" si="23"/>
        <v>5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 t="shared" si="5"/>
        <v>0.640625</v>
      </c>
      <c r="X11" s="1">
        <f t="shared" si="6"/>
        <v>1.5609756097560976</v>
      </c>
      <c r="Y11" s="1">
        <f t="shared" si="17"/>
        <v>19.2</v>
      </c>
      <c r="Z11" s="1">
        <f t="shared" si="18"/>
        <v>12.299999999999999</v>
      </c>
      <c r="AA11" s="1">
        <f t="shared" si="19"/>
        <v>66.469992679355357</v>
      </c>
      <c r="AB11" s="1">
        <f t="shared" si="7"/>
        <v>7411.1770833333339</v>
      </c>
      <c r="AC11" s="1">
        <f t="shared" si="8"/>
        <v>5.9296260162601628</v>
      </c>
      <c r="AD11" s="1">
        <f t="shared" si="9"/>
        <v>1.0043603697018952</v>
      </c>
      <c r="AE11" s="1">
        <f t="shared" si="10"/>
        <v>0.63418460066953608</v>
      </c>
      <c r="AF11" s="1">
        <f t="shared" si="11"/>
        <v>2.4666666666666668</v>
      </c>
      <c r="AG11" s="1">
        <f t="shared" si="12"/>
        <v>3</v>
      </c>
      <c r="AH11" s="1">
        <f t="shared" si="13"/>
        <v>0</v>
      </c>
      <c r="AI11" s="1" t="str">
        <f t="shared" si="14"/>
        <v>×</v>
      </c>
    </row>
    <row r="12" spans="1:35" x14ac:dyDescent="0.4">
      <c r="A12" s="1" t="str">
        <f t="shared" si="15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0"/>
        <v>100</v>
      </c>
      <c r="M12" s="1">
        <f t="shared" si="20"/>
        <v>64</v>
      </c>
      <c r="N12" s="1">
        <f t="shared" si="16"/>
        <v>41</v>
      </c>
      <c r="O12" s="1">
        <f t="shared" si="21"/>
        <v>0.3</v>
      </c>
      <c r="P12" s="1">
        <f t="shared" si="22"/>
        <v>4</v>
      </c>
      <c r="Q12" s="1">
        <f t="shared" si="23"/>
        <v>5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 t="shared" si="5"/>
        <v>0.640625</v>
      </c>
      <c r="X12" s="1">
        <f t="shared" si="6"/>
        <v>1.5609756097560976</v>
      </c>
      <c r="Y12" s="1">
        <f t="shared" si="17"/>
        <v>19.2</v>
      </c>
      <c r="Z12" s="1">
        <f t="shared" si="18"/>
        <v>12.299999999999999</v>
      </c>
      <c r="AA12" s="1">
        <f t="shared" si="19"/>
        <v>66.469992679355357</v>
      </c>
      <c r="AB12" s="1">
        <f t="shared" si="7"/>
        <v>4498.3263888888896</v>
      </c>
      <c r="AC12" s="1">
        <f t="shared" si="8"/>
        <v>3.7990677506775068</v>
      </c>
      <c r="AD12" s="1">
        <f t="shared" si="9"/>
        <v>0.60961176668473249</v>
      </c>
      <c r="AE12" s="1">
        <f t="shared" si="10"/>
        <v>0.40631740648957287</v>
      </c>
      <c r="AF12" s="1">
        <f t="shared" si="11"/>
        <v>1.6444444444444446</v>
      </c>
      <c r="AG12" s="1">
        <f t="shared" si="12"/>
        <v>4.5</v>
      </c>
      <c r="AH12" s="1">
        <f t="shared" si="13"/>
        <v>0</v>
      </c>
      <c r="AI12" s="1" t="str">
        <f t="shared" si="14"/>
        <v>×</v>
      </c>
    </row>
    <row r="13" spans="1:35" x14ac:dyDescent="0.4">
      <c r="A13" s="1" t="str">
        <f t="shared" si="15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0"/>
        <v>100</v>
      </c>
      <c r="M13" s="1">
        <f t="shared" si="20"/>
        <v>64</v>
      </c>
      <c r="N13" s="1">
        <f t="shared" si="16"/>
        <v>41</v>
      </c>
      <c r="O13" s="1">
        <f t="shared" si="21"/>
        <v>0.3</v>
      </c>
      <c r="P13" s="1">
        <f t="shared" si="22"/>
        <v>4</v>
      </c>
      <c r="Q13" s="1">
        <f t="shared" si="23"/>
        <v>5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 t="shared" si="5"/>
        <v>0.640625</v>
      </c>
      <c r="X13" s="1">
        <f t="shared" si="6"/>
        <v>1.5609756097560976</v>
      </c>
      <c r="Y13" s="1">
        <f t="shared" si="17"/>
        <v>19.2</v>
      </c>
      <c r="Z13" s="1">
        <f t="shared" si="18"/>
        <v>12.299999999999999</v>
      </c>
      <c r="AA13" s="1">
        <f t="shared" si="19"/>
        <v>66.469992679355357</v>
      </c>
      <c r="AB13" s="1">
        <f t="shared" si="7"/>
        <v>2615.244791666667</v>
      </c>
      <c r="AC13" s="1">
        <f t="shared" si="8"/>
        <v>2.8107967479674798</v>
      </c>
      <c r="AD13" s="1">
        <f t="shared" si="9"/>
        <v>0.35441714538521041</v>
      </c>
      <c r="AE13" s="1">
        <f t="shared" si="10"/>
        <v>0.30061997304465021</v>
      </c>
      <c r="AF13" s="1">
        <f t="shared" si="11"/>
        <v>1.2333333333333334</v>
      </c>
      <c r="AG13" s="1">
        <f t="shared" si="12"/>
        <v>6</v>
      </c>
      <c r="AH13" s="1">
        <f t="shared" si="13"/>
        <v>0</v>
      </c>
      <c r="AI13" s="1" t="str">
        <f t="shared" si="14"/>
        <v>×</v>
      </c>
    </row>
    <row r="14" spans="1:35" x14ac:dyDescent="0.4">
      <c r="A14" s="1" t="str">
        <f t="shared" si="15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0"/>
        <v>100</v>
      </c>
      <c r="M14" s="1">
        <f t="shared" si="20"/>
        <v>64</v>
      </c>
      <c r="N14" s="1">
        <f t="shared" si="16"/>
        <v>41</v>
      </c>
      <c r="O14" s="1">
        <f t="shared" si="21"/>
        <v>0.3</v>
      </c>
      <c r="P14" s="1">
        <f t="shared" si="22"/>
        <v>4</v>
      </c>
      <c r="Q14" s="1">
        <f t="shared" si="23"/>
        <v>5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 t="shared" si="5"/>
        <v>0.640625</v>
      </c>
      <c r="X14" s="1">
        <f t="shared" si="6"/>
        <v>1.5609756097560976</v>
      </c>
      <c r="Y14" s="1">
        <f t="shared" si="17"/>
        <v>19.2</v>
      </c>
      <c r="Z14" s="1">
        <f t="shared" si="18"/>
        <v>12.299999999999999</v>
      </c>
      <c r="AA14" s="1">
        <f t="shared" si="19"/>
        <v>66.469992679355357</v>
      </c>
      <c r="AB14" s="1">
        <f t="shared" si="7"/>
        <v>2070.072916666667</v>
      </c>
      <c r="AC14" s="1">
        <f t="shared" si="8"/>
        <v>1.7711869918699188</v>
      </c>
      <c r="AD14" s="1">
        <f t="shared" si="9"/>
        <v>0.2805356256523418</v>
      </c>
      <c r="AE14" s="1">
        <f t="shared" si="10"/>
        <v>0.18943176383635493</v>
      </c>
      <c r="AF14" s="1">
        <f t="shared" si="11"/>
        <v>0.8222222222222223</v>
      </c>
      <c r="AG14" s="1">
        <f t="shared" si="12"/>
        <v>9</v>
      </c>
      <c r="AH14" s="1">
        <f t="shared" si="13"/>
        <v>0</v>
      </c>
      <c r="AI14" s="1" t="str">
        <f t="shared" si="14"/>
        <v>×</v>
      </c>
    </row>
    <row r="15" spans="1:35" x14ac:dyDescent="0.4">
      <c r="A15" s="1" t="str">
        <f t="shared" si="15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0"/>
        <v>100</v>
      </c>
      <c r="M15" s="1">
        <f t="shared" si="20"/>
        <v>64</v>
      </c>
      <c r="N15" s="1">
        <f t="shared" si="16"/>
        <v>41</v>
      </c>
      <c r="O15" s="1">
        <f t="shared" si="21"/>
        <v>0.3</v>
      </c>
      <c r="P15" s="1">
        <f t="shared" si="22"/>
        <v>4</v>
      </c>
      <c r="Q15" s="1">
        <f t="shared" si="23"/>
        <v>5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 t="shared" si="5"/>
        <v>0.640625</v>
      </c>
      <c r="X15" s="1">
        <f t="shared" si="6"/>
        <v>1.5609756097560976</v>
      </c>
      <c r="Y15" s="1">
        <f t="shared" si="17"/>
        <v>19.2</v>
      </c>
      <c r="Z15" s="1">
        <f t="shared" si="18"/>
        <v>12.299999999999999</v>
      </c>
      <c r="AA15" s="1">
        <f t="shared" si="19"/>
        <v>66.469992679355357</v>
      </c>
      <c r="AB15" s="1">
        <f t="shared" si="7"/>
        <v>1536.7526041666667</v>
      </c>
      <c r="AC15" s="1">
        <f t="shared" si="8"/>
        <v>1.3187642276422766</v>
      </c>
      <c r="AD15" s="1">
        <f t="shared" si="9"/>
        <v>0.20826022591366591</v>
      </c>
      <c r="AE15" s="1">
        <f t="shared" si="10"/>
        <v>0.14104430242163385</v>
      </c>
      <c r="AF15" s="1">
        <f t="shared" si="11"/>
        <v>0.6166666666666667</v>
      </c>
      <c r="AG15" s="1">
        <f t="shared" si="12"/>
        <v>12</v>
      </c>
      <c r="AH15" s="1">
        <f t="shared" si="13"/>
        <v>0</v>
      </c>
      <c r="AI15" s="1" t="str">
        <f t="shared" si="14"/>
        <v>×</v>
      </c>
    </row>
    <row r="16" spans="1:35" x14ac:dyDescent="0.4">
      <c r="A16" s="1" t="str">
        <f t="shared" si="15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0"/>
        <v>100</v>
      </c>
      <c r="M16" s="1">
        <f t="shared" si="20"/>
        <v>64</v>
      </c>
      <c r="N16" s="1">
        <f t="shared" si="16"/>
        <v>41</v>
      </c>
      <c r="O16" s="1">
        <f t="shared" si="21"/>
        <v>0.3</v>
      </c>
      <c r="P16" s="1">
        <f t="shared" si="22"/>
        <v>4</v>
      </c>
      <c r="Q16" s="1">
        <f t="shared" si="23"/>
        <v>5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 t="shared" si="5"/>
        <v>0.640625</v>
      </c>
      <c r="X16" s="1">
        <f t="shared" si="6"/>
        <v>1.5609756097560976</v>
      </c>
      <c r="Y16" s="1">
        <f t="shared" si="17"/>
        <v>19.2</v>
      </c>
      <c r="Z16" s="1">
        <f t="shared" si="18"/>
        <v>12.299999999999999</v>
      </c>
      <c r="AA16" s="1">
        <f t="shared" si="19"/>
        <v>66.469992679355357</v>
      </c>
      <c r="AB16" s="1">
        <f t="shared" si="7"/>
        <v>9441.7447916666679</v>
      </c>
      <c r="AC16" s="1">
        <f t="shared" si="8"/>
        <v>5.4386991869918697</v>
      </c>
      <c r="AD16" s="1">
        <f t="shared" si="9"/>
        <v>1.2795422620402612</v>
      </c>
      <c r="AE16" s="1">
        <f t="shared" si="10"/>
        <v>0.58167905743228543</v>
      </c>
      <c r="AF16" s="1">
        <f t="shared" si="11"/>
        <v>3.0833333333333335</v>
      </c>
      <c r="AG16" s="1">
        <f t="shared" si="12"/>
        <v>2.4</v>
      </c>
      <c r="AH16" s="1" t="str">
        <f t="shared" si="13"/>
        <v>DCX8M</v>
      </c>
      <c r="AI16" s="1" t="str">
        <f t="shared" si="14"/>
        <v>×</v>
      </c>
    </row>
    <row r="17" spans="1:35" x14ac:dyDescent="0.4">
      <c r="A17" s="1" t="str">
        <f t="shared" si="15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0"/>
        <v>100</v>
      </c>
      <c r="M17" s="1">
        <f t="shared" si="20"/>
        <v>64</v>
      </c>
      <c r="N17" s="1">
        <f t="shared" si="16"/>
        <v>41</v>
      </c>
      <c r="O17" s="1">
        <f t="shared" si="21"/>
        <v>0.3</v>
      </c>
      <c r="P17" s="1">
        <f t="shared" si="22"/>
        <v>4</v>
      </c>
      <c r="Q17" s="1">
        <f t="shared" si="23"/>
        <v>5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 t="shared" si="5"/>
        <v>0.640625</v>
      </c>
      <c r="X17" s="1">
        <f t="shared" si="6"/>
        <v>1.5609756097560976</v>
      </c>
      <c r="Y17" s="1">
        <f t="shared" si="17"/>
        <v>19.2</v>
      </c>
      <c r="Z17" s="1">
        <f t="shared" si="18"/>
        <v>12.299999999999999</v>
      </c>
      <c r="AA17" s="1">
        <f t="shared" si="19"/>
        <v>66.469992679355357</v>
      </c>
      <c r="AB17" s="1">
        <f t="shared" si="7"/>
        <v>5587.1651785714284</v>
      </c>
      <c r="AC17" s="1">
        <f t="shared" si="8"/>
        <v>3.1353310104529615</v>
      </c>
      <c r="AD17" s="1">
        <f t="shared" si="9"/>
        <v>0.75717085440517529</v>
      </c>
      <c r="AE17" s="1">
        <f t="shared" si="10"/>
        <v>0.33532951983454129</v>
      </c>
      <c r="AF17" s="1">
        <f t="shared" si="11"/>
        <v>1.7619047619047619</v>
      </c>
      <c r="AG17" s="1">
        <f t="shared" si="12"/>
        <v>4.2</v>
      </c>
      <c r="AH17" s="1">
        <f t="shared" si="13"/>
        <v>0</v>
      </c>
      <c r="AI17" s="1" t="str">
        <f t="shared" si="14"/>
        <v>×</v>
      </c>
    </row>
    <row r="18" spans="1:35" x14ac:dyDescent="0.4">
      <c r="A18" s="1" t="str">
        <f t="shared" si="15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0"/>
        <v>100</v>
      </c>
      <c r="M18" s="1">
        <f t="shared" si="20"/>
        <v>64</v>
      </c>
      <c r="N18" s="1">
        <f t="shared" si="16"/>
        <v>41</v>
      </c>
      <c r="O18" s="1">
        <f t="shared" si="21"/>
        <v>0.3</v>
      </c>
      <c r="P18" s="1">
        <f t="shared" si="22"/>
        <v>4</v>
      </c>
      <c r="Q18" s="1">
        <f t="shared" si="23"/>
        <v>5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 t="shared" si="5"/>
        <v>0.640625</v>
      </c>
      <c r="X18" s="1">
        <f t="shared" si="6"/>
        <v>1.5609756097560976</v>
      </c>
      <c r="Y18" s="1">
        <f t="shared" si="17"/>
        <v>19.2</v>
      </c>
      <c r="Z18" s="1">
        <f t="shared" si="18"/>
        <v>12.299999999999999</v>
      </c>
      <c r="AA18" s="1">
        <f t="shared" si="19"/>
        <v>66.469992679355357</v>
      </c>
      <c r="AB18" s="1">
        <f t="shared" si="7"/>
        <v>3310.5364583333335</v>
      </c>
      <c r="AC18" s="1">
        <f t="shared" si="8"/>
        <v>2.0214634146341464</v>
      </c>
      <c r="AD18" s="1">
        <f t="shared" si="9"/>
        <v>0.44864285171118778</v>
      </c>
      <c r="AE18" s="1">
        <f t="shared" si="10"/>
        <v>0.21619929568279636</v>
      </c>
      <c r="AF18" s="1">
        <f t="shared" si="11"/>
        <v>1.2333333333333334</v>
      </c>
      <c r="AG18" s="1">
        <f t="shared" si="12"/>
        <v>6</v>
      </c>
      <c r="AH18" s="1">
        <f t="shared" si="13"/>
        <v>0</v>
      </c>
      <c r="AI18" s="1" t="str">
        <f t="shared" si="14"/>
        <v>×</v>
      </c>
    </row>
    <row r="19" spans="1:35" x14ac:dyDescent="0.4">
      <c r="A19" s="1" t="str">
        <f t="shared" si="15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0"/>
        <v>100</v>
      </c>
      <c r="M19" s="1">
        <f t="shared" si="20"/>
        <v>64</v>
      </c>
      <c r="N19" s="1">
        <f t="shared" si="16"/>
        <v>41</v>
      </c>
      <c r="O19" s="1">
        <f t="shared" si="21"/>
        <v>0.3</v>
      </c>
      <c r="P19" s="1">
        <f t="shared" si="22"/>
        <v>4</v>
      </c>
      <c r="Q19" s="1">
        <f t="shared" si="23"/>
        <v>5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 t="shared" si="5"/>
        <v>0.640625</v>
      </c>
      <c r="X19" s="1">
        <f t="shared" si="6"/>
        <v>1.5609756097560976</v>
      </c>
      <c r="Y19" s="1">
        <f t="shared" si="17"/>
        <v>19.2</v>
      </c>
      <c r="Z19" s="1">
        <f t="shared" si="18"/>
        <v>12.299999999999999</v>
      </c>
      <c r="AA19" s="1">
        <f t="shared" si="19"/>
        <v>66.469992679355357</v>
      </c>
      <c r="AB19" s="1">
        <f t="shared" si="7"/>
        <v>3173.5850694444448</v>
      </c>
      <c r="AC19" s="1">
        <f t="shared" si="8"/>
        <v>1.7005962059620598</v>
      </c>
      <c r="AD19" s="1">
        <f t="shared" si="9"/>
        <v>0.43008324288940436</v>
      </c>
      <c r="AE19" s="1">
        <f t="shared" si="10"/>
        <v>0.1818819471617176</v>
      </c>
      <c r="AF19" s="1">
        <f t="shared" si="11"/>
        <v>1.0277777777777779</v>
      </c>
      <c r="AG19" s="1">
        <f t="shared" si="12"/>
        <v>7.2</v>
      </c>
      <c r="AH19" s="1">
        <f t="shared" si="13"/>
        <v>0</v>
      </c>
      <c r="AI19" s="1" t="str">
        <f t="shared" si="14"/>
        <v>×</v>
      </c>
    </row>
    <row r="20" spans="1:35" x14ac:dyDescent="0.4">
      <c r="A20" s="1" t="str">
        <f t="shared" si="15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0"/>
        <v>100</v>
      </c>
      <c r="M20" s="1">
        <f t="shared" si="20"/>
        <v>64</v>
      </c>
      <c r="N20" s="1">
        <f t="shared" si="16"/>
        <v>41</v>
      </c>
      <c r="O20" s="1">
        <f t="shared" si="21"/>
        <v>0.3</v>
      </c>
      <c r="P20" s="1">
        <f t="shared" si="22"/>
        <v>4</v>
      </c>
      <c r="Q20" s="1">
        <f t="shared" si="23"/>
        <v>5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 t="shared" si="5"/>
        <v>0.640625</v>
      </c>
      <c r="X20" s="1">
        <f t="shared" si="6"/>
        <v>1.5609756097560976</v>
      </c>
      <c r="Y20" s="1">
        <f t="shared" si="17"/>
        <v>19.2</v>
      </c>
      <c r="Z20" s="1">
        <f t="shared" si="18"/>
        <v>12.299999999999999</v>
      </c>
      <c r="AA20" s="1">
        <f t="shared" si="19"/>
        <v>66.469992679355357</v>
      </c>
      <c r="AB20" s="1">
        <f t="shared" si="7"/>
        <v>2733.760416666667</v>
      </c>
      <c r="AC20" s="1">
        <f t="shared" si="8"/>
        <v>1.5016585365853661</v>
      </c>
      <c r="AD20" s="1">
        <f t="shared" si="9"/>
        <v>0.37047834532713836</v>
      </c>
      <c r="AE20" s="1">
        <f t="shared" si="10"/>
        <v>0.16060519107864876</v>
      </c>
      <c r="AF20" s="1">
        <f t="shared" si="11"/>
        <v>0.8222222222222223</v>
      </c>
      <c r="AG20" s="1">
        <f t="shared" si="12"/>
        <v>9</v>
      </c>
      <c r="AH20" s="1">
        <f t="shared" si="13"/>
        <v>0</v>
      </c>
      <c r="AI20" s="1" t="str">
        <f t="shared" si="14"/>
        <v>×</v>
      </c>
    </row>
    <row r="21" spans="1:35" x14ac:dyDescent="0.4">
      <c r="A21" s="1" t="str">
        <f t="shared" si="15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0"/>
        <v>100</v>
      </c>
      <c r="M21" s="1">
        <f t="shared" si="20"/>
        <v>64</v>
      </c>
      <c r="N21" s="1">
        <f t="shared" si="16"/>
        <v>41</v>
      </c>
      <c r="O21" s="1">
        <f t="shared" si="21"/>
        <v>0.3</v>
      </c>
      <c r="P21" s="1">
        <f t="shared" si="22"/>
        <v>4</v>
      </c>
      <c r="Q21" s="1">
        <f t="shared" si="23"/>
        <v>5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 t="shared" si="5"/>
        <v>0.640625</v>
      </c>
      <c r="X21" s="1">
        <f t="shared" si="6"/>
        <v>1.5609756097560976</v>
      </c>
      <c r="Y21" s="1">
        <f t="shared" si="17"/>
        <v>19.2</v>
      </c>
      <c r="Z21" s="1">
        <f t="shared" si="18"/>
        <v>12.299999999999999</v>
      </c>
      <c r="AA21" s="1">
        <f t="shared" si="19"/>
        <v>66.469992679355357</v>
      </c>
      <c r="AB21" s="1">
        <f t="shared" si="7"/>
        <v>2291.3020833333335</v>
      </c>
      <c r="AC21" s="1">
        <f t="shared" si="8"/>
        <v>1.087739837398374</v>
      </c>
      <c r="AD21" s="1">
        <f t="shared" si="9"/>
        <v>0.31051653221060727</v>
      </c>
      <c r="AE21" s="1">
        <f t="shared" si="10"/>
        <v>0.11633581148645709</v>
      </c>
      <c r="AF21" s="1">
        <f t="shared" si="11"/>
        <v>0.6166666666666667</v>
      </c>
      <c r="AG21" s="1">
        <f t="shared" si="12"/>
        <v>12</v>
      </c>
      <c r="AH21" s="1">
        <f t="shared" si="13"/>
        <v>0</v>
      </c>
      <c r="AI21" s="1" t="str">
        <f t="shared" si="14"/>
        <v>×</v>
      </c>
    </row>
    <row r="22" spans="1:35" x14ac:dyDescent="0.4">
      <c r="A22" s="1" t="str">
        <f t="shared" si="15"/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4">L21</f>
        <v>100</v>
      </c>
      <c r="M22" s="1">
        <f t="shared" si="24"/>
        <v>64</v>
      </c>
      <c r="N22" s="1">
        <f t="shared" si="16"/>
        <v>41</v>
      </c>
      <c r="O22" s="1">
        <f t="shared" si="21"/>
        <v>0.3</v>
      </c>
      <c r="P22" s="1">
        <f t="shared" si="22"/>
        <v>4</v>
      </c>
      <c r="Q22" s="1">
        <f t="shared" si="23"/>
        <v>5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 t="shared" si="5"/>
        <v>0.640625</v>
      </c>
      <c r="X22" s="1">
        <f t="shared" si="6"/>
        <v>1.5609756097560976</v>
      </c>
      <c r="Y22" s="1">
        <f t="shared" si="17"/>
        <v>19.2</v>
      </c>
      <c r="Z22" s="1">
        <f t="shared" si="18"/>
        <v>12.299999999999999</v>
      </c>
      <c r="AA22" s="1">
        <f t="shared" si="19"/>
        <v>66.469992679355357</v>
      </c>
      <c r="AB22" s="1">
        <f t="shared" si="7"/>
        <v>15644.0625</v>
      </c>
      <c r="AC22" s="1">
        <f t="shared" si="8"/>
        <v>8.7019186991869919</v>
      </c>
      <c r="AD22" s="1">
        <f t="shared" si="9"/>
        <v>2.120078392334491</v>
      </c>
      <c r="AE22" s="1">
        <f t="shared" si="10"/>
        <v>0.93068649189165675</v>
      </c>
      <c r="AF22" s="1">
        <f t="shared" si="11"/>
        <v>4.9333333333333336</v>
      </c>
      <c r="AG22" s="1">
        <f t="shared" si="12"/>
        <v>1.5</v>
      </c>
      <c r="AH22" s="1" t="str">
        <f t="shared" si="13"/>
        <v>DCX6M</v>
      </c>
      <c r="AI22" s="1" t="str">
        <f t="shared" si="14"/>
        <v>×</v>
      </c>
    </row>
    <row r="23" spans="1:35" x14ac:dyDescent="0.4">
      <c r="A23" s="1" t="str">
        <f t="shared" si="15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4"/>
        <v>100</v>
      </c>
      <c r="M23" s="1">
        <f t="shared" si="24"/>
        <v>64</v>
      </c>
      <c r="N23" s="1">
        <f t="shared" si="16"/>
        <v>41</v>
      </c>
      <c r="O23" s="1">
        <f t="shared" si="21"/>
        <v>0.3</v>
      </c>
      <c r="P23" s="1">
        <f t="shared" si="22"/>
        <v>4</v>
      </c>
      <c r="Q23" s="1">
        <f t="shared" si="23"/>
        <v>5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 t="shared" si="5"/>
        <v>0.640625</v>
      </c>
      <c r="X23" s="1">
        <f t="shared" si="6"/>
        <v>1.5609756097560976</v>
      </c>
      <c r="Y23" s="1">
        <f t="shared" si="17"/>
        <v>19.2</v>
      </c>
      <c r="Z23" s="1">
        <f t="shared" si="18"/>
        <v>12.299999999999999</v>
      </c>
      <c r="AA23" s="1">
        <f t="shared" si="19"/>
        <v>66.469992679355357</v>
      </c>
      <c r="AB23" s="1">
        <f t="shared" si="7"/>
        <v>9386.4375</v>
      </c>
      <c r="AC23" s="1">
        <f t="shared" si="8"/>
        <v>4.350959349593496</v>
      </c>
      <c r="AD23" s="1">
        <f t="shared" si="9"/>
        <v>1.2720470354006945</v>
      </c>
      <c r="AE23" s="1">
        <f t="shared" si="10"/>
        <v>0.46534324594582838</v>
      </c>
      <c r="AF23" s="1">
        <f t="shared" si="11"/>
        <v>2.4666666666666668</v>
      </c>
      <c r="AG23" s="1">
        <f t="shared" si="12"/>
        <v>3</v>
      </c>
      <c r="AH23" s="1">
        <f t="shared" si="13"/>
        <v>0</v>
      </c>
      <c r="AI23" s="1" t="str">
        <f t="shared" si="14"/>
        <v>×</v>
      </c>
    </row>
    <row r="24" spans="1:35" x14ac:dyDescent="0.4">
      <c r="A24" s="1" t="str">
        <f t="shared" si="15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4"/>
        <v>100</v>
      </c>
      <c r="M24" s="1">
        <f t="shared" si="24"/>
        <v>64</v>
      </c>
      <c r="N24" s="1">
        <f t="shared" si="16"/>
        <v>41</v>
      </c>
      <c r="O24" s="1">
        <f t="shared" si="21"/>
        <v>0.3</v>
      </c>
      <c r="P24" s="1">
        <f t="shared" si="22"/>
        <v>4</v>
      </c>
      <c r="Q24" s="1">
        <f t="shared" si="23"/>
        <v>5</v>
      </c>
      <c r="R24" s="1">
        <f t="shared" ref="R24:R43" si="25">F24*60/(2*PI()*K24*0.001)</f>
        <v>7379.0019069878763</v>
      </c>
      <c r="S24" s="1">
        <f t="shared" ref="S24:S43" si="26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 t="shared" si="5"/>
        <v>0.640625</v>
      </c>
      <c r="X24" s="1">
        <f t="shared" si="6"/>
        <v>1.5609756097560976</v>
      </c>
      <c r="Y24" s="1">
        <f t="shared" si="17"/>
        <v>19.2</v>
      </c>
      <c r="Z24" s="1">
        <f t="shared" si="18"/>
        <v>12.299999999999999</v>
      </c>
      <c r="AA24" s="1">
        <f t="shared" si="19"/>
        <v>66.469992679355357</v>
      </c>
      <c r="AB24" s="1">
        <f t="shared" si="7"/>
        <v>6036.3958333333339</v>
      </c>
      <c r="AC24" s="1">
        <f t="shared" si="8"/>
        <v>2.9006395663956641</v>
      </c>
      <c r="AD24" s="1">
        <f t="shared" si="9"/>
        <v>0.81805045037553092</v>
      </c>
      <c r="AE24" s="1">
        <f t="shared" si="10"/>
        <v>0.31022883063055229</v>
      </c>
      <c r="AF24" s="1">
        <f t="shared" si="11"/>
        <v>1.6444444444444446</v>
      </c>
      <c r="AG24" s="1">
        <f t="shared" si="12"/>
        <v>4.5</v>
      </c>
      <c r="AH24" s="1">
        <f t="shared" si="13"/>
        <v>0</v>
      </c>
      <c r="AI24" s="1" t="str">
        <f t="shared" si="14"/>
        <v>×</v>
      </c>
    </row>
    <row r="25" spans="1:35" x14ac:dyDescent="0.4">
      <c r="A25" s="1" t="str">
        <f t="shared" si="15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4"/>
        <v>100</v>
      </c>
      <c r="M25" s="1">
        <f t="shared" si="24"/>
        <v>64</v>
      </c>
      <c r="N25" s="1">
        <f t="shared" si="16"/>
        <v>41</v>
      </c>
      <c r="O25" s="1">
        <f t="shared" si="21"/>
        <v>0.3</v>
      </c>
      <c r="P25" s="1">
        <f t="shared" si="22"/>
        <v>4</v>
      </c>
      <c r="Q25" s="1">
        <f t="shared" si="23"/>
        <v>5</v>
      </c>
      <c r="R25" s="1">
        <f t="shared" si="25"/>
        <v>7379.0019069878763</v>
      </c>
      <c r="S25" s="1">
        <f t="shared" si="26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 t="shared" si="5"/>
        <v>0.640625</v>
      </c>
      <c r="X25" s="1">
        <f t="shared" si="6"/>
        <v>1.5609756097560976</v>
      </c>
      <c r="Y25" s="1">
        <f t="shared" si="17"/>
        <v>19.2</v>
      </c>
      <c r="Z25" s="1">
        <f t="shared" si="18"/>
        <v>12.299999999999999</v>
      </c>
      <c r="AA25" s="1">
        <f t="shared" si="19"/>
        <v>66.469992679355357</v>
      </c>
      <c r="AB25" s="1">
        <f t="shared" si="7"/>
        <v>4495.6927083333339</v>
      </c>
      <c r="AC25" s="1">
        <f t="shared" si="8"/>
        <v>2.175479674796748</v>
      </c>
      <c r="AD25" s="1">
        <f t="shared" si="9"/>
        <v>0.6092548511304674</v>
      </c>
      <c r="AE25" s="1">
        <f t="shared" si="10"/>
        <v>0.23267162297291419</v>
      </c>
      <c r="AF25" s="1">
        <f t="shared" si="11"/>
        <v>1.2333333333333334</v>
      </c>
      <c r="AG25" s="1">
        <f t="shared" si="12"/>
        <v>6</v>
      </c>
      <c r="AH25" s="1">
        <f t="shared" si="13"/>
        <v>0</v>
      </c>
      <c r="AI25" s="1" t="str">
        <f t="shared" si="14"/>
        <v>×</v>
      </c>
    </row>
    <row r="26" spans="1:35" x14ac:dyDescent="0.4">
      <c r="A26" s="1" t="str">
        <f t="shared" si="15"/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1"/>
        <v>0.3</v>
      </c>
      <c r="P26" s="1">
        <f t="shared" si="22"/>
        <v>4</v>
      </c>
      <c r="Q26" s="1">
        <v>4</v>
      </c>
      <c r="R26" s="1">
        <f t="shared" si="25"/>
        <v>7379.0019069878763</v>
      </c>
      <c r="S26" s="1">
        <f t="shared" si="26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 t="shared" si="5"/>
        <v>0.5</v>
      </c>
      <c r="X26" s="1">
        <f t="shared" si="6"/>
        <v>2</v>
      </c>
      <c r="Y26" s="1">
        <f t="shared" si="17"/>
        <v>11.4</v>
      </c>
      <c r="Z26" s="1">
        <f t="shared" si="18"/>
        <v>5.7</v>
      </c>
      <c r="AA26" s="1">
        <f t="shared" si="19"/>
        <v>36.244069222106567</v>
      </c>
      <c r="AB26" s="1">
        <f t="shared" si="7"/>
        <v>22767.333333333336</v>
      </c>
      <c r="AC26" s="1">
        <f t="shared" si="8"/>
        <v>50.616</v>
      </c>
      <c r="AD26" s="1">
        <f t="shared" si="9"/>
        <v>3.0854217982750201</v>
      </c>
      <c r="AE26" s="1">
        <f t="shared" si="10"/>
        <v>5.4134759358288758</v>
      </c>
      <c r="AF26" s="1">
        <f t="shared" si="11"/>
        <v>4.9333333333333336</v>
      </c>
      <c r="AG26" s="1">
        <f t="shared" si="12"/>
        <v>1.5</v>
      </c>
      <c r="AH26" s="1" t="str">
        <f t="shared" si="13"/>
        <v>DCX10L</v>
      </c>
      <c r="AI26" s="1" t="str">
        <f t="shared" si="14"/>
        <v>×</v>
      </c>
    </row>
    <row r="27" spans="1:35" x14ac:dyDescent="0.4">
      <c r="A27" s="1" t="str">
        <f t="shared" si="15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1"/>
        <v>0.3</v>
      </c>
      <c r="P27" s="1">
        <f t="shared" si="22"/>
        <v>4</v>
      </c>
      <c r="Q27" s="1">
        <f t="shared" si="23"/>
        <v>4</v>
      </c>
      <c r="R27" s="1">
        <f t="shared" si="25"/>
        <v>7379.0019069878763</v>
      </c>
      <c r="S27" s="1">
        <f t="shared" si="26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 t="shared" si="5"/>
        <v>0.5</v>
      </c>
      <c r="X27" s="1">
        <f t="shared" si="6"/>
        <v>2</v>
      </c>
      <c r="Y27" s="1">
        <f t="shared" si="17"/>
        <v>11.4</v>
      </c>
      <c r="Z27" s="1">
        <f t="shared" si="18"/>
        <v>5.7</v>
      </c>
      <c r="AA27" s="1">
        <f t="shared" si="19"/>
        <v>36.244069222106567</v>
      </c>
      <c r="AB27" s="1">
        <f t="shared" si="7"/>
        <v>8547</v>
      </c>
      <c r="AC27" s="1">
        <f t="shared" si="8"/>
        <v>23.729333333333333</v>
      </c>
      <c r="AD27" s="1">
        <f t="shared" si="9"/>
        <v>1.1582867314217706</v>
      </c>
      <c r="AE27" s="1">
        <f t="shared" si="10"/>
        <v>2.5378966131907306</v>
      </c>
      <c r="AF27" s="1">
        <f t="shared" si="11"/>
        <v>2.4666666666666668</v>
      </c>
      <c r="AG27" s="1">
        <f t="shared" si="12"/>
        <v>3</v>
      </c>
      <c r="AH27" s="1">
        <f t="shared" si="13"/>
        <v>0</v>
      </c>
      <c r="AI27" s="1" t="str">
        <f t="shared" si="14"/>
        <v>×</v>
      </c>
    </row>
    <row r="28" spans="1:35" x14ac:dyDescent="0.4">
      <c r="A28" s="1" t="str">
        <f t="shared" si="15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27">L27</f>
        <v>100</v>
      </c>
      <c r="M28" s="1">
        <f t="shared" si="27"/>
        <v>38</v>
      </c>
      <c r="N28" s="1">
        <f t="shared" si="27"/>
        <v>19</v>
      </c>
      <c r="O28" s="1">
        <f t="shared" si="21"/>
        <v>0.3</v>
      </c>
      <c r="P28" s="1">
        <f t="shared" si="22"/>
        <v>4</v>
      </c>
      <c r="Q28" s="1">
        <f t="shared" si="23"/>
        <v>4</v>
      </c>
      <c r="R28" s="1">
        <f t="shared" si="25"/>
        <v>7379.0019069878763</v>
      </c>
      <c r="S28" s="1">
        <f t="shared" si="26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 t="shared" si="5"/>
        <v>0.5</v>
      </c>
      <c r="X28" s="1">
        <f t="shared" si="6"/>
        <v>2</v>
      </c>
      <c r="Y28" s="1">
        <f t="shared" si="17"/>
        <v>11.4</v>
      </c>
      <c r="Z28" s="1">
        <f t="shared" si="18"/>
        <v>5.7</v>
      </c>
      <c r="AA28" s="1">
        <f t="shared" si="19"/>
        <v>36.244069222106567</v>
      </c>
      <c r="AB28" s="1">
        <f t="shared" si="7"/>
        <v>5846.0000000000009</v>
      </c>
      <c r="AC28" s="1">
        <f t="shared" si="8"/>
        <v>17.924444444444447</v>
      </c>
      <c r="AD28" s="1">
        <f t="shared" si="9"/>
        <v>0.79224806737939302</v>
      </c>
      <c r="AE28" s="1">
        <f t="shared" si="10"/>
        <v>1.917052881758764</v>
      </c>
      <c r="AF28" s="1">
        <f t="shared" si="11"/>
        <v>1.6444444444444446</v>
      </c>
      <c r="AG28" s="1">
        <f t="shared" si="12"/>
        <v>4.5</v>
      </c>
      <c r="AH28" s="1">
        <f t="shared" si="13"/>
        <v>0</v>
      </c>
      <c r="AI28" s="1" t="str">
        <f t="shared" si="14"/>
        <v>×</v>
      </c>
    </row>
    <row r="29" spans="1:35" x14ac:dyDescent="0.4">
      <c r="A29" s="1" t="str">
        <f t="shared" si="15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7"/>
        <v>100</v>
      </c>
      <c r="M29" s="1">
        <f t="shared" si="27"/>
        <v>38</v>
      </c>
      <c r="N29" s="1">
        <f t="shared" si="27"/>
        <v>19</v>
      </c>
      <c r="O29" s="1">
        <f t="shared" si="21"/>
        <v>0.3</v>
      </c>
      <c r="P29" s="1">
        <f t="shared" si="22"/>
        <v>4</v>
      </c>
      <c r="Q29" s="1">
        <f t="shared" si="23"/>
        <v>4</v>
      </c>
      <c r="R29" s="1">
        <f t="shared" si="25"/>
        <v>7379.0019069878763</v>
      </c>
      <c r="S29" s="1">
        <f t="shared" si="26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 t="shared" si="5"/>
        <v>0.5</v>
      </c>
      <c r="X29" s="1">
        <f t="shared" si="6"/>
        <v>2</v>
      </c>
      <c r="Y29" s="1">
        <f t="shared" si="17"/>
        <v>11.4</v>
      </c>
      <c r="Z29" s="1">
        <f t="shared" si="18"/>
        <v>5.7</v>
      </c>
      <c r="AA29" s="1">
        <f t="shared" si="19"/>
        <v>36.244069222106567</v>
      </c>
      <c r="AB29" s="1">
        <f t="shared" si="7"/>
        <v>4094.666666666667</v>
      </c>
      <c r="AC29" s="1">
        <f t="shared" si="8"/>
        <v>10.656000000000001</v>
      </c>
      <c r="AD29" s="1">
        <f t="shared" si="9"/>
        <v>0.55490792905054531</v>
      </c>
      <c r="AE29" s="1">
        <f t="shared" si="10"/>
        <v>1.1396791443850267</v>
      </c>
      <c r="AF29" s="1">
        <f t="shared" si="11"/>
        <v>1.2333333333333334</v>
      </c>
      <c r="AG29" s="1">
        <f t="shared" ref="AG29:AG47" si="28">D29</f>
        <v>6</v>
      </c>
      <c r="AH29" s="1">
        <f t="shared" ref="AH29:AH47" si="29">C29</f>
        <v>0</v>
      </c>
      <c r="AI29" s="1" t="str">
        <f t="shared" si="14"/>
        <v>×</v>
      </c>
    </row>
    <row r="30" spans="1:35" x14ac:dyDescent="0.4">
      <c r="A30" s="1" t="str">
        <f t="shared" si="15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7"/>
        <v>100</v>
      </c>
      <c r="M30" s="1">
        <f t="shared" si="27"/>
        <v>38</v>
      </c>
      <c r="N30" s="1">
        <f t="shared" si="27"/>
        <v>19</v>
      </c>
      <c r="O30" s="1">
        <f t="shared" si="21"/>
        <v>0.3</v>
      </c>
      <c r="P30" s="1">
        <f t="shared" si="22"/>
        <v>4</v>
      </c>
      <c r="Q30" s="1">
        <f t="shared" si="23"/>
        <v>4</v>
      </c>
      <c r="R30" s="1">
        <f t="shared" si="25"/>
        <v>7379.0019069878763</v>
      </c>
      <c r="S30" s="1">
        <f t="shared" si="26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 t="shared" si="5"/>
        <v>0.5</v>
      </c>
      <c r="X30" s="1">
        <f t="shared" si="6"/>
        <v>2</v>
      </c>
      <c r="Y30" s="1">
        <f t="shared" si="17"/>
        <v>11.4</v>
      </c>
      <c r="Z30" s="1">
        <f t="shared" si="18"/>
        <v>5.7</v>
      </c>
      <c r="AA30" s="1">
        <f t="shared" si="19"/>
        <v>36.244069222106567</v>
      </c>
      <c r="AB30" s="1">
        <f t="shared" si="7"/>
        <v>2787.3333333333335</v>
      </c>
      <c r="AC30" s="1">
        <f t="shared" si="8"/>
        <v>7.8933333333333335</v>
      </c>
      <c r="AD30" s="1">
        <f t="shared" si="9"/>
        <v>0.37773853001633506</v>
      </c>
      <c r="AE30" s="1">
        <f t="shared" si="10"/>
        <v>0.84420677361853824</v>
      </c>
      <c r="AF30" s="1">
        <f t="shared" si="11"/>
        <v>0.8222222222222223</v>
      </c>
      <c r="AG30" s="1">
        <f t="shared" si="28"/>
        <v>9</v>
      </c>
      <c r="AH30" s="1">
        <f t="shared" si="29"/>
        <v>0</v>
      </c>
      <c r="AI30" s="1" t="str">
        <f t="shared" si="14"/>
        <v>×</v>
      </c>
    </row>
    <row r="31" spans="1:35" x14ac:dyDescent="0.4">
      <c r="A31" s="1" t="str">
        <f t="shared" si="15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7"/>
        <v>100</v>
      </c>
      <c r="M31" s="1">
        <f t="shared" si="27"/>
        <v>38</v>
      </c>
      <c r="N31" s="1">
        <f t="shared" si="27"/>
        <v>19</v>
      </c>
      <c r="O31" s="1">
        <f t="shared" si="21"/>
        <v>0.3</v>
      </c>
      <c r="P31" s="1">
        <f t="shared" si="22"/>
        <v>4</v>
      </c>
      <c r="Q31" s="1">
        <f t="shared" si="23"/>
        <v>4</v>
      </c>
      <c r="R31" s="1">
        <f t="shared" si="25"/>
        <v>7379.0019069878763</v>
      </c>
      <c r="S31" s="1">
        <f t="shared" si="26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 t="shared" si="5"/>
        <v>0.5</v>
      </c>
      <c r="X31" s="1">
        <f t="shared" si="6"/>
        <v>2</v>
      </c>
      <c r="Y31" s="1">
        <f t="shared" si="17"/>
        <v>11.4</v>
      </c>
      <c r="Z31" s="1">
        <f t="shared" si="18"/>
        <v>5.7</v>
      </c>
      <c r="AA31" s="1">
        <f t="shared" si="19"/>
        <v>36.244069222106567</v>
      </c>
      <c r="AB31" s="1">
        <f t="shared" si="7"/>
        <v>1843.8333333333335</v>
      </c>
      <c r="AC31" s="1">
        <f t="shared" si="8"/>
        <v>5.3773333333333344</v>
      </c>
      <c r="AD31" s="1">
        <f t="shared" si="9"/>
        <v>0.24987570901523048</v>
      </c>
      <c r="AE31" s="1">
        <f t="shared" si="10"/>
        <v>0.57511586452762931</v>
      </c>
      <c r="AF31" s="1">
        <f t="shared" si="11"/>
        <v>0.6166666666666667</v>
      </c>
      <c r="AG31" s="1">
        <f t="shared" si="28"/>
        <v>12</v>
      </c>
      <c r="AH31" s="1">
        <f t="shared" si="29"/>
        <v>0</v>
      </c>
      <c r="AI31" s="1" t="str">
        <f t="shared" si="14"/>
        <v>×</v>
      </c>
    </row>
    <row r="32" spans="1:35" x14ac:dyDescent="0.4">
      <c r="A32" s="1" t="str">
        <f t="shared" si="15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7"/>
        <v>100</v>
      </c>
      <c r="M32" s="1">
        <f t="shared" si="27"/>
        <v>38</v>
      </c>
      <c r="N32" s="1">
        <f t="shared" si="27"/>
        <v>19</v>
      </c>
      <c r="O32" s="1">
        <f t="shared" si="21"/>
        <v>0.3</v>
      </c>
      <c r="P32" s="1">
        <f t="shared" si="22"/>
        <v>4</v>
      </c>
      <c r="Q32" s="1">
        <f t="shared" si="23"/>
        <v>4</v>
      </c>
      <c r="R32" s="1">
        <f t="shared" si="25"/>
        <v>7379.0019069878763</v>
      </c>
      <c r="S32" s="1">
        <f t="shared" si="26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 t="shared" si="5"/>
        <v>0.5</v>
      </c>
      <c r="X32" s="1">
        <f t="shared" si="6"/>
        <v>2</v>
      </c>
      <c r="Y32" s="1">
        <f t="shared" si="17"/>
        <v>11.4</v>
      </c>
      <c r="Z32" s="1">
        <f t="shared" si="18"/>
        <v>5.7</v>
      </c>
      <c r="AA32" s="1">
        <f t="shared" si="19"/>
        <v>36.244069222106567</v>
      </c>
      <c r="AB32" s="1">
        <f t="shared" si="7"/>
        <v>11174</v>
      </c>
      <c r="AC32" s="1">
        <f t="shared" si="8"/>
        <v>14.701333333333334</v>
      </c>
      <c r="AD32" s="1">
        <f t="shared" si="9"/>
        <v>1.5142969389150422</v>
      </c>
      <c r="AE32" s="1">
        <f t="shared" si="10"/>
        <v>1.5723351158645276</v>
      </c>
      <c r="AF32" s="1">
        <f t="shared" si="11"/>
        <v>4.9333333333333336</v>
      </c>
      <c r="AG32" s="1">
        <f t="shared" si="28"/>
        <v>1.5</v>
      </c>
      <c r="AH32" s="1" t="str">
        <f t="shared" si="29"/>
        <v>DCX10S</v>
      </c>
      <c r="AI32" s="1" t="str">
        <f t="shared" si="14"/>
        <v>×</v>
      </c>
    </row>
    <row r="33" spans="1:35" x14ac:dyDescent="0.4">
      <c r="A33" s="1" t="str">
        <f t="shared" si="15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7"/>
        <v>100</v>
      </c>
      <c r="M33" s="1">
        <f t="shared" si="27"/>
        <v>38</v>
      </c>
      <c r="N33" s="1">
        <f t="shared" si="27"/>
        <v>19</v>
      </c>
      <c r="O33" s="1">
        <f t="shared" si="21"/>
        <v>0.3</v>
      </c>
      <c r="P33" s="1">
        <f t="shared" si="22"/>
        <v>4</v>
      </c>
      <c r="Q33" s="1">
        <f t="shared" si="23"/>
        <v>4</v>
      </c>
      <c r="R33" s="1">
        <f t="shared" si="25"/>
        <v>7379.0019069878763</v>
      </c>
      <c r="S33" s="1">
        <f t="shared" si="26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 t="shared" si="5"/>
        <v>0.5</v>
      </c>
      <c r="X33" s="1">
        <f t="shared" si="6"/>
        <v>2</v>
      </c>
      <c r="Y33" s="1">
        <f t="shared" si="17"/>
        <v>11.4</v>
      </c>
      <c r="Z33" s="1">
        <f t="shared" si="18"/>
        <v>5.7</v>
      </c>
      <c r="AA33" s="1">
        <f t="shared" si="19"/>
        <v>36.244069222106567</v>
      </c>
      <c r="AB33" s="1">
        <f t="shared" si="7"/>
        <v>5784.3333333333339</v>
      </c>
      <c r="AC33" s="1">
        <f t="shared" si="8"/>
        <v>7.5973333333333342</v>
      </c>
      <c r="AD33" s="1">
        <f t="shared" si="9"/>
        <v>0.78389102025513779</v>
      </c>
      <c r="AE33" s="1">
        <f t="shared" si="10"/>
        <v>0.81254901960784309</v>
      </c>
      <c r="AF33" s="1">
        <f t="shared" si="11"/>
        <v>2.4666666666666668</v>
      </c>
      <c r="AG33" s="1">
        <f t="shared" si="28"/>
        <v>3</v>
      </c>
      <c r="AH33" s="1">
        <f t="shared" si="29"/>
        <v>0</v>
      </c>
      <c r="AI33" s="1" t="str">
        <f t="shared" si="14"/>
        <v>×</v>
      </c>
    </row>
    <row r="34" spans="1:35" x14ac:dyDescent="0.4">
      <c r="A34" s="1" t="str">
        <f t="shared" si="15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7"/>
        <v>100</v>
      </c>
      <c r="M34" s="1">
        <f t="shared" si="27"/>
        <v>38</v>
      </c>
      <c r="N34" s="1">
        <f t="shared" si="27"/>
        <v>19</v>
      </c>
      <c r="O34" s="1">
        <f t="shared" si="21"/>
        <v>0.3</v>
      </c>
      <c r="P34" s="1">
        <f t="shared" si="22"/>
        <v>4</v>
      </c>
      <c r="Q34" s="1">
        <f t="shared" si="23"/>
        <v>4</v>
      </c>
      <c r="R34" s="1">
        <f t="shared" si="25"/>
        <v>7379.0019069878763</v>
      </c>
      <c r="S34" s="1">
        <f t="shared" si="26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 t="shared" si="5"/>
        <v>0.5</v>
      </c>
      <c r="X34" s="1">
        <f t="shared" si="6"/>
        <v>2</v>
      </c>
      <c r="Y34" s="1">
        <f t="shared" si="17"/>
        <v>11.4</v>
      </c>
      <c r="Z34" s="1">
        <f t="shared" si="18"/>
        <v>5.7</v>
      </c>
      <c r="AA34" s="1">
        <f t="shared" si="19"/>
        <v>36.244069222106567</v>
      </c>
      <c r="AB34" s="1">
        <f t="shared" si="7"/>
        <v>3510.8888888888891</v>
      </c>
      <c r="AC34" s="1">
        <f t="shared" si="8"/>
        <v>4.8675555555555556</v>
      </c>
      <c r="AD34" s="1">
        <f t="shared" si="9"/>
        <v>0.4757945496075961</v>
      </c>
      <c r="AE34" s="1">
        <f t="shared" si="10"/>
        <v>0.52059417706476518</v>
      </c>
      <c r="AF34" s="1">
        <f t="shared" si="11"/>
        <v>1.6444444444444446</v>
      </c>
      <c r="AG34" s="1">
        <f t="shared" si="28"/>
        <v>4.5</v>
      </c>
      <c r="AH34" s="1">
        <f t="shared" si="29"/>
        <v>0</v>
      </c>
      <c r="AI34" s="1" t="str">
        <f t="shared" si="14"/>
        <v>×</v>
      </c>
    </row>
    <row r="35" spans="1:35" x14ac:dyDescent="0.4">
      <c r="A35" s="1" t="str">
        <f t="shared" si="15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7"/>
        <v>100</v>
      </c>
      <c r="M35" s="1">
        <f t="shared" si="27"/>
        <v>38</v>
      </c>
      <c r="N35" s="1">
        <f t="shared" si="27"/>
        <v>19</v>
      </c>
      <c r="O35" s="1">
        <f t="shared" si="21"/>
        <v>0.3</v>
      </c>
      <c r="P35" s="1">
        <f t="shared" si="22"/>
        <v>4</v>
      </c>
      <c r="Q35" s="1">
        <f t="shared" si="23"/>
        <v>4</v>
      </c>
      <c r="R35" s="1">
        <f t="shared" si="25"/>
        <v>7379.0019069878763</v>
      </c>
      <c r="S35" s="1">
        <f t="shared" si="26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 t="shared" si="5"/>
        <v>0.5</v>
      </c>
      <c r="X35" s="1">
        <f t="shared" si="6"/>
        <v>2</v>
      </c>
      <c r="Y35" s="1">
        <f t="shared" si="17"/>
        <v>11.4</v>
      </c>
      <c r="Z35" s="1">
        <f t="shared" si="18"/>
        <v>5.7</v>
      </c>
      <c r="AA35" s="1">
        <f t="shared" si="19"/>
        <v>36.244069222106567</v>
      </c>
      <c r="AB35" s="1">
        <f t="shared" si="7"/>
        <v>2041.1666666666667</v>
      </c>
      <c r="AC35" s="1">
        <f t="shared" si="8"/>
        <v>3.6013333333333333</v>
      </c>
      <c r="AD35" s="1">
        <f t="shared" si="9"/>
        <v>0.2766182598128471</v>
      </c>
      <c r="AE35" s="1">
        <f t="shared" si="10"/>
        <v>0.38516934046345802</v>
      </c>
      <c r="AF35" s="1">
        <f t="shared" si="11"/>
        <v>1.2333333333333334</v>
      </c>
      <c r="AG35" s="1">
        <f t="shared" si="28"/>
        <v>6</v>
      </c>
      <c r="AH35" s="1">
        <f t="shared" si="29"/>
        <v>0</v>
      </c>
      <c r="AI35" s="1" t="str">
        <f t="shared" si="14"/>
        <v>×</v>
      </c>
    </row>
    <row r="36" spans="1:35" x14ac:dyDescent="0.4">
      <c r="A36" s="1" t="str">
        <f t="shared" si="15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7"/>
        <v>100</v>
      </c>
      <c r="M36" s="1">
        <f t="shared" si="27"/>
        <v>38</v>
      </c>
      <c r="N36" s="1">
        <f t="shared" si="27"/>
        <v>19</v>
      </c>
      <c r="O36" s="1">
        <f t="shared" si="21"/>
        <v>0.3</v>
      </c>
      <c r="P36" s="1">
        <f t="shared" si="22"/>
        <v>4</v>
      </c>
      <c r="Q36" s="1">
        <f t="shared" si="23"/>
        <v>4</v>
      </c>
      <c r="R36" s="1">
        <f t="shared" si="25"/>
        <v>7379.0019069878763</v>
      </c>
      <c r="S36" s="1">
        <f t="shared" si="26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 t="shared" si="5"/>
        <v>0.5</v>
      </c>
      <c r="X36" s="1">
        <f t="shared" si="6"/>
        <v>2</v>
      </c>
      <c r="Y36" s="1">
        <f t="shared" si="17"/>
        <v>11.4</v>
      </c>
      <c r="Z36" s="1">
        <f t="shared" si="18"/>
        <v>5.7</v>
      </c>
      <c r="AA36" s="1">
        <f t="shared" si="19"/>
        <v>36.244069222106567</v>
      </c>
      <c r="AB36" s="1">
        <f t="shared" si="7"/>
        <v>1615.6666666666667</v>
      </c>
      <c r="AC36" s="1">
        <f t="shared" si="8"/>
        <v>2.2693333333333334</v>
      </c>
      <c r="AD36" s="1">
        <f t="shared" si="9"/>
        <v>0.21895463465548626</v>
      </c>
      <c r="AE36" s="1">
        <f t="shared" si="10"/>
        <v>0.24270944741532974</v>
      </c>
      <c r="AF36" s="1">
        <f t="shared" si="11"/>
        <v>0.8222222222222223</v>
      </c>
      <c r="AG36" s="1">
        <f t="shared" si="28"/>
        <v>9</v>
      </c>
      <c r="AH36" s="1">
        <f t="shared" si="29"/>
        <v>0</v>
      </c>
      <c r="AI36" s="1" t="str">
        <f t="shared" si="14"/>
        <v>×</v>
      </c>
    </row>
    <row r="37" spans="1:35" x14ac:dyDescent="0.4">
      <c r="A37" s="1" t="str">
        <f t="shared" si="15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7"/>
        <v>100</v>
      </c>
      <c r="M37" s="1">
        <f t="shared" si="27"/>
        <v>38</v>
      </c>
      <c r="N37" s="1">
        <f t="shared" si="27"/>
        <v>19</v>
      </c>
      <c r="O37" s="1">
        <f t="shared" si="21"/>
        <v>0.3</v>
      </c>
      <c r="P37" s="1">
        <f t="shared" si="22"/>
        <v>4</v>
      </c>
      <c r="Q37" s="1">
        <f t="shared" si="23"/>
        <v>4</v>
      </c>
      <c r="R37" s="1">
        <f t="shared" si="25"/>
        <v>7379.0019069878763</v>
      </c>
      <c r="S37" s="1">
        <f t="shared" si="26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 t="shared" si="5"/>
        <v>0.5</v>
      </c>
      <c r="X37" s="1">
        <f t="shared" si="6"/>
        <v>2</v>
      </c>
      <c r="Y37" s="1">
        <f t="shared" si="17"/>
        <v>11.4</v>
      </c>
      <c r="Z37" s="1">
        <f t="shared" si="18"/>
        <v>5.7</v>
      </c>
      <c r="AA37" s="1">
        <f t="shared" si="19"/>
        <v>36.244069222106567</v>
      </c>
      <c r="AB37" s="1">
        <f t="shared" si="7"/>
        <v>1199.4166666666667</v>
      </c>
      <c r="AC37" s="1">
        <f t="shared" si="8"/>
        <v>1.6896666666666669</v>
      </c>
      <c r="AD37" s="1">
        <f t="shared" si="9"/>
        <v>0.16254456656676364</v>
      </c>
      <c r="AE37" s="1">
        <f t="shared" si="10"/>
        <v>0.18071301247771834</v>
      </c>
      <c r="AF37" s="1">
        <f t="shared" si="11"/>
        <v>0.6166666666666667</v>
      </c>
      <c r="AG37" s="1">
        <f t="shared" si="28"/>
        <v>12</v>
      </c>
      <c r="AH37" s="1">
        <f t="shared" si="29"/>
        <v>0</v>
      </c>
      <c r="AI37" s="1" t="str">
        <f t="shared" si="14"/>
        <v>×</v>
      </c>
    </row>
    <row r="38" spans="1:35" x14ac:dyDescent="0.4">
      <c r="A38" s="1" t="str">
        <f t="shared" si="15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7"/>
        <v>100</v>
      </c>
      <c r="M38" s="1">
        <f t="shared" si="27"/>
        <v>38</v>
      </c>
      <c r="N38" s="1">
        <f t="shared" si="27"/>
        <v>19</v>
      </c>
      <c r="O38" s="1">
        <f t="shared" si="21"/>
        <v>0.3</v>
      </c>
      <c r="P38" s="1">
        <f t="shared" si="22"/>
        <v>4</v>
      </c>
      <c r="Q38" s="1">
        <f t="shared" si="23"/>
        <v>4</v>
      </c>
      <c r="R38" s="1">
        <f t="shared" si="25"/>
        <v>7379.0019069878763</v>
      </c>
      <c r="S38" s="1">
        <f t="shared" si="26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 t="shared" si="5"/>
        <v>0.5</v>
      </c>
      <c r="X38" s="1">
        <f t="shared" si="6"/>
        <v>2</v>
      </c>
      <c r="Y38" s="1">
        <f t="shared" si="17"/>
        <v>11.4</v>
      </c>
      <c r="Z38" s="1">
        <f t="shared" si="18"/>
        <v>5.7</v>
      </c>
      <c r="AA38" s="1">
        <f t="shared" si="19"/>
        <v>36.244069222106567</v>
      </c>
      <c r="AB38" s="1">
        <f t="shared" si="7"/>
        <v>7369.166666666667</v>
      </c>
      <c r="AC38" s="1">
        <f t="shared" si="8"/>
        <v>6.9683333333333328</v>
      </c>
      <c r="AD38" s="1">
        <f t="shared" si="9"/>
        <v>0.99866713134849638</v>
      </c>
      <c r="AE38" s="1">
        <f t="shared" si="10"/>
        <v>0.74527629233511572</v>
      </c>
      <c r="AF38" s="1">
        <f t="shared" si="11"/>
        <v>3.0833333333333335</v>
      </c>
      <c r="AG38" s="1">
        <f t="shared" si="28"/>
        <v>2.4</v>
      </c>
      <c r="AH38" s="1" t="str">
        <f t="shared" si="29"/>
        <v>DCX8M</v>
      </c>
      <c r="AI38" s="1" t="str">
        <f t="shared" si="14"/>
        <v>×</v>
      </c>
    </row>
    <row r="39" spans="1:35" x14ac:dyDescent="0.4">
      <c r="A39" s="1" t="str">
        <f t="shared" si="15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7"/>
        <v>100</v>
      </c>
      <c r="M39" s="1">
        <f t="shared" si="27"/>
        <v>38</v>
      </c>
      <c r="N39" s="1">
        <f t="shared" si="27"/>
        <v>19</v>
      </c>
      <c r="O39" s="1">
        <f t="shared" si="21"/>
        <v>0.3</v>
      </c>
      <c r="P39" s="1">
        <f t="shared" si="22"/>
        <v>4</v>
      </c>
      <c r="Q39" s="1">
        <f t="shared" si="23"/>
        <v>4</v>
      </c>
      <c r="R39" s="1">
        <f t="shared" si="25"/>
        <v>7379.0019069878763</v>
      </c>
      <c r="S39" s="1">
        <f t="shared" si="26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 t="shared" si="5"/>
        <v>0.5</v>
      </c>
      <c r="X39" s="1">
        <f t="shared" si="6"/>
        <v>2</v>
      </c>
      <c r="Y39" s="1">
        <f t="shared" si="17"/>
        <v>11.4</v>
      </c>
      <c r="Z39" s="1">
        <f t="shared" si="18"/>
        <v>5.7</v>
      </c>
      <c r="AA39" s="1">
        <f t="shared" si="19"/>
        <v>36.244069222106567</v>
      </c>
      <c r="AB39" s="1">
        <f t="shared" si="7"/>
        <v>4360.7142857142853</v>
      </c>
      <c r="AC39" s="1">
        <f t="shared" si="8"/>
        <v>4.0171428571428569</v>
      </c>
      <c r="AD39" s="1">
        <f t="shared" si="9"/>
        <v>0.59096261807233197</v>
      </c>
      <c r="AE39" s="1">
        <f t="shared" si="10"/>
        <v>0.429640947288006</v>
      </c>
      <c r="AF39" s="1">
        <f t="shared" si="11"/>
        <v>1.7619047619047619</v>
      </c>
      <c r="AG39" s="1">
        <f t="shared" si="28"/>
        <v>4.2</v>
      </c>
      <c r="AH39" s="1">
        <f t="shared" si="29"/>
        <v>0</v>
      </c>
      <c r="AI39" s="1" t="str">
        <f t="shared" si="14"/>
        <v>×</v>
      </c>
    </row>
    <row r="40" spans="1:35" x14ac:dyDescent="0.4">
      <c r="A40" s="1" t="str">
        <f t="shared" si="15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7"/>
        <v>100</v>
      </c>
      <c r="M40" s="1">
        <f t="shared" si="27"/>
        <v>38</v>
      </c>
      <c r="N40" s="1">
        <f t="shared" si="27"/>
        <v>19</v>
      </c>
      <c r="O40" s="1">
        <f t="shared" si="21"/>
        <v>0.3</v>
      </c>
      <c r="P40" s="1">
        <f t="shared" si="22"/>
        <v>4</v>
      </c>
      <c r="Q40" s="1">
        <f t="shared" si="23"/>
        <v>4</v>
      </c>
      <c r="R40" s="1">
        <f t="shared" si="25"/>
        <v>7379.0019069878763</v>
      </c>
      <c r="S40" s="1">
        <f t="shared" si="26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 t="shared" si="5"/>
        <v>0.5</v>
      </c>
      <c r="X40" s="1">
        <f t="shared" si="6"/>
        <v>2</v>
      </c>
      <c r="Y40" s="1">
        <f t="shared" si="17"/>
        <v>11.4</v>
      </c>
      <c r="Z40" s="1">
        <f t="shared" si="18"/>
        <v>5.7</v>
      </c>
      <c r="AA40" s="1">
        <f t="shared" si="19"/>
        <v>36.244069222106567</v>
      </c>
      <c r="AB40" s="1">
        <f t="shared" si="7"/>
        <v>2583.8333333333335</v>
      </c>
      <c r="AC40" s="1">
        <f t="shared" si="8"/>
        <v>2.5900000000000003</v>
      </c>
      <c r="AD40" s="1">
        <f t="shared" si="9"/>
        <v>0.35016027450629289</v>
      </c>
      <c r="AE40" s="1">
        <f t="shared" si="10"/>
        <v>0.27700534759358286</v>
      </c>
      <c r="AF40" s="1">
        <f t="shared" si="11"/>
        <v>1.2333333333333334</v>
      </c>
      <c r="AG40" s="1">
        <f t="shared" si="28"/>
        <v>6</v>
      </c>
      <c r="AH40" s="1">
        <f t="shared" si="29"/>
        <v>0</v>
      </c>
      <c r="AI40" s="1" t="str">
        <f t="shared" si="14"/>
        <v>×</v>
      </c>
    </row>
    <row r="41" spans="1:35" x14ac:dyDescent="0.4">
      <c r="A41" s="1" t="str">
        <f t="shared" si="15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7"/>
        <v>100</v>
      </c>
      <c r="M41" s="1">
        <f t="shared" si="27"/>
        <v>38</v>
      </c>
      <c r="N41" s="1">
        <f t="shared" si="27"/>
        <v>19</v>
      </c>
      <c r="O41" s="1">
        <f t="shared" si="21"/>
        <v>0.3</v>
      </c>
      <c r="P41" s="1">
        <f t="shared" si="22"/>
        <v>4</v>
      </c>
      <c r="Q41" s="1">
        <f t="shared" si="23"/>
        <v>4</v>
      </c>
      <c r="R41" s="1">
        <f t="shared" si="25"/>
        <v>7379.0019069878763</v>
      </c>
      <c r="S41" s="1">
        <f t="shared" si="26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 t="shared" si="5"/>
        <v>0.5</v>
      </c>
      <c r="X41" s="1">
        <f t="shared" si="6"/>
        <v>2</v>
      </c>
      <c r="Y41" s="1">
        <f t="shared" si="17"/>
        <v>11.4</v>
      </c>
      <c r="Z41" s="1">
        <f t="shared" si="18"/>
        <v>5.7</v>
      </c>
      <c r="AA41" s="1">
        <f t="shared" si="19"/>
        <v>36.244069222106567</v>
      </c>
      <c r="AB41" s="1">
        <f t="shared" si="7"/>
        <v>2476.9444444444448</v>
      </c>
      <c r="AC41" s="1">
        <f t="shared" si="8"/>
        <v>2.1788888888888893</v>
      </c>
      <c r="AD41" s="1">
        <f t="shared" si="9"/>
        <v>0.33567472615758392</v>
      </c>
      <c r="AE41" s="1">
        <f t="shared" si="10"/>
        <v>0.2330362448009507</v>
      </c>
      <c r="AF41" s="1">
        <f t="shared" si="11"/>
        <v>1.0277777777777779</v>
      </c>
      <c r="AG41" s="1">
        <f t="shared" si="28"/>
        <v>7.2</v>
      </c>
      <c r="AH41" s="1">
        <f t="shared" si="29"/>
        <v>0</v>
      </c>
      <c r="AI41" s="1" t="str">
        <f t="shared" si="14"/>
        <v>×</v>
      </c>
    </row>
    <row r="42" spans="1:35" x14ac:dyDescent="0.4">
      <c r="A42" s="1" t="str">
        <f t="shared" si="15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7"/>
        <v>100</v>
      </c>
      <c r="M42" s="1">
        <f t="shared" si="27"/>
        <v>38</v>
      </c>
      <c r="N42" s="1">
        <f t="shared" si="27"/>
        <v>19</v>
      </c>
      <c r="O42" s="1">
        <f t="shared" si="21"/>
        <v>0.3</v>
      </c>
      <c r="P42" s="1">
        <f t="shared" si="22"/>
        <v>4</v>
      </c>
      <c r="Q42" s="1">
        <f t="shared" si="23"/>
        <v>4</v>
      </c>
      <c r="R42" s="1">
        <f t="shared" si="25"/>
        <v>7379.0019069878763</v>
      </c>
      <c r="S42" s="1">
        <f t="shared" si="26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 t="shared" si="5"/>
        <v>0.5</v>
      </c>
      <c r="X42" s="1">
        <f t="shared" si="6"/>
        <v>2</v>
      </c>
      <c r="Y42" s="1">
        <f t="shared" si="17"/>
        <v>11.4</v>
      </c>
      <c r="Z42" s="1">
        <f t="shared" si="18"/>
        <v>5.7</v>
      </c>
      <c r="AA42" s="1">
        <f t="shared" si="19"/>
        <v>36.244069222106567</v>
      </c>
      <c r="AB42" s="1">
        <f t="shared" si="7"/>
        <v>2133.666666666667</v>
      </c>
      <c r="AC42" s="1">
        <f t="shared" si="8"/>
        <v>1.9240000000000002</v>
      </c>
      <c r="AD42" s="1">
        <f t="shared" si="9"/>
        <v>0.28915383049922994</v>
      </c>
      <c r="AE42" s="1">
        <f t="shared" si="10"/>
        <v>0.20577540106951869</v>
      </c>
      <c r="AF42" s="1">
        <f t="shared" si="11"/>
        <v>0.8222222222222223</v>
      </c>
      <c r="AG42" s="1">
        <f t="shared" si="28"/>
        <v>9</v>
      </c>
      <c r="AH42" s="1">
        <f t="shared" si="29"/>
        <v>0</v>
      </c>
      <c r="AI42" s="1" t="str">
        <f t="shared" si="14"/>
        <v>×</v>
      </c>
    </row>
    <row r="43" spans="1:35" x14ac:dyDescent="0.4">
      <c r="A43" s="1" t="str">
        <f t="shared" si="15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7"/>
        <v>100</v>
      </c>
      <c r="M43" s="1">
        <f t="shared" si="27"/>
        <v>38</v>
      </c>
      <c r="N43" s="1">
        <f t="shared" si="27"/>
        <v>19</v>
      </c>
      <c r="O43" s="1">
        <f t="shared" si="21"/>
        <v>0.3</v>
      </c>
      <c r="P43" s="1">
        <f t="shared" si="22"/>
        <v>4</v>
      </c>
      <c r="Q43" s="1">
        <f t="shared" si="23"/>
        <v>4</v>
      </c>
      <c r="R43" s="1">
        <f t="shared" si="25"/>
        <v>7379.0019069878763</v>
      </c>
      <c r="S43" s="1">
        <f t="shared" si="26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 t="shared" si="5"/>
        <v>0.5</v>
      </c>
      <c r="X43" s="1">
        <f t="shared" si="6"/>
        <v>2</v>
      </c>
      <c r="Y43" s="1">
        <f t="shared" si="17"/>
        <v>11.4</v>
      </c>
      <c r="Z43" s="1">
        <f t="shared" si="18"/>
        <v>5.7</v>
      </c>
      <c r="AA43" s="1">
        <f t="shared" si="19"/>
        <v>36.244069222106567</v>
      </c>
      <c r="AB43" s="1">
        <f t="shared" si="7"/>
        <v>1788.3333333333335</v>
      </c>
      <c r="AC43" s="1">
        <f t="shared" si="8"/>
        <v>1.3936666666666666</v>
      </c>
      <c r="AD43" s="1">
        <f t="shared" si="9"/>
        <v>0.24235436660340082</v>
      </c>
      <c r="AE43" s="1">
        <f t="shared" si="10"/>
        <v>0.14905525846702314</v>
      </c>
      <c r="AF43" s="1">
        <f t="shared" si="11"/>
        <v>0.6166666666666667</v>
      </c>
      <c r="AG43" s="1">
        <f t="shared" si="28"/>
        <v>12</v>
      </c>
      <c r="AH43" s="1">
        <f t="shared" si="29"/>
        <v>0</v>
      </c>
      <c r="AI43" s="1" t="str">
        <f t="shared" si="14"/>
        <v>×</v>
      </c>
    </row>
    <row r="44" spans="1:35" x14ac:dyDescent="0.4">
      <c r="A44" s="1" t="str">
        <f t="shared" si="15"/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30">L43</f>
        <v>100</v>
      </c>
      <c r="M44" s="1">
        <f t="shared" si="30"/>
        <v>38</v>
      </c>
      <c r="N44" s="1">
        <f t="shared" si="30"/>
        <v>19</v>
      </c>
      <c r="O44" s="1">
        <f t="shared" si="21"/>
        <v>0.3</v>
      </c>
      <c r="P44" s="1">
        <f t="shared" si="22"/>
        <v>4</v>
      </c>
      <c r="Q44" s="1">
        <f t="shared" si="23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 t="shared" si="5"/>
        <v>0.5</v>
      </c>
      <c r="X44" s="1">
        <f t="shared" si="6"/>
        <v>2</v>
      </c>
      <c r="Y44" s="1">
        <f t="shared" si="17"/>
        <v>11.4</v>
      </c>
      <c r="Z44" s="1">
        <f t="shared" si="18"/>
        <v>5.7</v>
      </c>
      <c r="AA44" s="1">
        <f t="shared" si="19"/>
        <v>36.244069222106567</v>
      </c>
      <c r="AB44" s="1">
        <f t="shared" si="7"/>
        <v>12210</v>
      </c>
      <c r="AC44" s="1">
        <f t="shared" si="8"/>
        <v>11.149333333333333</v>
      </c>
      <c r="AD44" s="1">
        <f t="shared" si="9"/>
        <v>1.6546953306025296</v>
      </c>
      <c r="AE44" s="1">
        <f t="shared" si="10"/>
        <v>1.1924420677361851</v>
      </c>
      <c r="AF44" s="1">
        <f t="shared" si="11"/>
        <v>4.9333333333333336</v>
      </c>
      <c r="AG44" s="1">
        <f t="shared" si="28"/>
        <v>1.5</v>
      </c>
      <c r="AH44" s="1" t="str">
        <f t="shared" si="29"/>
        <v>DCX6M</v>
      </c>
      <c r="AI44" s="1" t="str">
        <f t="shared" si="14"/>
        <v>×</v>
      </c>
    </row>
    <row r="45" spans="1:35" x14ac:dyDescent="0.4">
      <c r="A45" s="1" t="str">
        <f t="shared" si="15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21"/>
        <v>0.3</v>
      </c>
      <c r="P45" s="1">
        <f t="shared" si="22"/>
        <v>4</v>
      </c>
      <c r="Q45" s="1">
        <f t="shared" si="23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 t="shared" si="5"/>
        <v>0.5</v>
      </c>
      <c r="X45" s="1">
        <f t="shared" si="6"/>
        <v>2</v>
      </c>
      <c r="Y45" s="1">
        <f t="shared" si="17"/>
        <v>11.4</v>
      </c>
      <c r="Z45" s="1">
        <f t="shared" si="18"/>
        <v>5.7</v>
      </c>
      <c r="AA45" s="1">
        <f t="shared" si="19"/>
        <v>36.244069222106567</v>
      </c>
      <c r="AB45" s="1">
        <f t="shared" si="7"/>
        <v>7326</v>
      </c>
      <c r="AC45" s="1">
        <f t="shared" si="8"/>
        <v>5.5746666666666664</v>
      </c>
      <c r="AD45" s="1">
        <f t="shared" si="9"/>
        <v>0.99281719836151772</v>
      </c>
      <c r="AE45" s="1">
        <f t="shared" si="10"/>
        <v>0.59622103386809255</v>
      </c>
      <c r="AF45" s="1">
        <f t="shared" si="11"/>
        <v>2.4666666666666668</v>
      </c>
      <c r="AG45" s="1">
        <f t="shared" si="28"/>
        <v>3</v>
      </c>
      <c r="AH45" s="1">
        <f t="shared" si="29"/>
        <v>0</v>
      </c>
      <c r="AI45" s="1" t="str">
        <f t="shared" si="14"/>
        <v>×</v>
      </c>
    </row>
    <row r="46" spans="1:35" x14ac:dyDescent="0.4">
      <c r="A46" s="1" t="str">
        <f t="shared" si="15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21"/>
        <v>0.3</v>
      </c>
      <c r="P46" s="1">
        <f t="shared" si="22"/>
        <v>4</v>
      </c>
      <c r="Q46" s="1">
        <f t="shared" si="23"/>
        <v>4</v>
      </c>
      <c r="R46" s="1">
        <f t="shared" ref="R46:R51" si="31">F46*60/(2*PI()*K46*0.001)</f>
        <v>7379.0019069878763</v>
      </c>
      <c r="S46" s="1">
        <f t="shared" ref="S46:S47" si="32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 t="shared" si="5"/>
        <v>0.5</v>
      </c>
      <c r="X46" s="1">
        <f t="shared" si="6"/>
        <v>2</v>
      </c>
      <c r="Y46" s="1">
        <f t="shared" si="17"/>
        <v>11.4</v>
      </c>
      <c r="Z46" s="1">
        <f t="shared" si="18"/>
        <v>5.7</v>
      </c>
      <c r="AA46" s="1">
        <f t="shared" si="19"/>
        <v>36.244069222106567</v>
      </c>
      <c r="AB46" s="1">
        <f t="shared" si="7"/>
        <v>4711.3333333333339</v>
      </c>
      <c r="AC46" s="1">
        <f t="shared" si="8"/>
        <v>3.7164444444444444</v>
      </c>
      <c r="AD46" s="1">
        <f t="shared" si="9"/>
        <v>0.63847840029309733</v>
      </c>
      <c r="AE46" s="1">
        <f t="shared" si="10"/>
        <v>0.39748068924539509</v>
      </c>
      <c r="AF46" s="1">
        <f t="shared" si="11"/>
        <v>1.6444444444444446</v>
      </c>
      <c r="AG46" s="1">
        <f t="shared" si="28"/>
        <v>4.5</v>
      </c>
      <c r="AH46" s="1">
        <f t="shared" si="29"/>
        <v>0</v>
      </c>
      <c r="AI46" s="1" t="str">
        <f t="shared" si="14"/>
        <v>×</v>
      </c>
    </row>
    <row r="47" spans="1:35" x14ac:dyDescent="0.4">
      <c r="A47" s="1" t="str">
        <f t="shared" si="15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21"/>
        <v>0.3</v>
      </c>
      <c r="P47" s="1">
        <f t="shared" si="22"/>
        <v>4</v>
      </c>
      <c r="Q47" s="1">
        <f t="shared" si="23"/>
        <v>4</v>
      </c>
      <c r="R47" s="1">
        <f t="shared" si="31"/>
        <v>7379.0019069878763</v>
      </c>
      <c r="S47" s="1">
        <f t="shared" si="32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 t="shared" si="5"/>
        <v>0.5</v>
      </c>
      <c r="X47" s="1">
        <f t="shared" si="6"/>
        <v>2</v>
      </c>
      <c r="Y47" s="1">
        <f t="shared" si="17"/>
        <v>11.4</v>
      </c>
      <c r="Z47" s="1">
        <f t="shared" si="18"/>
        <v>5.7</v>
      </c>
      <c r="AA47" s="1">
        <f t="shared" si="19"/>
        <v>36.244069222106567</v>
      </c>
      <c r="AB47" s="1">
        <f t="shared" si="7"/>
        <v>3508.8333333333335</v>
      </c>
      <c r="AC47" s="1">
        <f t="shared" si="8"/>
        <v>2.7873333333333332</v>
      </c>
      <c r="AD47" s="1">
        <f t="shared" si="9"/>
        <v>0.47551598137012091</v>
      </c>
      <c r="AE47" s="1">
        <f t="shared" si="10"/>
        <v>0.29811051693404628</v>
      </c>
      <c r="AF47" s="1">
        <f t="shared" si="11"/>
        <v>1.2333333333333334</v>
      </c>
      <c r="AG47" s="1">
        <f t="shared" si="28"/>
        <v>6</v>
      </c>
      <c r="AH47" s="1">
        <f t="shared" si="29"/>
        <v>0</v>
      </c>
      <c r="AI47" s="1" t="str">
        <f t="shared" si="14"/>
        <v>×</v>
      </c>
    </row>
    <row r="48" spans="1:35" hidden="1" x14ac:dyDescent="0.4">
      <c r="A48" s="1" t="str">
        <f t="shared" si="15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31"/>
        <v>7639.4372684109758</v>
      </c>
      <c r="S48" s="1">
        <f>L48*0.001*G48*K48/4</f>
        <v>7.65</v>
      </c>
      <c r="T48" s="1" t="str">
        <f t="shared" ref="T48:T51" si="33">A48</f>
        <v>×</v>
      </c>
      <c r="U48" s="1">
        <f t="shared" ref="U48:U51" si="34">H48*(E48/D48)</f>
        <v>24420</v>
      </c>
      <c r="V48" s="1">
        <f>J48*(E48/D48)</f>
        <v>2.2348000000000003</v>
      </c>
      <c r="W48" s="1">
        <f t="shared" ref="W48:W51" si="35">N48/M48</f>
        <v>0.47499999999999998</v>
      </c>
      <c r="X48" s="1">
        <f t="shared" si="6"/>
        <v>2.1052631578947367</v>
      </c>
      <c r="Y48" s="1">
        <f t="shared" ref="Y48:Y51" si="36">O48*M48</f>
        <v>12</v>
      </c>
      <c r="Z48" s="1">
        <f t="shared" ref="Z48:Z51" si="37">O48*N48</f>
        <v>5.7</v>
      </c>
      <c r="AA48" s="1">
        <f t="shared" si="19"/>
        <v>33.081717005016529</v>
      </c>
      <c r="AB48" s="1">
        <f t="shared" ref="AB48:AB51" si="38">U48*W48</f>
        <v>11599.5</v>
      </c>
      <c r="AC48" s="1">
        <f t="shared" ref="AC48:AC51" si="39">V48/W48</f>
        <v>4.7048421052631593</v>
      </c>
      <c r="AD48" s="1">
        <f t="shared" ref="AD48:AD51" si="40">AB48/R48</f>
        <v>1.5183709993881169</v>
      </c>
      <c r="AE48" s="1">
        <f t="shared" ref="AE48:AE51" si="41">AC48/S48</f>
        <v>0.61501203990368092</v>
      </c>
      <c r="AF48" s="1">
        <f t="shared" ref="AF48:AF51" si="42">E48/D48</f>
        <v>4.9333333333333336</v>
      </c>
      <c r="AG48" s="1">
        <f t="shared" ref="AG48:AG51" si="43">D48</f>
        <v>1.5</v>
      </c>
      <c r="AH48" s="1">
        <f t="shared" ref="AH48:AH51" si="44">C48</f>
        <v>0</v>
      </c>
      <c r="AI48" s="1" t="str">
        <f t="shared" ref="AI48:AI51" si="45">A48</f>
        <v>×</v>
      </c>
    </row>
    <row r="49" spans="1:35" hidden="1" x14ac:dyDescent="0.4">
      <c r="A49" s="1" t="str">
        <f t="shared" si="15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31"/>
        <v>7639.4372684109758</v>
      </c>
      <c r="S49" s="1">
        <f>L49*0.001*G49*K49/4</f>
        <v>7.65</v>
      </c>
      <c r="T49" s="1" t="str">
        <f t="shared" si="33"/>
        <v>×</v>
      </c>
      <c r="U49" s="1">
        <f t="shared" si="34"/>
        <v>14652</v>
      </c>
      <c r="V49" s="1">
        <f t="shared" ref="V49:V51" si="46">J49*(E49/D49)</f>
        <v>1.2925333333333335</v>
      </c>
      <c r="W49" s="1">
        <f t="shared" si="35"/>
        <v>0.47499999999999998</v>
      </c>
      <c r="X49" s="1">
        <f t="shared" si="6"/>
        <v>2.1052631578947367</v>
      </c>
      <c r="Y49" s="1">
        <f t="shared" si="36"/>
        <v>12</v>
      </c>
      <c r="Z49" s="1">
        <f t="shared" si="37"/>
        <v>5.7</v>
      </c>
      <c r="AA49" s="1">
        <f t="shared" si="19"/>
        <v>33.081717005016529</v>
      </c>
      <c r="AB49" s="1">
        <f t="shared" si="38"/>
        <v>6959.7</v>
      </c>
      <c r="AC49" s="1">
        <f t="shared" si="39"/>
        <v>2.7211228070175446</v>
      </c>
      <c r="AD49" s="1">
        <f t="shared" si="40"/>
        <v>0.91102259963287013</v>
      </c>
      <c r="AE49" s="1">
        <f t="shared" si="41"/>
        <v>0.35570232771471172</v>
      </c>
      <c r="AF49" s="1">
        <f t="shared" si="42"/>
        <v>2.4666666666666668</v>
      </c>
      <c r="AG49" s="1">
        <f t="shared" si="43"/>
        <v>3</v>
      </c>
      <c r="AH49" s="1">
        <f t="shared" si="44"/>
        <v>0</v>
      </c>
      <c r="AI49" s="1" t="str">
        <f t="shared" si="45"/>
        <v>×</v>
      </c>
    </row>
    <row r="50" spans="1:35" hidden="1" x14ac:dyDescent="0.4">
      <c r="A50" s="1" t="str">
        <f t="shared" si="15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31"/>
        <v>7639.4372684109758</v>
      </c>
      <c r="S50" s="1">
        <f>L50*0.001*G50*K50/4</f>
        <v>7.65</v>
      </c>
      <c r="T50" s="1" t="str">
        <f t="shared" si="33"/>
        <v>×</v>
      </c>
      <c r="U50" s="1">
        <f t="shared" si="34"/>
        <v>9422.6666666666679</v>
      </c>
      <c r="V50" s="1">
        <f t="shared" si="46"/>
        <v>0.83373333333333344</v>
      </c>
      <c r="W50" s="1">
        <f t="shared" si="35"/>
        <v>0.47499999999999998</v>
      </c>
      <c r="X50" s="1">
        <f t="shared" si="6"/>
        <v>2.1052631578947367</v>
      </c>
      <c r="Y50" s="1">
        <f t="shared" si="36"/>
        <v>12</v>
      </c>
      <c r="Z50" s="1">
        <f t="shared" si="37"/>
        <v>5.7</v>
      </c>
      <c r="AA50" s="1">
        <f t="shared" si="19"/>
        <v>33.081717005016529</v>
      </c>
      <c r="AB50" s="1">
        <f t="shared" si="38"/>
        <v>4475.7666666666673</v>
      </c>
      <c r="AC50" s="1">
        <f t="shared" si="39"/>
        <v>1.7552280701754388</v>
      </c>
      <c r="AD50" s="1">
        <f t="shared" si="40"/>
        <v>0.58587648663258662</v>
      </c>
      <c r="AE50" s="1">
        <f t="shared" si="41"/>
        <v>0.22944157780071095</v>
      </c>
      <c r="AF50" s="1">
        <f t="shared" si="42"/>
        <v>1.6444444444444446</v>
      </c>
      <c r="AG50" s="1">
        <f t="shared" si="43"/>
        <v>4.5</v>
      </c>
      <c r="AH50" s="1">
        <f t="shared" si="44"/>
        <v>0</v>
      </c>
      <c r="AI50" s="1" t="str">
        <f t="shared" si="45"/>
        <v>×</v>
      </c>
    </row>
    <row r="51" spans="1:35" hidden="1" x14ac:dyDescent="0.4">
      <c r="A51" s="1" t="str">
        <f t="shared" si="15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31"/>
        <v>7639.4372684109758</v>
      </c>
      <c r="S51" s="1">
        <f>L51*0.001*G51*K51/4</f>
        <v>7.65</v>
      </c>
      <c r="T51" s="1" t="str">
        <f t="shared" si="33"/>
        <v>×</v>
      </c>
      <c r="U51" s="1">
        <f t="shared" si="34"/>
        <v>7017.666666666667</v>
      </c>
      <c r="V51" s="1">
        <f t="shared" si="46"/>
        <v>0.62036666666666673</v>
      </c>
      <c r="W51" s="1">
        <f t="shared" si="35"/>
        <v>0.47499999999999998</v>
      </c>
      <c r="X51" s="1">
        <f t="shared" si="6"/>
        <v>2.1052631578947367</v>
      </c>
      <c r="Y51" s="1">
        <f t="shared" si="36"/>
        <v>12</v>
      </c>
      <c r="Z51" s="1">
        <f t="shared" si="37"/>
        <v>5.7</v>
      </c>
      <c r="AA51" s="1">
        <f t="shared" si="19"/>
        <v>33.081717005016529</v>
      </c>
      <c r="AB51" s="1">
        <f t="shared" si="38"/>
        <v>3333.3916666666669</v>
      </c>
      <c r="AC51" s="1">
        <f t="shared" si="39"/>
        <v>1.3060350877192985</v>
      </c>
      <c r="AD51" s="1">
        <f t="shared" si="40"/>
        <v>0.43633994881405991</v>
      </c>
      <c r="AE51" s="1">
        <f t="shared" si="41"/>
        <v>0.17072354087833966</v>
      </c>
      <c r="AF51" s="1">
        <f t="shared" si="42"/>
        <v>1.2333333333333334</v>
      </c>
      <c r="AG51" s="1">
        <f t="shared" si="43"/>
        <v>6</v>
      </c>
      <c r="AH51" s="1">
        <f t="shared" si="44"/>
        <v>0</v>
      </c>
      <c r="AI51" s="1" t="str">
        <f t="shared" si="45"/>
        <v>×</v>
      </c>
    </row>
  </sheetData>
  <mergeCells count="13">
    <mergeCell ref="B48:B51"/>
    <mergeCell ref="C16:C21"/>
    <mergeCell ref="C22:C25"/>
    <mergeCell ref="C26:C31"/>
    <mergeCell ref="C32:C37"/>
    <mergeCell ref="C38:C43"/>
    <mergeCell ref="C44:C47"/>
    <mergeCell ref="C10:C15"/>
    <mergeCell ref="C1:S1"/>
    <mergeCell ref="U1:AC1"/>
    <mergeCell ref="AD1:AF1"/>
    <mergeCell ref="AG1:AI1"/>
    <mergeCell ref="C4:C9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7" t="s">
        <v>26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4" t="s">
        <v>40</v>
      </c>
      <c r="R1" s="8"/>
      <c r="S1" s="8"/>
      <c r="T1" s="8"/>
      <c r="U1" s="8"/>
      <c r="V1" s="8"/>
      <c r="W1" s="8"/>
      <c r="X1" s="9" t="s">
        <v>37</v>
      </c>
      <c r="Y1" s="9"/>
      <c r="Z1" s="9"/>
      <c r="AA1" s="10" t="s">
        <v>36</v>
      </c>
      <c r="AB1" s="10"/>
      <c r="AC1" s="10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7" t="s">
        <v>26</v>
      </c>
      <c r="C1" s="7"/>
      <c r="D1" s="7"/>
      <c r="E1" s="7"/>
      <c r="F1" s="7"/>
      <c r="G1" s="7"/>
      <c r="H1" s="7"/>
      <c r="I1" s="7"/>
      <c r="J1" s="7"/>
      <c r="K1" s="7"/>
      <c r="L1" s="7"/>
      <c r="M1" s="4" t="s">
        <v>40</v>
      </c>
      <c r="N1" s="8" t="s">
        <v>29</v>
      </c>
      <c r="O1" s="8"/>
      <c r="P1" s="8"/>
      <c r="Q1" s="8"/>
      <c r="R1" s="8"/>
      <c r="S1" s="8"/>
      <c r="T1" s="8"/>
      <c r="U1" s="8"/>
      <c r="V1" s="9" t="s">
        <v>37</v>
      </c>
      <c r="W1" s="9"/>
      <c r="X1" s="9"/>
      <c r="Y1" s="10" t="s">
        <v>36</v>
      </c>
      <c r="Z1" s="10"/>
      <c r="AA1" s="10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2021-09-24T11:40:06Z</dcterms:modified>
</cp:coreProperties>
</file>