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versity\hayashibalab\adrobo\Report\"/>
    </mc:Choice>
  </mc:AlternateContent>
  <xr:revisionPtr revIDLastSave="0" documentId="13_ncr:1_{82B7F78D-D0E4-4FEB-B189-A5FBBF58F735}" xr6:coauthVersionLast="47" xr6:coauthVersionMax="47" xr10:uidLastSave="{00000000-0000-0000-0000-000000000000}"/>
  <bookViews>
    <workbookView xWindow="810" yWindow="-120" windowWidth="19800" windowHeight="11760" xr2:uid="{943B89EF-4CF5-4A50-B43C-755EC05CE1A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6" i="1" l="1"/>
  <c r="K26" i="1"/>
  <c r="J26" i="1"/>
  <c r="F35" i="1"/>
  <c r="D35" i="1"/>
  <c r="F33" i="1"/>
  <c r="D33" i="1"/>
  <c r="I26" i="1"/>
  <c r="B33" i="1"/>
  <c r="E22" i="1" s="1"/>
  <c r="F22" i="1" s="1"/>
  <c r="A33" i="1"/>
  <c r="C22" i="1" s="1"/>
  <c r="D22" i="1" s="1"/>
  <c r="I17" i="1"/>
  <c r="I16" i="1"/>
  <c r="I15" i="1"/>
  <c r="I14" i="1"/>
  <c r="I13" i="1"/>
  <c r="B9" i="1"/>
  <c r="I7" i="1"/>
  <c r="I6" i="1"/>
  <c r="I5" i="1"/>
  <c r="I4" i="1"/>
  <c r="I3" i="1"/>
  <c r="C21" i="1" l="1"/>
  <c r="D21" i="1" s="1"/>
  <c r="C29" i="1"/>
  <c r="E26" i="1"/>
  <c r="F26" i="1" s="1"/>
  <c r="E23" i="1"/>
  <c r="F23" i="1" s="1"/>
  <c r="E29" i="1"/>
  <c r="F29" i="1" s="1"/>
  <c r="C27" i="1"/>
  <c r="E24" i="1"/>
  <c r="F24" i="1" s="1"/>
  <c r="E21" i="1"/>
  <c r="F21" i="1" s="1"/>
  <c r="E28" i="1"/>
  <c r="F28" i="1" s="1"/>
  <c r="E25" i="1"/>
  <c r="F25" i="1" s="1"/>
  <c r="C23" i="1"/>
  <c r="G22" i="1"/>
  <c r="E30" i="1"/>
  <c r="F30" i="1" s="1"/>
  <c r="E27" i="1"/>
  <c r="F27" i="1" s="1"/>
  <c r="C25" i="1"/>
  <c r="C30" i="1"/>
  <c r="C28" i="1"/>
  <c r="C26" i="1"/>
  <c r="C24" i="1"/>
  <c r="M15" i="1"/>
  <c r="M5" i="1"/>
  <c r="J7" i="1" s="1"/>
  <c r="G24" i="1" l="1"/>
  <c r="D24" i="1"/>
  <c r="G25" i="1"/>
  <c r="D25" i="1"/>
  <c r="G26" i="1"/>
  <c r="D26" i="1"/>
  <c r="G27" i="1"/>
  <c r="D27" i="1"/>
  <c r="G29" i="1"/>
  <c r="D29" i="1"/>
  <c r="G28" i="1"/>
  <c r="D28" i="1"/>
  <c r="G23" i="1"/>
  <c r="D23" i="1"/>
  <c r="G30" i="1"/>
  <c r="D30" i="1"/>
  <c r="G21" i="1"/>
  <c r="N15" i="1"/>
  <c r="J14" i="1"/>
  <c r="K14" i="1" s="1"/>
  <c r="J15" i="1"/>
  <c r="K15" i="1" s="1"/>
  <c r="J17" i="1"/>
  <c r="K17" i="1" s="1"/>
  <c r="N5" i="1"/>
  <c r="J6" i="1"/>
  <c r="K6" i="1" s="1"/>
  <c r="J5" i="1"/>
  <c r="K5" i="1" s="1"/>
  <c r="J4" i="1"/>
  <c r="K4" i="1" s="1"/>
  <c r="J13" i="1"/>
  <c r="K13" i="1" s="1"/>
  <c r="J3" i="1"/>
  <c r="K3" i="1" s="1"/>
  <c r="J16" i="1"/>
  <c r="K16" i="1" s="1"/>
  <c r="K7" i="1"/>
  <c r="P15" i="1" l="1"/>
  <c r="R15" i="1" s="1"/>
  <c r="P5" i="1"/>
  <c r="R5" i="1" s="1"/>
</calcChain>
</file>

<file path=xl/sharedStrings.xml><?xml version="1.0" encoding="utf-8"?>
<sst xmlns="http://schemas.openxmlformats.org/spreadsheetml/2006/main" count="39" uniqueCount="18">
  <si>
    <t>回数</t>
    <rPh sb="0" eb="2">
      <t>カイスウ</t>
    </rPh>
    <phoneticPr fontId="1"/>
  </si>
  <si>
    <t>時間</t>
    <rPh sb="0" eb="2">
      <t>ジカン</t>
    </rPh>
    <phoneticPr fontId="1"/>
  </si>
  <si>
    <t>距離</t>
    <rPh sb="0" eb="2">
      <t>キョリ</t>
    </rPh>
    <phoneticPr fontId="1"/>
  </si>
  <si>
    <t>速度(m/s)</t>
    <rPh sb="0" eb="2">
      <t>ソクド</t>
    </rPh>
    <phoneticPr fontId="1"/>
  </si>
  <si>
    <t>左速度</t>
    <rPh sb="0" eb="1">
      <t>ヒダリ</t>
    </rPh>
    <rPh sb="1" eb="3">
      <t>ソクド</t>
    </rPh>
    <phoneticPr fontId="1"/>
  </si>
  <si>
    <t>右速度</t>
    <rPh sb="0" eb="3">
      <t>ミギソクド</t>
    </rPh>
    <phoneticPr fontId="1"/>
  </si>
  <si>
    <t>ロボットの最高速度計測</t>
    <rPh sb="5" eb="9">
      <t>サイコウソクド</t>
    </rPh>
    <rPh sb="9" eb="11">
      <t>ケイソク</t>
    </rPh>
    <phoneticPr fontId="1"/>
  </si>
  <si>
    <t>速度0.2を目指せ</t>
    <rPh sb="0" eb="2">
      <t>ソクド</t>
    </rPh>
    <rPh sb="6" eb="8">
      <t>メザ</t>
    </rPh>
    <phoneticPr fontId="1"/>
  </si>
  <si>
    <t>回転時のエンコーダ</t>
    <rPh sb="0" eb="3">
      <t>カイテンジ</t>
    </rPh>
    <phoneticPr fontId="1"/>
  </si>
  <si>
    <t>平均</t>
    <rPh sb="0" eb="2">
      <t>ヘイキン</t>
    </rPh>
    <phoneticPr fontId="1"/>
  </si>
  <si>
    <t>0.2m/s の何逓倍か</t>
    <rPh sb="8" eb="11">
      <t>ナンテイバイ</t>
    </rPh>
    <phoneticPr fontId="1"/>
  </si>
  <si>
    <t>分散</t>
    <rPh sb="0" eb="2">
      <t>ブンサン</t>
    </rPh>
    <phoneticPr fontId="1"/>
  </si>
  <si>
    <t>標準偏差</t>
    <rPh sb="0" eb="4">
      <t>ヒョウジュンヘンサ</t>
    </rPh>
    <phoneticPr fontId="1"/>
  </si>
  <si>
    <t>偏差</t>
    <rPh sb="0" eb="2">
      <t>ヘンサ</t>
    </rPh>
    <phoneticPr fontId="1"/>
  </si>
  <si>
    <t>偏差 * 偏差</t>
    <rPh sb="0" eb="2">
      <t>ヘンサ</t>
    </rPh>
    <rPh sb="5" eb="7">
      <t>ヘンサ</t>
    </rPh>
    <phoneticPr fontId="1"/>
  </si>
  <si>
    <t>偏差＊偏差</t>
    <rPh sb="0" eb="2">
      <t>ヘンサ</t>
    </rPh>
    <rPh sb="3" eb="5">
      <t>ヘンサ</t>
    </rPh>
    <phoneticPr fontId="1"/>
  </si>
  <si>
    <t>偏差*偏差</t>
    <rPh sb="0" eb="2">
      <t>ヘンサ</t>
    </rPh>
    <rPh sb="3" eb="5">
      <t>ヘンサ</t>
    </rPh>
    <phoneticPr fontId="1"/>
  </si>
  <si>
    <t>共分散</t>
    <rPh sb="0" eb="3">
      <t>キョウブンサン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</si>
</sst>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7E6E7-3FDA-4F00-A1BD-2E7738D7CA79}">
  <dimension ref="A1:R36"/>
  <sheetViews>
    <sheetView tabSelected="1" topLeftCell="A18" workbookViewId="0">
      <selection activeCell="L27" sqref="L27"/>
    </sheetView>
  </sheetViews>
  <sheetFormatPr defaultRowHeight="18.75" x14ac:dyDescent="0.4"/>
  <cols>
    <col min="18" max="18" width="10.5" bestFit="1" customWidth="1"/>
  </cols>
  <sheetData>
    <row r="1" spans="1:18" x14ac:dyDescent="0.4">
      <c r="A1" s="2" t="s">
        <v>6</v>
      </c>
      <c r="B1" s="2"/>
      <c r="C1" s="2"/>
      <c r="D1" s="2"/>
      <c r="E1" s="2"/>
      <c r="F1" s="2"/>
      <c r="G1" s="2"/>
      <c r="H1" s="2"/>
      <c r="I1" s="2"/>
      <c r="J1" s="1"/>
      <c r="M1" t="s">
        <v>9</v>
      </c>
      <c r="N1" t="s">
        <v>10</v>
      </c>
      <c r="P1" t="s">
        <v>11</v>
      </c>
      <c r="R1" t="s">
        <v>12</v>
      </c>
    </row>
    <row r="2" spans="1:18" x14ac:dyDescent="0.4">
      <c r="A2" t="s">
        <v>0</v>
      </c>
      <c r="B2" t="s">
        <v>1</v>
      </c>
      <c r="G2" t="s">
        <v>2</v>
      </c>
      <c r="I2" t="s">
        <v>3</v>
      </c>
      <c r="J2" t="s">
        <v>13</v>
      </c>
      <c r="K2" t="s">
        <v>14</v>
      </c>
    </row>
    <row r="3" spans="1:18" x14ac:dyDescent="0.4">
      <c r="A3">
        <v>1</v>
      </c>
      <c r="B3">
        <v>1.56</v>
      </c>
      <c r="G3">
        <v>1</v>
      </c>
      <c r="I3">
        <f>G3/B3</f>
        <v>0.64102564102564097</v>
      </c>
      <c r="J3">
        <f>I3-$M$5</f>
        <v>1.9663089873267814E-2</v>
      </c>
      <c r="K3">
        <f>J3*J3</f>
        <v>3.8663710336420723E-4</v>
      </c>
    </row>
    <row r="4" spans="1:18" x14ac:dyDescent="0.4">
      <c r="A4">
        <v>2</v>
      </c>
      <c r="B4">
        <v>1.61</v>
      </c>
      <c r="G4">
        <v>1</v>
      </c>
      <c r="I4">
        <f>G4/B4</f>
        <v>0.6211180124223602</v>
      </c>
      <c r="J4">
        <f>I4-$M$5</f>
        <v>-2.4453873001295534E-4</v>
      </c>
      <c r="K4">
        <f>J4*J4</f>
        <v>5.9799190476349061E-8</v>
      </c>
    </row>
    <row r="5" spans="1:18" x14ac:dyDescent="0.4">
      <c r="A5">
        <v>3</v>
      </c>
      <c r="B5">
        <v>1.56</v>
      </c>
      <c r="G5">
        <v>1</v>
      </c>
      <c r="I5">
        <f>G5/B5</f>
        <v>0.64102564102564097</v>
      </c>
      <c r="J5">
        <f>I5-$M$5</f>
        <v>1.9663089873267814E-2</v>
      </c>
      <c r="K5">
        <f>J5*J5</f>
        <v>3.8663710336420723E-4</v>
      </c>
      <c r="M5">
        <f>AVERAGE(I3:I7)</f>
        <v>0.62136255115237315</v>
      </c>
      <c r="N5">
        <f>0.2/M5</f>
        <v>0.32187327612370892</v>
      </c>
      <c r="P5">
        <f>AVERAGE(K3:K7)</f>
        <v>6.0136530608920962E-4</v>
      </c>
      <c r="R5">
        <f>SQRT(P5)</f>
        <v>2.4522750785529946E-2</v>
      </c>
    </row>
    <row r="6" spans="1:18" x14ac:dyDescent="0.4">
      <c r="A6">
        <v>4</v>
      </c>
      <c r="B6">
        <v>1.74</v>
      </c>
      <c r="G6">
        <v>1</v>
      </c>
      <c r="I6">
        <f>G6/B6</f>
        <v>0.57471264367816088</v>
      </c>
      <c r="J6">
        <f>I6-$M$5</f>
        <v>-4.6649907474212271E-2</v>
      </c>
      <c r="K6">
        <f>J6*J6</f>
        <v>2.1762138673525658E-3</v>
      </c>
    </row>
    <row r="7" spans="1:18" x14ac:dyDescent="0.4">
      <c r="A7">
        <v>5</v>
      </c>
      <c r="B7">
        <v>1.59</v>
      </c>
      <c r="G7">
        <v>1</v>
      </c>
      <c r="I7">
        <f>G7/B7</f>
        <v>0.62893081761006286</v>
      </c>
      <c r="J7">
        <f>I7-$M$5</f>
        <v>7.5682664576897096E-3</v>
      </c>
      <c r="K7">
        <f>J7*J7</f>
        <v>5.7278657174591143E-5</v>
      </c>
    </row>
    <row r="9" spans="1:18" x14ac:dyDescent="0.4">
      <c r="B9">
        <f>AVERAGE(B3:B7)</f>
        <v>1.6120000000000001</v>
      </c>
    </row>
    <row r="11" spans="1:18" x14ac:dyDescent="0.4">
      <c r="A11" s="2" t="s">
        <v>7</v>
      </c>
      <c r="B11" s="2"/>
      <c r="C11" s="2"/>
      <c r="D11" s="2"/>
      <c r="E11" s="2"/>
      <c r="F11" s="2"/>
      <c r="G11" s="2"/>
      <c r="H11" s="2"/>
      <c r="I11" s="2"/>
      <c r="J11" s="1"/>
    </row>
    <row r="12" spans="1:18" x14ac:dyDescent="0.4">
      <c r="A12" t="s">
        <v>0</v>
      </c>
      <c r="B12" t="s">
        <v>1</v>
      </c>
      <c r="G12" t="s">
        <v>2</v>
      </c>
      <c r="I12" t="s">
        <v>3</v>
      </c>
      <c r="J12" t="s">
        <v>13</v>
      </c>
      <c r="K12" t="s">
        <v>14</v>
      </c>
    </row>
    <row r="13" spans="1:18" x14ac:dyDescent="0.4">
      <c r="A13">
        <v>1</v>
      </c>
      <c r="B13">
        <v>5.13</v>
      </c>
      <c r="G13">
        <v>1</v>
      </c>
      <c r="I13">
        <f>G13/B13</f>
        <v>0.19493177387914232</v>
      </c>
      <c r="J13">
        <f>I13-$M$15</f>
        <v>-3.9515234703302593E-3</v>
      </c>
      <c r="K13">
        <f>J13*J13</f>
        <v>1.5614537736570895E-5</v>
      </c>
    </row>
    <row r="14" spans="1:18" x14ac:dyDescent="0.4">
      <c r="A14">
        <v>2</v>
      </c>
      <c r="B14">
        <v>5.59</v>
      </c>
      <c r="G14">
        <v>1</v>
      </c>
      <c r="I14">
        <f>G14/B14</f>
        <v>0.17889087656529518</v>
      </c>
      <c r="J14">
        <f>I14-$M$15</f>
        <v>-1.99924207841774E-2</v>
      </c>
      <c r="K14">
        <f>J14*J14</f>
        <v>3.9969688881160852E-4</v>
      </c>
    </row>
    <row r="15" spans="1:18" x14ac:dyDescent="0.4">
      <c r="A15">
        <v>3</v>
      </c>
      <c r="B15">
        <v>4.8600000000000003</v>
      </c>
      <c r="G15">
        <v>1</v>
      </c>
      <c r="I15">
        <f>G15/B15</f>
        <v>0.20576131687242796</v>
      </c>
      <c r="J15">
        <f>I15-$M$15</f>
        <v>6.8780195229553864E-3</v>
      </c>
      <c r="K15">
        <f>J15*J15</f>
        <v>4.7307152558155439E-5</v>
      </c>
      <c r="M15">
        <f>AVERAGE(I13:I17)</f>
        <v>0.19888329734947258</v>
      </c>
      <c r="N15">
        <f>0.2/M15</f>
        <v>1.0056148639197449</v>
      </c>
      <c r="P15">
        <f>AVERAGE(K13:K17)</f>
        <v>1.3511987313298752E-4</v>
      </c>
      <c r="R15">
        <f>SQRT(P15)</f>
        <v>1.1624107412312892E-2</v>
      </c>
    </row>
    <row r="16" spans="1:18" x14ac:dyDescent="0.4">
      <c r="A16">
        <v>4</v>
      </c>
      <c r="B16">
        <v>4.6900000000000004</v>
      </c>
      <c r="G16">
        <v>1</v>
      </c>
      <c r="I16">
        <f>G16/B16</f>
        <v>0.21321961620469082</v>
      </c>
      <c r="J16">
        <f>I16-$M$15</f>
        <v>1.4336318855218244E-2</v>
      </c>
      <c r="K16">
        <f>J16*J16</f>
        <v>2.0553003831848615E-4</v>
      </c>
    </row>
    <row r="17" spans="1:12" x14ac:dyDescent="0.4">
      <c r="A17">
        <v>5</v>
      </c>
      <c r="B17">
        <v>4.96</v>
      </c>
      <c r="G17">
        <v>1</v>
      </c>
      <c r="I17">
        <f>G17/B17</f>
        <v>0.20161290322580647</v>
      </c>
      <c r="J17">
        <f>I17-$M$15</f>
        <v>2.7296058763338904E-3</v>
      </c>
      <c r="K17">
        <f>J17*J17</f>
        <v>7.4507482401165062E-6</v>
      </c>
    </row>
    <row r="19" spans="1:12" x14ac:dyDescent="0.4">
      <c r="A19" s="2" t="s">
        <v>8</v>
      </c>
      <c r="B19" s="2"/>
      <c r="C19" s="1"/>
      <c r="D19" s="1"/>
      <c r="E19" s="1"/>
      <c r="F19" s="1"/>
    </row>
    <row r="20" spans="1:12" x14ac:dyDescent="0.4">
      <c r="A20" t="s">
        <v>4</v>
      </c>
      <c r="B20" t="s">
        <v>5</v>
      </c>
      <c r="C20" t="s">
        <v>13</v>
      </c>
      <c r="D20" t="s">
        <v>16</v>
      </c>
      <c r="E20" t="s">
        <v>13</v>
      </c>
      <c r="F20" t="s">
        <v>16</v>
      </c>
      <c r="G20" t="s">
        <v>15</v>
      </c>
    </row>
    <row r="21" spans="1:12" x14ac:dyDescent="0.4">
      <c r="A21">
        <v>1.7749999999999999</v>
      </c>
      <c r="B21">
        <v>2.0499999999999998</v>
      </c>
      <c r="C21">
        <f>A21-A$33</f>
        <v>8.9999999999999858E-2</v>
      </c>
      <c r="D21">
        <f>C21*C21</f>
        <v>8.0999999999999753E-3</v>
      </c>
      <c r="E21">
        <f>B21-B$33</f>
        <v>-1.0000000000000675E-2</v>
      </c>
      <c r="F21">
        <f>E21*E21</f>
        <v>1.000000000000135E-4</v>
      </c>
      <c r="G21">
        <f>C21*E21</f>
        <v>-9.0000000000005928E-4</v>
      </c>
    </row>
    <row r="22" spans="1:12" x14ac:dyDescent="0.4">
      <c r="A22">
        <v>1.4750000000000001</v>
      </c>
      <c r="B22">
        <v>2.1</v>
      </c>
      <c r="C22">
        <f t="shared" ref="C22:C30" si="0">A22-A$33</f>
        <v>-0.20999999999999996</v>
      </c>
      <c r="D22">
        <f t="shared" ref="D22:F30" si="1">C22*C22</f>
        <v>4.4099999999999986E-2</v>
      </c>
      <c r="E22">
        <f t="shared" ref="E22:E30" si="2">B22-B$33</f>
        <v>3.9999999999999591E-2</v>
      </c>
      <c r="F22">
        <f t="shared" si="1"/>
        <v>1.5999999999999673E-3</v>
      </c>
      <c r="G22">
        <f>C22*E22</f>
        <v>-8.3999999999999127E-3</v>
      </c>
    </row>
    <row r="23" spans="1:12" x14ac:dyDescent="0.4">
      <c r="A23">
        <v>1.5249999999999999</v>
      </c>
      <c r="B23">
        <v>2.0499999999999998</v>
      </c>
      <c r="C23">
        <f t="shared" si="0"/>
        <v>-0.16000000000000014</v>
      </c>
      <c r="D23">
        <f t="shared" si="1"/>
        <v>2.5600000000000046E-2</v>
      </c>
      <c r="E23">
        <f t="shared" si="2"/>
        <v>-1.0000000000000675E-2</v>
      </c>
      <c r="F23">
        <f t="shared" si="1"/>
        <v>1.000000000000135E-4</v>
      </c>
      <c r="G23">
        <f>C23-C$33</f>
        <v>-0.16000000000000014</v>
      </c>
    </row>
    <row r="24" spans="1:12" x14ac:dyDescent="0.4">
      <c r="A24">
        <v>1.8</v>
      </c>
      <c r="B24">
        <v>2.0499999999999998</v>
      </c>
      <c r="C24">
        <f t="shared" si="0"/>
        <v>0.11499999999999999</v>
      </c>
      <c r="D24">
        <f t="shared" si="1"/>
        <v>1.3224999999999997E-2</v>
      </c>
      <c r="E24">
        <f t="shared" si="2"/>
        <v>-1.0000000000000675E-2</v>
      </c>
      <c r="F24">
        <f t="shared" si="1"/>
        <v>1.000000000000135E-4</v>
      </c>
      <c r="G24">
        <f>C24-C$33</f>
        <v>0.11499999999999999</v>
      </c>
    </row>
    <row r="25" spans="1:12" x14ac:dyDescent="0.4">
      <c r="A25">
        <v>1.825</v>
      </c>
      <c r="B25">
        <v>2.0499999999999998</v>
      </c>
      <c r="C25">
        <f t="shared" si="0"/>
        <v>0.1399999999999999</v>
      </c>
      <c r="D25">
        <f t="shared" si="1"/>
        <v>1.9599999999999972E-2</v>
      </c>
      <c r="E25">
        <f t="shared" si="2"/>
        <v>-1.0000000000000675E-2</v>
      </c>
      <c r="F25">
        <f t="shared" si="1"/>
        <v>1.000000000000135E-4</v>
      </c>
      <c r="G25">
        <f>C25-C$33</f>
        <v>0.1399999999999999</v>
      </c>
      <c r="I25" t="s">
        <v>9</v>
      </c>
      <c r="J25" t="s">
        <v>11</v>
      </c>
      <c r="K25" t="s">
        <v>12</v>
      </c>
      <c r="L25" t="s">
        <v>17</v>
      </c>
    </row>
    <row r="26" spans="1:12" x14ac:dyDescent="0.4">
      <c r="A26">
        <v>1.7250000000000001</v>
      </c>
      <c r="B26">
        <v>2.0499999999999998</v>
      </c>
      <c r="C26">
        <f t="shared" si="0"/>
        <v>4.0000000000000036E-2</v>
      </c>
      <c r="D26">
        <f t="shared" si="1"/>
        <v>1.6000000000000029E-3</v>
      </c>
      <c r="E26">
        <f t="shared" si="2"/>
        <v>-1.0000000000000675E-2</v>
      </c>
      <c r="F26">
        <f t="shared" si="1"/>
        <v>1.000000000000135E-4</v>
      </c>
      <c r="G26">
        <f>C26-C$33</f>
        <v>4.0000000000000036E-2</v>
      </c>
      <c r="I26">
        <f>AVERAGE(A33:B33)</f>
        <v>1.8725000000000003</v>
      </c>
      <c r="J26">
        <f>AVERAGE(G21:G30)</f>
        <v>1.1069999999999946E-2</v>
      </c>
      <c r="K26">
        <f>SQRT(J26)</f>
        <v>0.10521406750050083</v>
      </c>
      <c r="L26">
        <f>J26/D35*F35</f>
        <v>1.7030769230769243E-3</v>
      </c>
    </row>
    <row r="27" spans="1:12" x14ac:dyDescent="0.4">
      <c r="A27">
        <v>1.5</v>
      </c>
      <c r="B27">
        <v>2.0499999999999998</v>
      </c>
      <c r="C27">
        <f t="shared" si="0"/>
        <v>-0.18500000000000005</v>
      </c>
      <c r="D27">
        <f t="shared" si="1"/>
        <v>3.4225000000000019E-2</v>
      </c>
      <c r="E27">
        <f t="shared" si="2"/>
        <v>-1.0000000000000675E-2</v>
      </c>
      <c r="F27">
        <f t="shared" si="1"/>
        <v>1.000000000000135E-4</v>
      </c>
      <c r="G27">
        <f>C27-C$33</f>
        <v>-0.18500000000000005</v>
      </c>
    </row>
    <row r="28" spans="1:12" x14ac:dyDescent="0.4">
      <c r="A28">
        <v>1.65</v>
      </c>
      <c r="B28">
        <v>2.0499999999999998</v>
      </c>
      <c r="C28">
        <f t="shared" si="0"/>
        <v>-3.5000000000000142E-2</v>
      </c>
      <c r="D28">
        <f t="shared" si="1"/>
        <v>1.2250000000000099E-3</v>
      </c>
      <c r="E28">
        <f t="shared" si="2"/>
        <v>-1.0000000000000675E-2</v>
      </c>
      <c r="F28">
        <f t="shared" si="1"/>
        <v>1.000000000000135E-4</v>
      </c>
      <c r="G28">
        <f>C28-C$33</f>
        <v>-3.5000000000000142E-2</v>
      </c>
    </row>
    <row r="29" spans="1:12" x14ac:dyDescent="0.4">
      <c r="A29">
        <v>1.7749999999999999</v>
      </c>
      <c r="B29">
        <v>2.1</v>
      </c>
      <c r="C29">
        <f t="shared" si="0"/>
        <v>8.9999999999999858E-2</v>
      </c>
      <c r="D29">
        <f t="shared" si="1"/>
        <v>8.0999999999999753E-3</v>
      </c>
      <c r="E29">
        <f t="shared" si="2"/>
        <v>3.9999999999999591E-2</v>
      </c>
      <c r="F29">
        <f t="shared" si="1"/>
        <v>1.5999999999999673E-3</v>
      </c>
      <c r="G29">
        <f>C29-C$33</f>
        <v>8.9999999999999858E-2</v>
      </c>
    </row>
    <row r="30" spans="1:12" x14ac:dyDescent="0.4">
      <c r="A30">
        <v>1.8</v>
      </c>
      <c r="B30">
        <v>2.0499999999999998</v>
      </c>
      <c r="C30">
        <f t="shared" si="0"/>
        <v>0.11499999999999999</v>
      </c>
      <c r="D30">
        <f t="shared" si="1"/>
        <v>1.3224999999999997E-2</v>
      </c>
      <c r="E30">
        <f t="shared" si="2"/>
        <v>-1.0000000000000675E-2</v>
      </c>
      <c r="F30">
        <f t="shared" si="1"/>
        <v>1.000000000000135E-4</v>
      </c>
      <c r="G30">
        <f>C30-C$33</f>
        <v>0.11499999999999999</v>
      </c>
    </row>
    <row r="32" spans="1:12" x14ac:dyDescent="0.4">
      <c r="A32" t="s">
        <v>9</v>
      </c>
      <c r="B32" t="s">
        <v>9</v>
      </c>
      <c r="D32" t="s">
        <v>11</v>
      </c>
      <c r="F32" t="s">
        <v>11</v>
      </c>
    </row>
    <row r="33" spans="1:6" x14ac:dyDescent="0.4">
      <c r="A33">
        <f>AVERAGE(A21:A30)</f>
        <v>1.6850000000000001</v>
      </c>
      <c r="B33">
        <f>AVERAGE(B21:B30)</f>
        <v>2.0600000000000005</v>
      </c>
      <c r="D33">
        <f>AVERAGE(D21:D30)</f>
        <v>1.6899999999999995E-2</v>
      </c>
      <c r="F33">
        <f>AVERAGE(F21:F30)</f>
        <v>4.0000000000000436E-4</v>
      </c>
    </row>
    <row r="34" spans="1:6" x14ac:dyDescent="0.4">
      <c r="A34" t="s">
        <v>11</v>
      </c>
      <c r="B34" t="s">
        <v>11</v>
      </c>
      <c r="D34" t="s">
        <v>12</v>
      </c>
      <c r="F34" t="s">
        <v>12</v>
      </c>
    </row>
    <row r="35" spans="1:6" x14ac:dyDescent="0.4">
      <c r="D35">
        <f>SQRT(D33)</f>
        <v>0.12999999999999998</v>
      </c>
      <c r="F35">
        <f>SQRT(F33)</f>
        <v>2.0000000000000108E-2</v>
      </c>
    </row>
    <row r="36" spans="1:6" x14ac:dyDescent="0.4">
      <c r="A36" t="s">
        <v>12</v>
      </c>
    </row>
  </sheetData>
  <mergeCells count="3">
    <mergeCell ref="A11:I11"/>
    <mergeCell ref="A19:B19"/>
    <mergeCell ref="A1:I1"/>
  </mergeCells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Kenichi Yazawa</dc:creator>
  <cp:lastModifiedBy>Kenichi Yazawa</cp:lastModifiedBy>
  <dcterms:created xsi:type="dcterms:W3CDTF">2021-12-01T07:43:51Z</dcterms:created>
  <dcterms:modified xsi:type="dcterms:W3CDTF">2021-12-09T06:06:59Z</dcterms:modified>
</cp:coreProperties>
</file>