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hayashibalab\adrobo\Report\"/>
    </mc:Choice>
  </mc:AlternateContent>
  <xr:revisionPtr revIDLastSave="0" documentId="13_ncr:1_{57ACE92C-1DCE-4384-AC9F-F684E3D30314}" xr6:coauthVersionLast="47" xr6:coauthVersionMax="47" xr10:uidLastSave="{00000000-0000-0000-0000-000000000000}"/>
  <bookViews>
    <workbookView xWindow="810" yWindow="-120" windowWidth="19800" windowHeight="11760" firstSheet="1" activeTab="3" xr2:uid="{943B89EF-4CF5-4A50-B43C-755EC05CE1A6}"/>
  </bookViews>
  <sheets>
    <sheet name="3まで" sheetId="1" r:id="rId1"/>
    <sheet name="Pのみ実験" sheetId="4" r:id="rId2"/>
    <sheet name="PGain 調整" sheetId="2" r:id="rId3"/>
    <sheet name="IGain 調整" sheetId="3" r:id="rId4"/>
    <sheet name="ほかの速度でも試す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3" l="1"/>
  <c r="B33" i="1"/>
  <c r="F22" i="1" s="1"/>
  <c r="G22" i="1" s="1"/>
  <c r="A33" i="1"/>
  <c r="D22" i="1" s="1"/>
  <c r="E22" i="1" s="1"/>
  <c r="D17" i="1"/>
  <c r="D16" i="1"/>
  <c r="D15" i="1"/>
  <c r="D14" i="1"/>
  <c r="D13" i="1"/>
  <c r="D7" i="1"/>
  <c r="D6" i="1"/>
  <c r="D5" i="1"/>
  <c r="D4" i="1"/>
  <c r="D3" i="1"/>
  <c r="J26" i="1" l="1"/>
  <c r="D21" i="1"/>
  <c r="E21" i="1" s="1"/>
  <c r="D29" i="1"/>
  <c r="F26" i="1"/>
  <c r="G26" i="1" s="1"/>
  <c r="F23" i="1"/>
  <c r="G23" i="1" s="1"/>
  <c r="F29" i="1"/>
  <c r="G29" i="1" s="1"/>
  <c r="D27" i="1"/>
  <c r="F24" i="1"/>
  <c r="G24" i="1" s="1"/>
  <c r="F21" i="1"/>
  <c r="G21" i="1" s="1"/>
  <c r="F28" i="1"/>
  <c r="G28" i="1" s="1"/>
  <c r="F25" i="1"/>
  <c r="G25" i="1" s="1"/>
  <c r="D23" i="1"/>
  <c r="H22" i="1"/>
  <c r="F30" i="1"/>
  <c r="G30" i="1" s="1"/>
  <c r="F27" i="1"/>
  <c r="G27" i="1" s="1"/>
  <c r="D25" i="1"/>
  <c r="D30" i="1"/>
  <c r="D28" i="1"/>
  <c r="D26" i="1"/>
  <c r="D24" i="1"/>
  <c r="H15" i="1"/>
  <c r="H5" i="1"/>
  <c r="E7" i="1" s="1"/>
  <c r="B35" i="1" l="1"/>
  <c r="B37" i="1" s="1"/>
  <c r="H24" i="1"/>
  <c r="E24" i="1"/>
  <c r="H25" i="1"/>
  <c r="E25" i="1"/>
  <c r="H26" i="1"/>
  <c r="E26" i="1"/>
  <c r="H27" i="1"/>
  <c r="E27" i="1"/>
  <c r="H29" i="1"/>
  <c r="E29" i="1"/>
  <c r="H28" i="1"/>
  <c r="E28" i="1"/>
  <c r="H23" i="1"/>
  <c r="E23" i="1"/>
  <c r="H30" i="1"/>
  <c r="E30" i="1"/>
  <c r="H21" i="1"/>
  <c r="E14" i="1"/>
  <c r="F14" i="1" s="1"/>
  <c r="E15" i="1"/>
  <c r="F15" i="1" s="1"/>
  <c r="E17" i="1"/>
  <c r="F17" i="1" s="1"/>
  <c r="N2" i="1"/>
  <c r="E6" i="1"/>
  <c r="F6" i="1" s="1"/>
  <c r="E5" i="1"/>
  <c r="F5" i="1" s="1"/>
  <c r="E4" i="1"/>
  <c r="F4" i="1" s="1"/>
  <c r="E13" i="1"/>
  <c r="F13" i="1" s="1"/>
  <c r="E3" i="1"/>
  <c r="F3" i="1" s="1"/>
  <c r="E16" i="1"/>
  <c r="F16" i="1" s="1"/>
  <c r="F7" i="1"/>
  <c r="K26" i="1" l="1"/>
  <c r="A35" i="1"/>
  <c r="A37" i="1" s="1"/>
  <c r="I15" i="1"/>
  <c r="J15" i="1" s="1"/>
  <c r="I5" i="1"/>
  <c r="J5" i="1" s="1"/>
  <c r="M26" i="1" l="1"/>
  <c r="L26" i="1"/>
</calcChain>
</file>

<file path=xl/sharedStrings.xml><?xml version="1.0" encoding="utf-8"?>
<sst xmlns="http://schemas.openxmlformats.org/spreadsheetml/2006/main" count="132" uniqueCount="45">
  <si>
    <t>回数</t>
    <rPh sb="0" eb="2">
      <t>カイスウ</t>
    </rPh>
    <phoneticPr fontId="1"/>
  </si>
  <si>
    <t>時間</t>
    <rPh sb="0" eb="2">
      <t>ジカン</t>
    </rPh>
    <phoneticPr fontId="1"/>
  </si>
  <si>
    <t>距離</t>
    <rPh sb="0" eb="2">
      <t>キョリ</t>
    </rPh>
    <phoneticPr fontId="1"/>
  </si>
  <si>
    <t>速度(m/s)</t>
    <rPh sb="0" eb="2">
      <t>ソクド</t>
    </rPh>
    <phoneticPr fontId="1"/>
  </si>
  <si>
    <t>左速度</t>
    <rPh sb="0" eb="1">
      <t>ヒダリ</t>
    </rPh>
    <rPh sb="1" eb="3">
      <t>ソクド</t>
    </rPh>
    <phoneticPr fontId="1"/>
  </si>
  <si>
    <t>右速度</t>
    <rPh sb="0" eb="3">
      <t>ミギソクド</t>
    </rPh>
    <phoneticPr fontId="1"/>
  </si>
  <si>
    <t>平均</t>
    <rPh sb="0" eb="2">
      <t>ヘイキン</t>
    </rPh>
    <phoneticPr fontId="1"/>
  </si>
  <si>
    <t>0.2m/s の何逓倍か</t>
    <rPh sb="8" eb="11">
      <t>ナンテイバイ</t>
    </rPh>
    <phoneticPr fontId="1"/>
  </si>
  <si>
    <t>分散</t>
    <rPh sb="0" eb="2">
      <t>ブンサン</t>
    </rPh>
    <phoneticPr fontId="1"/>
  </si>
  <si>
    <t>標準偏差</t>
    <rPh sb="0" eb="4">
      <t>ヒョウジュンヘンサ</t>
    </rPh>
    <phoneticPr fontId="1"/>
  </si>
  <si>
    <t>偏差</t>
    <rPh sb="0" eb="2">
      <t>ヘンサ</t>
    </rPh>
    <phoneticPr fontId="1"/>
  </si>
  <si>
    <t>偏差 * 偏差</t>
    <rPh sb="0" eb="2">
      <t>ヘンサ</t>
    </rPh>
    <rPh sb="5" eb="7">
      <t>ヘンサ</t>
    </rPh>
    <phoneticPr fontId="1"/>
  </si>
  <si>
    <t>偏差*偏差</t>
    <rPh sb="0" eb="2">
      <t>ヘンサ</t>
    </rPh>
    <rPh sb="3" eb="5">
      <t>ヘンサ</t>
    </rPh>
    <phoneticPr fontId="1"/>
  </si>
  <si>
    <t>共分散</t>
    <rPh sb="0" eb="3">
      <t>キョウブンサン</t>
    </rPh>
    <phoneticPr fontId="1"/>
  </si>
  <si>
    <t>平均速度</t>
    <rPh sb="0" eb="4">
      <t>ヘイキンソクド</t>
    </rPh>
    <phoneticPr fontId="1"/>
  </si>
  <si>
    <t>速度分散</t>
    <rPh sb="0" eb="2">
      <t>ソクド</t>
    </rPh>
    <rPh sb="2" eb="4">
      <t>ブンサン</t>
    </rPh>
    <phoneticPr fontId="1"/>
  </si>
  <si>
    <t>load</t>
  </si>
  <si>
    <t>buttery</t>
  </si>
  <si>
    <t>speed_left_ref</t>
  </si>
  <si>
    <t>speed_right_ref</t>
  </si>
  <si>
    <t>kpr</t>
  </si>
  <si>
    <t>kpl</t>
  </si>
  <si>
    <t>kir</t>
  </si>
  <si>
    <t>kil</t>
  </si>
  <si>
    <t>sec</t>
  </si>
  <si>
    <t>meter</t>
  </si>
  <si>
    <t>deviation</t>
  </si>
  <si>
    <t>deviation * deviation</t>
  </si>
  <si>
    <t>average</t>
  </si>
  <si>
    <t>distributed</t>
  </si>
  <si>
    <t>standard deviation</t>
  </si>
  <si>
    <t>0.2を目指す</t>
    <rPh sb="4" eb="6">
      <t>メザ</t>
    </rPh>
    <phoneticPr fontId="1"/>
  </si>
  <si>
    <t>最高速度</t>
    <rPh sb="0" eb="4">
      <t>サイコウソクド</t>
    </rPh>
    <phoneticPr fontId="1"/>
  </si>
  <si>
    <t>エンコーダカウント</t>
    <phoneticPr fontId="1"/>
  </si>
  <si>
    <t>相関係数</t>
    <rPh sb="0" eb="4">
      <t>ソウカンケイスウ</t>
    </rPh>
    <phoneticPr fontId="1"/>
  </si>
  <si>
    <t>データ数</t>
    <rPh sb="3" eb="4">
      <t>スウ</t>
    </rPh>
    <phoneticPr fontId="1"/>
  </si>
  <si>
    <t>左速度平均</t>
    <rPh sb="0" eb="1">
      <t>ヒダリ</t>
    </rPh>
    <rPh sb="1" eb="3">
      <t>ソクド</t>
    </rPh>
    <rPh sb="3" eb="5">
      <t>ヘイキン</t>
    </rPh>
    <phoneticPr fontId="1"/>
  </si>
  <si>
    <t>実験回数</t>
    <rPh sb="0" eb="4">
      <t>ジッケンカイスウ</t>
    </rPh>
    <phoneticPr fontId="1"/>
  </si>
  <si>
    <t>速度</t>
    <rPh sb="0" eb="2">
      <t>ソクド</t>
    </rPh>
    <phoneticPr fontId="1"/>
  </si>
  <si>
    <t>負荷なし</t>
    <rPh sb="0" eb="2">
      <t>フカ</t>
    </rPh>
    <phoneticPr fontId="1"/>
  </si>
  <si>
    <t>負荷あり</t>
    <rPh sb="0" eb="2">
      <t>フカ</t>
    </rPh>
    <phoneticPr fontId="1"/>
  </si>
  <si>
    <t>負荷なし速度</t>
    <rPh sb="0" eb="2">
      <t>フカ</t>
    </rPh>
    <rPh sb="4" eb="6">
      <t>ソクド</t>
    </rPh>
    <phoneticPr fontId="1"/>
  </si>
  <si>
    <t>負荷あり速度</t>
    <rPh sb="0" eb="2">
      <t>フカ</t>
    </rPh>
    <rPh sb="4" eb="6">
      <t>ソクド</t>
    </rPh>
    <phoneticPr fontId="1"/>
  </si>
  <si>
    <t>目標値との誤差</t>
    <rPh sb="0" eb="3">
      <t>モクヒョウチ</t>
    </rPh>
    <rPh sb="5" eb="7">
      <t>ゴサ</t>
    </rPh>
    <phoneticPr fontId="1"/>
  </si>
  <si>
    <t>目標速度</t>
    <rPh sb="0" eb="2">
      <t>モクヒョウ</t>
    </rPh>
    <rPh sb="2" eb="4">
      <t>ソクド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</si>
</sst>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00000"/>
    <numFmt numFmtId="177" formatCode="0.0000000000"/>
    <numFmt numFmtId="178" formatCode="0.000"/>
    <numFmt numFmtId="179" formatCode="0.0000"/>
    <numFmt numFmtId="180" formatCode="0.00000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Arial"/>
      <family val="2"/>
    </font>
    <font>
      <sz val="10"/>
      <color theme="1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>
      <alignment vertical="center"/>
    </xf>
    <xf numFmtId="0" fontId="0" fillId="0" borderId="0" xfId="0" applyAlignmen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3" fillId="0" borderId="1" xfId="0" applyFont="1" applyBorder="1" applyAlignment="1">
      <alignment wrapText="1"/>
    </xf>
    <xf numFmtId="0" fontId="3" fillId="0" borderId="1" xfId="0" applyFont="1" applyBorder="1">
      <alignment vertical="center"/>
    </xf>
    <xf numFmtId="177" fontId="2" fillId="0" borderId="1" xfId="0" applyNumberFormat="1" applyFont="1" applyBorder="1" applyAlignment="1">
      <alignment horizontal="right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最高速度の計測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'3まで'!$D$2</c:f>
              <c:strCache>
                <c:ptCount val="1"/>
                <c:pt idx="0">
                  <c:v>速度(m/s)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'3まで'!$A$3:$A$7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'3まで'!$D$3:$D$7</c:f>
              <c:numCache>
                <c:formatCode>General</c:formatCode>
                <c:ptCount val="5"/>
                <c:pt idx="0">
                  <c:v>0.64102564102564097</c:v>
                </c:pt>
                <c:pt idx="1">
                  <c:v>0.6211180124223602</c:v>
                </c:pt>
                <c:pt idx="2">
                  <c:v>0.64102564102564097</c:v>
                </c:pt>
                <c:pt idx="3">
                  <c:v>0.57471264367816088</c:v>
                </c:pt>
                <c:pt idx="4">
                  <c:v>0.62893081761006286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B-47AE-B57E-B2AB8C252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766416"/>
        <c:axId val="347768496"/>
      </c:scatterChart>
      <c:valAx>
        <c:axId val="34776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計測回数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7768496"/>
        <c:crosses val="autoZero"/>
        <c:crossBetween val="midCat"/>
      </c:valAx>
      <c:valAx>
        <c:axId val="347768496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速度 </a:t>
                </a:r>
                <a:r>
                  <a:rPr lang="en-US" altLang="ja-JP"/>
                  <a:t>(m/x)</a:t>
                </a:r>
              </a:p>
              <a:p>
                <a:pPr>
                  <a:defRPr/>
                </a:pP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776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0.2m/s</a:t>
            </a:r>
            <a:r>
              <a:rPr lang="en-US" altLang="ja-JP" baseline="0"/>
              <a:t> </a:t>
            </a:r>
            <a:r>
              <a:rPr lang="ja-JP" altLang="en-US" baseline="0"/>
              <a:t>で走行できるようにする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'3まで'!$D$12</c:f>
              <c:strCache>
                <c:ptCount val="1"/>
                <c:pt idx="0">
                  <c:v>速度(m/s)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'3まで'!$A$13:$A$17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'3まで'!$D$13:$D$17</c:f>
              <c:numCache>
                <c:formatCode>0.000</c:formatCode>
                <c:ptCount val="5"/>
                <c:pt idx="0">
                  <c:v>0.19493177387914232</c:v>
                </c:pt>
                <c:pt idx="1">
                  <c:v>0.17889087656529518</c:v>
                </c:pt>
                <c:pt idx="2">
                  <c:v>0.20576131687242796</c:v>
                </c:pt>
                <c:pt idx="3">
                  <c:v>0.21321961620469082</c:v>
                </c:pt>
                <c:pt idx="4">
                  <c:v>0.20161290322580647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BD-4C41-8D7B-FCC4E3C9C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410336"/>
        <c:axId val="1153411168"/>
      </c:scatterChart>
      <c:valAx>
        <c:axId val="115341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回数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3411168"/>
        <c:crosses val="autoZero"/>
        <c:crossBetween val="midCat"/>
      </c:valAx>
      <c:valAx>
        <c:axId val="115341116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速度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341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エンコーダから速度を求める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'3まで'!$B$20</c:f>
              <c:strCache>
                <c:ptCount val="1"/>
                <c:pt idx="0">
                  <c:v>左速度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'3まで'!$A$21:$A$30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'3まで'!$B$21:$B$30</c:f>
              <c:numCache>
                <c:formatCode>General</c:formatCode>
                <c:ptCount val="10"/>
                <c:pt idx="0">
                  <c:v>1.7749999999999999</c:v>
                </c:pt>
                <c:pt idx="1">
                  <c:v>1.4750000000000001</c:v>
                </c:pt>
                <c:pt idx="2">
                  <c:v>1.5249999999999999</c:v>
                </c:pt>
                <c:pt idx="3">
                  <c:v>1.8</c:v>
                </c:pt>
                <c:pt idx="4">
                  <c:v>1.825</c:v>
                </c:pt>
                <c:pt idx="5">
                  <c:v>1.7250000000000001</c:v>
                </c:pt>
                <c:pt idx="6">
                  <c:v>1.5</c:v>
                </c:pt>
                <c:pt idx="7">
                  <c:v>1.65</c:v>
                </c:pt>
                <c:pt idx="8">
                  <c:v>1.7749999999999999</c:v>
                </c:pt>
                <c:pt idx="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E-4C65-82BD-B65A6EF99393}"/>
            </c:ext>
          </c:extLst>
        </c:ser>
        <c:ser>
          <c:idx val="1"/>
          <c:order val="1"/>
          <c:tx>
            <c:strRef>
              <c:f>'3まで'!$C$20</c:f>
              <c:strCache>
                <c:ptCount val="1"/>
                <c:pt idx="0">
                  <c:v>右速度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'3まで'!$A$21:$A$30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'3まで'!$C$21:$C$30</c:f>
              <c:numCache>
                <c:formatCode>General</c:formatCode>
                <c:ptCount val="10"/>
                <c:pt idx="0">
                  <c:v>2.0499999999999998</c:v>
                </c:pt>
                <c:pt idx="1">
                  <c:v>2.1</c:v>
                </c:pt>
                <c:pt idx="2">
                  <c:v>2.0499999999999998</c:v>
                </c:pt>
                <c:pt idx="3">
                  <c:v>2.0499999999999998</c:v>
                </c:pt>
                <c:pt idx="4">
                  <c:v>2.0499999999999998</c:v>
                </c:pt>
                <c:pt idx="5">
                  <c:v>2.0499999999999998</c:v>
                </c:pt>
                <c:pt idx="6">
                  <c:v>2.0499999999999998</c:v>
                </c:pt>
                <c:pt idx="7">
                  <c:v>2.0499999999999998</c:v>
                </c:pt>
                <c:pt idx="8">
                  <c:v>2.1</c:v>
                </c:pt>
                <c:pt idx="9">
                  <c:v>2.0499999999999998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5E-4C65-82BD-B65A6EF99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293344"/>
        <c:axId val="778304160"/>
      </c:scatterChart>
      <c:valAx>
        <c:axId val="77829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データ数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304160"/>
        <c:crosses val="autoZero"/>
        <c:crossBetween val="midCat"/>
      </c:valAx>
      <c:valAx>
        <c:axId val="778304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速度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29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</a:t>
            </a:r>
            <a:r>
              <a:rPr lang="ja-JP" altLang="en-US"/>
              <a:t> ゲインのみの制御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Pのみ実験!$L$1</c:f>
              <c:strCache>
                <c:ptCount val="1"/>
                <c:pt idx="0">
                  <c:v>負荷なし速度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Pのみ実験!$K$2:$K$6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Pのみ実験!$L$2:$L$6</c:f>
              <c:numCache>
                <c:formatCode>General</c:formatCode>
                <c:ptCount val="5"/>
                <c:pt idx="0">
                  <c:v>0.19493177389999999</c:v>
                </c:pt>
                <c:pt idx="1">
                  <c:v>0.19305019309999999</c:v>
                </c:pt>
                <c:pt idx="2">
                  <c:v>0.2008032129</c:v>
                </c:pt>
                <c:pt idx="3">
                  <c:v>0.19493177389999999</c:v>
                </c:pt>
                <c:pt idx="4">
                  <c:v>0.1960784314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8E-431E-BA59-BD2658361270}"/>
            </c:ext>
          </c:extLst>
        </c:ser>
        <c:ser>
          <c:idx val="1"/>
          <c:order val="1"/>
          <c:tx>
            <c:strRef>
              <c:f>Pのみ実験!$M$1</c:f>
              <c:strCache>
                <c:ptCount val="1"/>
                <c:pt idx="0">
                  <c:v>負荷あり速度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Pのみ実験!$K$2:$K$6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Pのみ実験!$M$2:$M$6</c:f>
              <c:numCache>
                <c:formatCode>General</c:formatCode>
                <c:ptCount val="5"/>
                <c:pt idx="0">
                  <c:v>8.3194675539999999E-2</c:v>
                </c:pt>
                <c:pt idx="1">
                  <c:v>8.2304526749999996E-2</c:v>
                </c:pt>
                <c:pt idx="2">
                  <c:v>9.4161958569999996E-2</c:v>
                </c:pt>
                <c:pt idx="3">
                  <c:v>8.9686098650000004E-2</c:v>
                </c:pt>
                <c:pt idx="4">
                  <c:v>9.2850510679999998E-2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8E-431E-BA59-BD265836127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669817263"/>
        <c:axId val="1669816847"/>
      </c:scatterChart>
      <c:valAx>
        <c:axId val="1669817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実験回数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9816847"/>
        <c:crosses val="autoZero"/>
        <c:crossBetween val="midCat"/>
      </c:valAx>
      <c:valAx>
        <c:axId val="16698168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速度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981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</a:t>
            </a:r>
            <a:r>
              <a:rPr lang="ja-JP" altLang="en-US"/>
              <a:t>ゲインを調整後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'PGain 調整'!$L$3</c:f>
              <c:strCache>
                <c:ptCount val="1"/>
                <c:pt idx="0">
                  <c:v>速度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'PGain 調整'!$K$4:$K$8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'PGain 調整'!$L$4:$L$8</c:f>
              <c:numCache>
                <c:formatCode>General</c:formatCode>
                <c:ptCount val="5"/>
                <c:pt idx="0">
                  <c:v>6.9783670620000002E-2</c:v>
                </c:pt>
                <c:pt idx="1">
                  <c:v>7.1633237820000001E-2</c:v>
                </c:pt>
                <c:pt idx="2">
                  <c:v>7.0077084789999994E-2</c:v>
                </c:pt>
                <c:pt idx="3">
                  <c:v>6.8965517239999996E-2</c:v>
                </c:pt>
                <c:pt idx="4">
                  <c:v>7.2098053349999996E-2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D17-B565-781A82B24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432095"/>
        <c:axId val="1607430847"/>
      </c:scatterChart>
      <c:valAx>
        <c:axId val="160743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回数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430847"/>
        <c:crosses val="autoZero"/>
        <c:crossBetween val="midCat"/>
      </c:valAx>
      <c:valAx>
        <c:axId val="1607430847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速度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43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</a:t>
            </a:r>
            <a:r>
              <a:rPr lang="ja-JP" altLang="en-US"/>
              <a:t>ゲイン調整後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'IGain 調整'!$L$1</c:f>
              <c:strCache>
                <c:ptCount val="1"/>
                <c:pt idx="0">
                  <c:v>負荷なし速度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'IGain 調整'!$K$2:$K$6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'IGain 調整'!$L$2:$L$6</c:f>
              <c:numCache>
                <c:formatCode>General</c:formatCode>
                <c:ptCount val="5"/>
                <c:pt idx="0">
                  <c:v>0.2105263158</c:v>
                </c:pt>
                <c:pt idx="1">
                  <c:v>0.20618556699999999</c:v>
                </c:pt>
                <c:pt idx="2">
                  <c:v>0.1923076923</c:v>
                </c:pt>
                <c:pt idx="3">
                  <c:v>0.18832391709999999</c:v>
                </c:pt>
                <c:pt idx="4">
                  <c:v>0.20120724349999999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F-4764-A4BF-24AAAE658CE0}"/>
            </c:ext>
          </c:extLst>
        </c:ser>
        <c:ser>
          <c:idx val="1"/>
          <c:order val="1"/>
          <c:tx>
            <c:strRef>
              <c:f>'IGain 調整'!$M$1</c:f>
              <c:strCache>
                <c:ptCount val="1"/>
                <c:pt idx="0">
                  <c:v>負荷あり速度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'IGain 調整'!$K$2:$K$6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'IGain 調整'!$M$2:$M$6</c:f>
              <c:numCache>
                <c:formatCode>General</c:formatCode>
                <c:ptCount val="5"/>
                <c:pt idx="0">
                  <c:v>0.20202020200000001</c:v>
                </c:pt>
                <c:pt idx="1">
                  <c:v>0.19305019309999999</c:v>
                </c:pt>
                <c:pt idx="2">
                  <c:v>0.2016129032</c:v>
                </c:pt>
                <c:pt idx="3">
                  <c:v>0.19493177389999999</c:v>
                </c:pt>
                <c:pt idx="4">
                  <c:v>0.2074688797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BF-4764-A4BF-24AAAE658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696223"/>
        <c:axId val="1526138767"/>
      </c:scatterChart>
      <c:valAx>
        <c:axId val="1526696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回数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6138767"/>
        <c:crosses val="autoZero"/>
        <c:crossBetween val="midCat"/>
      </c:valAx>
      <c:valAx>
        <c:axId val="1526138767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速度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669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ほかの速度でも試す!$M$1</c:f>
              <c:strCache>
                <c:ptCount val="1"/>
                <c:pt idx="0">
                  <c:v>目標値との誤差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ほかの速度でも試す!$K$2:$K$6</c:f>
              <c:numCache>
                <c:formatCode>General</c:formatCode>
                <c:ptCount val="5"/>
                <c:pt idx="0">
                  <c:v>0.2</c:v>
                </c:pt>
                <c:pt idx="1">
                  <c:v>0.25</c:v>
                </c:pt>
                <c:pt idx="2">
                  <c:v>0.33333333329999998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ほかの速度でも試す!$M$2:$M$6</c:f>
              <c:numCache>
                <c:formatCode>General</c:formatCode>
                <c:ptCount val="5"/>
                <c:pt idx="0">
                  <c:v>1.276595745E-2</c:v>
                </c:pt>
                <c:pt idx="1">
                  <c:v>2.548209366E-2</c:v>
                </c:pt>
                <c:pt idx="2">
                  <c:v>4.402515723E-2</c:v>
                </c:pt>
                <c:pt idx="3">
                  <c:v>7.8034682080000001E-2</c:v>
                </c:pt>
                <c:pt idx="4">
                  <c:v>-9.0909090910000004E-2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2-4231-B45D-ED8300E90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221071"/>
        <c:axId val="1601218159"/>
      </c:scatterChart>
      <c:valAx>
        <c:axId val="1601221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目標値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1218159"/>
        <c:crosses val="autoZero"/>
        <c:crossBetween val="midCat"/>
      </c:valAx>
      <c:valAx>
        <c:axId val="1601218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目標値との誤差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122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604837</xdr:colOff>
      <xdr:row>1</xdr:row>
      <xdr:rowOff>138112</xdr:rowOff>
    </xdr:from>
    <xdr:to>
      <xdr:col>18</xdr:col>
      <xdr:colOff>261937</xdr:colOff>
      <xdr:row>13</xdr:row>
      <xdr:rowOff>23812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F6D26A7-A749-4667-A633-1EE65930A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519112</xdr:colOff>
      <xdr:row>3</xdr:row>
      <xdr:rowOff>157162</xdr:rowOff>
    </xdr:from>
    <xdr:to>
      <xdr:col>14</xdr:col>
      <xdr:colOff>290512</xdr:colOff>
      <xdr:row>15</xdr:row>
      <xdr:rowOff>42862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D5DD1B0-471D-4DFA-9D80-5F30B009C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214312</xdr:colOff>
      <xdr:row>20</xdr:row>
      <xdr:rowOff>195262</xdr:rowOff>
    </xdr:from>
    <xdr:to>
      <xdr:col>12</xdr:col>
      <xdr:colOff>557212</xdr:colOff>
      <xdr:row>32</xdr:row>
      <xdr:rowOff>80962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E225D80-C3F3-4980-AE6A-2B1B824A0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528637</xdr:colOff>
      <xdr:row>12</xdr:row>
      <xdr:rowOff>138112</xdr:rowOff>
    </xdr:from>
    <xdr:to>
      <xdr:col>18</xdr:col>
      <xdr:colOff>1290637</xdr:colOff>
      <xdr:row>23</xdr:row>
      <xdr:rowOff>157162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2A6B591-5DBF-4023-8D27-E32E851C8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604837</xdr:colOff>
      <xdr:row>3</xdr:row>
      <xdr:rowOff>195262</xdr:rowOff>
    </xdr:from>
    <xdr:to>
      <xdr:col>18</xdr:col>
      <xdr:colOff>414337</xdr:colOff>
      <xdr:row>17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15CAA70-38AF-4345-BEC3-59DED04FA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109536</xdr:colOff>
      <xdr:row>12</xdr:row>
      <xdr:rowOff>90487</xdr:rowOff>
    </xdr:from>
    <xdr:to>
      <xdr:col>13</xdr:col>
      <xdr:colOff>323849</xdr:colOff>
      <xdr:row>27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CA5B811-F1D7-43D0-A870-5516AB954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942975</xdr:colOff>
      <xdr:row>2</xdr:row>
      <xdr:rowOff>100012</xdr:rowOff>
    </xdr:from>
    <xdr:to>
      <xdr:col>13</xdr:col>
      <xdr:colOff>295275</xdr:colOff>
      <xdr:row>13</xdr:row>
      <xdr:rowOff>119062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515523A-1DD8-44A6-A04C-EBF88F5FE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7E6E7-3FDA-4F00-A1BD-2E7738D7CA79}">
  <dimension ref="A1:R37"/>
  <sheetViews>
    <sheetView topLeftCell="D22" zoomScaleNormal="100" workbookViewId="0">
      <selection activeCell="E8" sqref="E8"/>
    </sheetView>
  </sheetViews>
  <sheetFormatPr defaultRowHeight="18.75" x14ac:dyDescent="0.4"/>
  <cols>
    <col min="1" max="1" width="9" bestFit="1" customWidth="1"/>
    <col min="2" max="2" width="6.625" customWidth="1"/>
    <col min="3" max="3" width="7.125" customWidth="1"/>
    <col min="4" max="4" width="6.75" customWidth="1"/>
    <col min="5" max="5" width="19.25" bestFit="1" customWidth="1"/>
    <col min="6" max="6" width="13.375" bestFit="1" customWidth="1"/>
    <col min="7" max="7" width="9.875" customWidth="1"/>
    <col min="8" max="8" width="9.625" customWidth="1"/>
    <col min="18" max="18" width="10.5" bestFit="1" customWidth="1"/>
  </cols>
  <sheetData>
    <row r="1" spans="1:18" x14ac:dyDescent="0.4">
      <c r="A1" s="8"/>
      <c r="B1" s="8"/>
      <c r="C1" s="8"/>
      <c r="D1" s="8"/>
      <c r="E1" s="8" t="s">
        <v>32</v>
      </c>
      <c r="F1" s="8"/>
      <c r="G1" s="8"/>
      <c r="H1" s="8"/>
      <c r="I1" s="8"/>
      <c r="J1" s="1"/>
      <c r="M1" t="s">
        <v>6</v>
      </c>
      <c r="N1" t="s">
        <v>7</v>
      </c>
      <c r="P1" t="s">
        <v>8</v>
      </c>
      <c r="R1" t="s">
        <v>9</v>
      </c>
    </row>
    <row r="2" spans="1:18" x14ac:dyDescent="0.4">
      <c r="A2" t="s">
        <v>0</v>
      </c>
      <c r="B2" t="s">
        <v>1</v>
      </c>
      <c r="C2" t="s">
        <v>2</v>
      </c>
      <c r="D2" t="s">
        <v>3</v>
      </c>
      <c r="E2" t="s">
        <v>10</v>
      </c>
      <c r="F2" t="s">
        <v>11</v>
      </c>
      <c r="N2">
        <f>0.2/H5</f>
        <v>0.32187327612370892</v>
      </c>
    </row>
    <row r="3" spans="1:18" x14ac:dyDescent="0.4">
      <c r="A3">
        <v>1</v>
      </c>
      <c r="B3">
        <v>1.56</v>
      </c>
      <c r="C3">
        <v>1</v>
      </c>
      <c r="D3">
        <f>C3/B3</f>
        <v>0.64102564102564097</v>
      </c>
      <c r="E3" s="2">
        <f>D3-$H$5</f>
        <v>1.9663089873267814E-2</v>
      </c>
      <c r="F3" s="3">
        <f>E3*E3</f>
        <v>3.8663710336420723E-4</v>
      </c>
    </row>
    <row r="4" spans="1:18" x14ac:dyDescent="0.4">
      <c r="A4">
        <v>2</v>
      </c>
      <c r="B4">
        <v>1.61</v>
      </c>
      <c r="C4">
        <v>1</v>
      </c>
      <c r="D4">
        <f>C4/B4</f>
        <v>0.6211180124223602</v>
      </c>
      <c r="E4" s="2">
        <f>D4-$H$5</f>
        <v>-2.4453873001295534E-4</v>
      </c>
      <c r="F4" s="3">
        <f>E4*E4</f>
        <v>5.9799190476349061E-8</v>
      </c>
      <c r="H4" t="s">
        <v>14</v>
      </c>
      <c r="I4" t="s">
        <v>15</v>
      </c>
      <c r="J4" t="s">
        <v>9</v>
      </c>
    </row>
    <row r="5" spans="1:18" x14ac:dyDescent="0.4">
      <c r="A5">
        <v>3</v>
      </c>
      <c r="B5">
        <v>1.56</v>
      </c>
      <c r="C5">
        <v>1</v>
      </c>
      <c r="D5">
        <f>C5/B5</f>
        <v>0.64102564102564097</v>
      </c>
      <c r="E5" s="2">
        <f>D5-$H$5</f>
        <v>1.9663089873267814E-2</v>
      </c>
      <c r="F5" s="3">
        <f>E5*E5</f>
        <v>3.8663710336420723E-4</v>
      </c>
      <c r="H5">
        <f>AVERAGE(D3:D7)</f>
        <v>0.62136255115237315</v>
      </c>
      <c r="I5">
        <f>AVERAGE(F3:F7)</f>
        <v>6.0136530608920962E-4</v>
      </c>
      <c r="J5">
        <f>SQRT(I5)</f>
        <v>2.4522750785529946E-2</v>
      </c>
    </row>
    <row r="6" spans="1:18" x14ac:dyDescent="0.4">
      <c r="A6">
        <v>4</v>
      </c>
      <c r="B6">
        <v>1.74</v>
      </c>
      <c r="C6">
        <v>1</v>
      </c>
      <c r="D6">
        <f>C6/B6</f>
        <v>0.57471264367816088</v>
      </c>
      <c r="E6" s="2">
        <f>D6-$H$5</f>
        <v>-4.6649907474212271E-2</v>
      </c>
      <c r="F6" s="3">
        <f>E6*E6</f>
        <v>2.1762138673525658E-3</v>
      </c>
    </row>
    <row r="7" spans="1:18" x14ac:dyDescent="0.4">
      <c r="A7">
        <v>5</v>
      </c>
      <c r="B7">
        <v>1.59</v>
      </c>
      <c r="C7">
        <v>1</v>
      </c>
      <c r="D7">
        <f>C7/B7</f>
        <v>0.62893081761006286</v>
      </c>
      <c r="E7" s="2">
        <f>D7-$H$5</f>
        <v>7.5682664576897096E-3</v>
      </c>
      <c r="F7" s="3">
        <f>E7*E7</f>
        <v>5.7278657174591143E-5</v>
      </c>
    </row>
    <row r="11" spans="1:18" x14ac:dyDescent="0.4">
      <c r="A11" s="8"/>
      <c r="B11" s="8"/>
      <c r="C11" s="8"/>
      <c r="D11" s="8"/>
      <c r="E11" s="8" t="s">
        <v>31</v>
      </c>
      <c r="F11" s="8"/>
      <c r="G11" s="8"/>
      <c r="H11" s="8"/>
      <c r="I11" s="8"/>
      <c r="J11" s="1"/>
    </row>
    <row r="12" spans="1:18" x14ac:dyDescent="0.4">
      <c r="A12" t="s">
        <v>0</v>
      </c>
      <c r="B12" t="s">
        <v>1</v>
      </c>
      <c r="C12" t="s">
        <v>2</v>
      </c>
      <c r="D12" t="s">
        <v>3</v>
      </c>
      <c r="E12" t="s">
        <v>10</v>
      </c>
      <c r="F12" t="s">
        <v>11</v>
      </c>
    </row>
    <row r="13" spans="1:18" x14ac:dyDescent="0.4">
      <c r="A13">
        <v>1</v>
      </c>
      <c r="B13">
        <v>5.13</v>
      </c>
      <c r="C13">
        <v>1</v>
      </c>
      <c r="D13" s="9">
        <f>C13/B13</f>
        <v>0.19493177387914232</v>
      </c>
      <c r="E13" s="3">
        <f>D13-$H$15</f>
        <v>-3.9515234703302593E-3</v>
      </c>
      <c r="F13" s="3">
        <f>E13*E13</f>
        <v>1.5614537736570895E-5</v>
      </c>
    </row>
    <row r="14" spans="1:18" x14ac:dyDescent="0.4">
      <c r="A14">
        <v>2</v>
      </c>
      <c r="B14">
        <v>5.59</v>
      </c>
      <c r="C14">
        <v>1</v>
      </c>
      <c r="D14" s="9">
        <f>C14/B14</f>
        <v>0.17889087656529518</v>
      </c>
      <c r="E14" s="3">
        <f>D14-$H$15</f>
        <v>-1.99924207841774E-2</v>
      </c>
      <c r="F14" s="3">
        <f>E14*E14</f>
        <v>3.9969688881160852E-4</v>
      </c>
      <c r="H14" t="s">
        <v>14</v>
      </c>
      <c r="I14" t="s">
        <v>15</v>
      </c>
      <c r="J14" t="s">
        <v>9</v>
      </c>
    </row>
    <row r="15" spans="1:18" x14ac:dyDescent="0.4">
      <c r="A15">
        <v>3</v>
      </c>
      <c r="B15">
        <v>4.8600000000000003</v>
      </c>
      <c r="C15">
        <v>1</v>
      </c>
      <c r="D15" s="9">
        <f>C15/B15</f>
        <v>0.20576131687242796</v>
      </c>
      <c r="E15" s="3">
        <f>D15-$H$15</f>
        <v>6.8780195229553864E-3</v>
      </c>
      <c r="F15" s="3">
        <f>E15*E15</f>
        <v>4.7307152558155439E-5</v>
      </c>
      <c r="H15">
        <f>AVERAGE(D13:D17)</f>
        <v>0.19888329734947258</v>
      </c>
      <c r="I15">
        <f>AVERAGE(F13:F17)</f>
        <v>1.3511987313298752E-4</v>
      </c>
      <c r="J15">
        <f>SQRT(I15)</f>
        <v>1.1624107412312892E-2</v>
      </c>
    </row>
    <row r="16" spans="1:18" x14ac:dyDescent="0.4">
      <c r="A16">
        <v>4</v>
      </c>
      <c r="B16">
        <v>4.6900000000000004</v>
      </c>
      <c r="C16">
        <v>1</v>
      </c>
      <c r="D16" s="9">
        <f>C16/B16</f>
        <v>0.21321961620469082</v>
      </c>
      <c r="E16" s="3">
        <f>D16-$H$15</f>
        <v>1.4336318855218244E-2</v>
      </c>
      <c r="F16" s="3">
        <f>E16*E16</f>
        <v>2.0553003831848615E-4</v>
      </c>
    </row>
    <row r="17" spans="1:13" x14ac:dyDescent="0.4">
      <c r="A17">
        <v>5</v>
      </c>
      <c r="B17">
        <v>4.96</v>
      </c>
      <c r="C17">
        <v>1</v>
      </c>
      <c r="D17" s="9">
        <f>C17/B17</f>
        <v>0.20161290322580647</v>
      </c>
      <c r="E17" s="3">
        <f>D17-$H$15</f>
        <v>2.7296058763338904E-3</v>
      </c>
      <c r="F17" s="3">
        <f>E17*E17</f>
        <v>7.4507482401165062E-6</v>
      </c>
    </row>
    <row r="19" spans="1:13" x14ac:dyDescent="0.4">
      <c r="A19" s="8"/>
      <c r="B19" s="8"/>
      <c r="C19" s="1"/>
      <c r="D19" s="1"/>
      <c r="E19" s="1" t="s">
        <v>33</v>
      </c>
      <c r="F19" s="1"/>
    </row>
    <row r="20" spans="1:13" x14ac:dyDescent="0.4">
      <c r="A20" t="s">
        <v>35</v>
      </c>
      <c r="B20" t="s">
        <v>4</v>
      </c>
      <c r="C20" t="s">
        <v>5</v>
      </c>
      <c r="D20" t="s">
        <v>10</v>
      </c>
      <c r="E20" t="s">
        <v>12</v>
      </c>
      <c r="F20" t="s">
        <v>10</v>
      </c>
      <c r="G20" t="s">
        <v>12</v>
      </c>
      <c r="H20" t="s">
        <v>12</v>
      </c>
    </row>
    <row r="21" spans="1:13" x14ac:dyDescent="0.4">
      <c r="A21">
        <v>1</v>
      </c>
      <c r="B21">
        <v>1.7749999999999999</v>
      </c>
      <c r="C21">
        <v>2.0499999999999998</v>
      </c>
      <c r="D21" s="9">
        <f t="shared" ref="D21:D30" si="0">B21-A$33</f>
        <v>8.9999999999999858E-2</v>
      </c>
      <c r="E21" s="11">
        <f t="shared" ref="E21:E30" si="1">D21*D21</f>
        <v>8.0999999999999753E-3</v>
      </c>
      <c r="F21" s="12">
        <f t="shared" ref="F21:F30" si="2">C21-B$33</f>
        <v>-1.0000000000000675E-2</v>
      </c>
      <c r="G21" s="10">
        <f>F21*F21</f>
        <v>1.000000000000135E-4</v>
      </c>
      <c r="H21" s="10">
        <f>D21*F21</f>
        <v>-9.0000000000005928E-4</v>
      </c>
    </row>
    <row r="22" spans="1:13" x14ac:dyDescent="0.4">
      <c r="A22">
        <v>2</v>
      </c>
      <c r="B22">
        <v>1.4750000000000001</v>
      </c>
      <c r="C22">
        <v>2.1</v>
      </c>
      <c r="D22" s="9">
        <f t="shared" si="0"/>
        <v>-0.20999999999999996</v>
      </c>
      <c r="E22" s="11">
        <f t="shared" si="1"/>
        <v>4.4099999999999986E-2</v>
      </c>
      <c r="F22" s="12">
        <f t="shared" si="2"/>
        <v>3.9999999999999591E-2</v>
      </c>
      <c r="G22" s="10">
        <f t="shared" ref="G22:G30" si="3">F22*F22</f>
        <v>1.5999999999999673E-3</v>
      </c>
      <c r="H22" s="10">
        <f>D22*F22</f>
        <v>-8.3999999999999127E-3</v>
      </c>
    </row>
    <row r="23" spans="1:13" x14ac:dyDescent="0.4">
      <c r="A23">
        <v>3</v>
      </c>
      <c r="B23">
        <v>1.5249999999999999</v>
      </c>
      <c r="C23">
        <v>2.0499999999999998</v>
      </c>
      <c r="D23" s="9">
        <f t="shared" si="0"/>
        <v>-0.16000000000000014</v>
      </c>
      <c r="E23" s="11">
        <f t="shared" si="1"/>
        <v>2.5600000000000046E-2</v>
      </c>
      <c r="F23" s="12">
        <f t="shared" si="2"/>
        <v>-1.0000000000000675E-2</v>
      </c>
      <c r="G23" s="10">
        <f t="shared" si="3"/>
        <v>1.000000000000135E-4</v>
      </c>
      <c r="H23" s="10">
        <f t="shared" ref="H23:H30" si="4">D23-C$33</f>
        <v>-0.16000000000000014</v>
      </c>
    </row>
    <row r="24" spans="1:13" x14ac:dyDescent="0.4">
      <c r="A24">
        <v>4</v>
      </c>
      <c r="B24">
        <v>1.8</v>
      </c>
      <c r="C24">
        <v>2.0499999999999998</v>
      </c>
      <c r="D24" s="9">
        <f t="shared" si="0"/>
        <v>0.11499999999999999</v>
      </c>
      <c r="E24" s="11">
        <f t="shared" si="1"/>
        <v>1.3224999999999997E-2</v>
      </c>
      <c r="F24" s="12">
        <f t="shared" si="2"/>
        <v>-1.0000000000000675E-2</v>
      </c>
      <c r="G24" s="10">
        <f t="shared" si="3"/>
        <v>1.000000000000135E-4</v>
      </c>
      <c r="H24" s="10">
        <f t="shared" si="4"/>
        <v>0.11499999999999999</v>
      </c>
    </row>
    <row r="25" spans="1:13" x14ac:dyDescent="0.4">
      <c r="A25">
        <v>5</v>
      </c>
      <c r="B25">
        <v>1.825</v>
      </c>
      <c r="C25">
        <v>2.0499999999999998</v>
      </c>
      <c r="D25" s="9">
        <f t="shared" si="0"/>
        <v>0.1399999999999999</v>
      </c>
      <c r="E25" s="11">
        <f t="shared" si="1"/>
        <v>1.9599999999999972E-2</v>
      </c>
      <c r="F25" s="12">
        <f t="shared" si="2"/>
        <v>-1.0000000000000675E-2</v>
      </c>
      <c r="G25" s="10">
        <f t="shared" si="3"/>
        <v>1.000000000000135E-4</v>
      </c>
      <c r="H25" s="10">
        <f t="shared" si="4"/>
        <v>0.1399999999999999</v>
      </c>
      <c r="J25" t="s">
        <v>6</v>
      </c>
      <c r="K25" t="s">
        <v>13</v>
      </c>
      <c r="L25" t="s">
        <v>9</v>
      </c>
      <c r="M25" t="s">
        <v>34</v>
      </c>
    </row>
    <row r="26" spans="1:13" x14ac:dyDescent="0.4">
      <c r="A26">
        <v>6</v>
      </c>
      <c r="B26">
        <v>1.7250000000000001</v>
      </c>
      <c r="C26">
        <v>2.0499999999999998</v>
      </c>
      <c r="D26" s="9">
        <f t="shared" si="0"/>
        <v>4.0000000000000036E-2</v>
      </c>
      <c r="E26" s="11">
        <f t="shared" si="1"/>
        <v>1.6000000000000029E-3</v>
      </c>
      <c r="F26" s="12">
        <f t="shared" si="2"/>
        <v>-1.0000000000000675E-2</v>
      </c>
      <c r="G26" s="10">
        <f t="shared" si="3"/>
        <v>1.000000000000135E-4</v>
      </c>
      <c r="H26" s="10">
        <f t="shared" si="4"/>
        <v>4.0000000000000036E-2</v>
      </c>
      <c r="J26">
        <f>AVERAGE(A33:B33)</f>
        <v>1.8725000000000003</v>
      </c>
      <c r="K26">
        <f>AVERAGE(H21:H30)</f>
        <v>1.1069999999999946E-2</v>
      </c>
      <c r="L26">
        <f>SQRT(K26)</f>
        <v>0.10521406750050083</v>
      </c>
      <c r="M26">
        <f>K26/A37*B37</f>
        <v>1.7030769230769243E-3</v>
      </c>
    </row>
    <row r="27" spans="1:13" x14ac:dyDescent="0.4">
      <c r="A27">
        <v>7</v>
      </c>
      <c r="B27">
        <v>1.5</v>
      </c>
      <c r="C27">
        <v>2.0499999999999998</v>
      </c>
      <c r="D27" s="9">
        <f t="shared" si="0"/>
        <v>-0.18500000000000005</v>
      </c>
      <c r="E27" s="11">
        <f t="shared" si="1"/>
        <v>3.4225000000000019E-2</v>
      </c>
      <c r="F27" s="12">
        <f t="shared" si="2"/>
        <v>-1.0000000000000675E-2</v>
      </c>
      <c r="G27" s="10">
        <f t="shared" si="3"/>
        <v>1.000000000000135E-4</v>
      </c>
      <c r="H27" s="10">
        <f t="shared" si="4"/>
        <v>-0.18500000000000005</v>
      </c>
    </row>
    <row r="28" spans="1:13" x14ac:dyDescent="0.4">
      <c r="A28">
        <v>8</v>
      </c>
      <c r="B28">
        <v>1.65</v>
      </c>
      <c r="C28">
        <v>2.0499999999999998</v>
      </c>
      <c r="D28" s="9">
        <f t="shared" si="0"/>
        <v>-3.5000000000000142E-2</v>
      </c>
      <c r="E28" s="11">
        <f t="shared" si="1"/>
        <v>1.2250000000000099E-3</v>
      </c>
      <c r="F28" s="12">
        <f t="shared" si="2"/>
        <v>-1.0000000000000675E-2</v>
      </c>
      <c r="G28" s="10">
        <f t="shared" si="3"/>
        <v>1.000000000000135E-4</v>
      </c>
      <c r="H28" s="10">
        <f t="shared" si="4"/>
        <v>-3.5000000000000142E-2</v>
      </c>
    </row>
    <row r="29" spans="1:13" x14ac:dyDescent="0.4">
      <c r="A29">
        <v>9</v>
      </c>
      <c r="B29">
        <v>1.7749999999999999</v>
      </c>
      <c r="C29">
        <v>2.1</v>
      </c>
      <c r="D29" s="9">
        <f t="shared" si="0"/>
        <v>8.9999999999999858E-2</v>
      </c>
      <c r="E29" s="11">
        <f t="shared" si="1"/>
        <v>8.0999999999999753E-3</v>
      </c>
      <c r="F29" s="12">
        <f t="shared" si="2"/>
        <v>3.9999999999999591E-2</v>
      </c>
      <c r="G29" s="10">
        <f t="shared" si="3"/>
        <v>1.5999999999999673E-3</v>
      </c>
      <c r="H29" s="10">
        <f t="shared" si="4"/>
        <v>8.9999999999999858E-2</v>
      </c>
    </row>
    <row r="30" spans="1:13" x14ac:dyDescent="0.4">
      <c r="A30">
        <v>10</v>
      </c>
      <c r="B30">
        <v>1.8</v>
      </c>
      <c r="C30">
        <v>2.0499999999999998</v>
      </c>
      <c r="D30" s="9">
        <f t="shared" si="0"/>
        <v>0.11499999999999999</v>
      </c>
      <c r="E30" s="11">
        <f t="shared" si="1"/>
        <v>1.3224999999999997E-2</v>
      </c>
      <c r="F30" s="12">
        <f t="shared" si="2"/>
        <v>-1.0000000000000675E-2</v>
      </c>
      <c r="G30" s="10">
        <f t="shared" si="3"/>
        <v>1.000000000000135E-4</v>
      </c>
      <c r="H30" s="10">
        <f t="shared" si="4"/>
        <v>0.11499999999999999</v>
      </c>
    </row>
    <row r="32" spans="1:13" x14ac:dyDescent="0.4">
      <c r="A32" t="s">
        <v>36</v>
      </c>
      <c r="B32" t="s">
        <v>36</v>
      </c>
    </row>
    <row r="33" spans="1:2" x14ac:dyDescent="0.4">
      <c r="A33">
        <f>AVERAGE(B21:B30)</f>
        <v>1.6850000000000001</v>
      </c>
      <c r="B33">
        <f>AVERAGE(C21:C30)</f>
        <v>2.0600000000000005</v>
      </c>
    </row>
    <row r="34" spans="1:2" x14ac:dyDescent="0.4">
      <c r="A34" t="s">
        <v>8</v>
      </c>
      <c r="B34" t="s">
        <v>8</v>
      </c>
    </row>
    <row r="35" spans="1:2" x14ac:dyDescent="0.4">
      <c r="A35">
        <f>AVERAGE(E21:E30)</f>
        <v>1.6899999999999995E-2</v>
      </c>
      <c r="B35">
        <f>AVERAGE(G21:G30)</f>
        <v>4.0000000000000436E-4</v>
      </c>
    </row>
    <row r="36" spans="1:2" x14ac:dyDescent="0.4">
      <c r="A36" t="s">
        <v>9</v>
      </c>
      <c r="B36" t="s">
        <v>9</v>
      </c>
    </row>
    <row r="37" spans="1:2" x14ac:dyDescent="0.4">
      <c r="A37">
        <f>SQRT(A35)</f>
        <v>0.12999999999999998</v>
      </c>
      <c r="B37">
        <f>SQRT(B35)</f>
        <v>2.0000000000000108E-2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17210-2ADF-463F-B73F-242AD50AA02A}">
  <dimension ref="A1:Q26"/>
  <sheetViews>
    <sheetView topLeftCell="F13" workbookViewId="0">
      <selection activeCell="N12" sqref="N12"/>
    </sheetView>
  </sheetViews>
  <sheetFormatPr defaultColWidth="17.125" defaultRowHeight="18.75" x14ac:dyDescent="0.4"/>
  <cols>
    <col min="1" max="1" width="6.75" bestFit="1" customWidth="1"/>
    <col min="2" max="2" width="6.5" bestFit="1" customWidth="1"/>
    <col min="3" max="3" width="11.625" bestFit="1" customWidth="1"/>
    <col min="4" max="4" width="12.75" bestFit="1" customWidth="1"/>
    <col min="5" max="5" width="3.75" bestFit="1" customWidth="1"/>
    <col min="6" max="6" width="3.625" bestFit="1" customWidth="1"/>
    <col min="7" max="7" width="3.25" bestFit="1" customWidth="1"/>
    <col min="8" max="8" width="3.125" bestFit="1" customWidth="1"/>
    <col min="9" max="9" width="5.5" bestFit="1" customWidth="1"/>
    <col min="10" max="10" width="5.625" bestFit="1" customWidth="1"/>
    <col min="11" max="11" width="7.125" customWidth="1"/>
    <col min="12" max="12" width="12.75" bestFit="1" customWidth="1"/>
    <col min="13" max="13" width="10.875" customWidth="1"/>
    <col min="14" max="14" width="12.75" bestFit="1" customWidth="1"/>
    <col min="15" max="15" width="16.25" bestFit="1" customWidth="1"/>
  </cols>
  <sheetData>
    <row r="1" spans="1:17" ht="19.5" thickBot="1" x14ac:dyDescent="0.25">
      <c r="A1" s="4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25</v>
      </c>
      <c r="K1" s="13" t="s">
        <v>37</v>
      </c>
      <c r="L1" s="13" t="s">
        <v>41</v>
      </c>
      <c r="M1" s="13" t="s">
        <v>42</v>
      </c>
      <c r="N1" s="4" t="s">
        <v>26</v>
      </c>
      <c r="O1" s="7" t="s">
        <v>27</v>
      </c>
    </row>
    <row r="2" spans="1:17" ht="19.5" thickBot="1" x14ac:dyDescent="0.25">
      <c r="A2" s="5" t="b">
        <v>0</v>
      </c>
      <c r="B2" s="6">
        <v>58</v>
      </c>
      <c r="C2" s="6">
        <v>0.42499999999999999</v>
      </c>
      <c r="D2" s="6">
        <v>0.46750000000000003</v>
      </c>
      <c r="E2" s="6">
        <v>1</v>
      </c>
      <c r="F2" s="6">
        <v>1</v>
      </c>
      <c r="G2" s="6">
        <v>0</v>
      </c>
      <c r="H2" s="6">
        <v>0</v>
      </c>
      <c r="I2" s="6">
        <v>5.13</v>
      </c>
      <c r="J2" s="6">
        <v>1</v>
      </c>
      <c r="K2" s="6">
        <v>1</v>
      </c>
      <c r="L2" s="6">
        <v>0.19493177389999999</v>
      </c>
      <c r="M2" s="6">
        <v>8.3194675539999999E-2</v>
      </c>
      <c r="N2" s="6">
        <v>-1.027303127E-3</v>
      </c>
      <c r="O2" s="6">
        <v>1.055351715E-6</v>
      </c>
    </row>
    <row r="3" spans="1:17" ht="19.5" thickBot="1" x14ac:dyDescent="0.25">
      <c r="A3" s="4"/>
      <c r="B3" s="4"/>
      <c r="C3" s="4"/>
      <c r="D3" s="4"/>
      <c r="E3" s="4"/>
      <c r="F3" s="4"/>
      <c r="G3" s="4"/>
      <c r="H3" s="4"/>
      <c r="I3" s="6">
        <v>5.18</v>
      </c>
      <c r="J3" s="6">
        <v>1</v>
      </c>
      <c r="K3" s="6">
        <v>2</v>
      </c>
      <c r="L3" s="6">
        <v>0.19305019309999999</v>
      </c>
      <c r="M3" s="6">
        <v>8.2304526749999996E-2</v>
      </c>
      <c r="N3" s="6">
        <v>-2.9088839560000002E-3</v>
      </c>
      <c r="O3" s="6">
        <v>8.4616058709999994E-6</v>
      </c>
    </row>
    <row r="4" spans="1:17" ht="19.5" thickBot="1" x14ac:dyDescent="0.25">
      <c r="A4" s="4"/>
      <c r="B4" s="4"/>
      <c r="C4" s="4"/>
      <c r="D4" s="4"/>
      <c r="E4" s="4"/>
      <c r="F4" s="4"/>
      <c r="G4" s="4"/>
      <c r="H4" s="4"/>
      <c r="I4" s="6">
        <v>4.9800000000000004</v>
      </c>
      <c r="J4" s="6">
        <v>1</v>
      </c>
      <c r="K4" s="6">
        <v>3</v>
      </c>
      <c r="L4" s="6">
        <v>0.2008032129</v>
      </c>
      <c r="M4" s="6">
        <v>9.4161958569999996E-2</v>
      </c>
      <c r="N4" s="6">
        <v>4.8441358449999999E-3</v>
      </c>
      <c r="O4" s="6">
        <v>2.3465652079999999E-5</v>
      </c>
    </row>
    <row r="5" spans="1:17" ht="19.5" thickBot="1" x14ac:dyDescent="0.25">
      <c r="A5" s="4"/>
      <c r="B5" s="4"/>
      <c r="C5" s="4"/>
      <c r="D5" s="4"/>
      <c r="E5" s="4"/>
      <c r="F5" s="4"/>
      <c r="G5" s="4"/>
      <c r="H5" s="4"/>
      <c r="I5" s="6">
        <v>5.13</v>
      </c>
      <c r="J5" s="6">
        <v>1</v>
      </c>
      <c r="K5" s="6">
        <v>4</v>
      </c>
      <c r="L5" s="6">
        <v>0.19493177389999999</v>
      </c>
      <c r="M5" s="6">
        <v>8.9686098650000004E-2</v>
      </c>
      <c r="N5" s="6">
        <v>-1.027303127E-3</v>
      </c>
      <c r="O5" s="6">
        <v>1.055351715E-6</v>
      </c>
    </row>
    <row r="6" spans="1:17" ht="19.5" thickBot="1" x14ac:dyDescent="0.25">
      <c r="A6" s="4"/>
      <c r="B6" s="4"/>
      <c r="C6" s="4"/>
      <c r="D6" s="4"/>
      <c r="E6" s="4"/>
      <c r="F6" s="4"/>
      <c r="G6" s="4"/>
      <c r="H6" s="4"/>
      <c r="I6" s="6">
        <v>5.0999999999999996</v>
      </c>
      <c r="J6" s="6">
        <v>1</v>
      </c>
      <c r="K6" s="6">
        <v>5</v>
      </c>
      <c r="L6" s="6">
        <v>0.1960784314</v>
      </c>
      <c r="M6" s="6">
        <v>9.2850510679999998E-2</v>
      </c>
      <c r="N6" s="6">
        <v>1.193543661E-4</v>
      </c>
      <c r="O6" s="6">
        <v>1.42454647E-8</v>
      </c>
    </row>
    <row r="7" spans="1:17" ht="19.5" thickBo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6"/>
      <c r="M7" s="6"/>
      <c r="N7" s="6"/>
      <c r="O7" s="6"/>
    </row>
    <row r="8" spans="1:17" ht="19.5" thickBo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19" t="s">
        <v>39</v>
      </c>
      <c r="M8" s="16"/>
      <c r="N8" s="17"/>
      <c r="O8" s="20" t="s">
        <v>40</v>
      </c>
      <c r="P8" s="18"/>
      <c r="Q8" s="18"/>
    </row>
    <row r="9" spans="1:17" ht="19.5" thickBo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3" t="s">
        <v>6</v>
      </c>
      <c r="M9" s="13" t="s">
        <v>8</v>
      </c>
      <c r="N9" s="14" t="s">
        <v>9</v>
      </c>
      <c r="O9" s="4" t="s">
        <v>28</v>
      </c>
      <c r="P9" s="4" t="s">
        <v>29</v>
      </c>
      <c r="Q9" s="7" t="s">
        <v>30</v>
      </c>
    </row>
    <row r="10" spans="1:17" ht="19.5" thickBo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15">
        <v>0.19595907700000001</v>
      </c>
      <c r="M10" s="15">
        <v>6.81044137E-6</v>
      </c>
      <c r="N10" s="15">
        <v>2.6096822349999998E-3</v>
      </c>
      <c r="O10" s="6">
        <v>8.8439554040000007E-2</v>
      </c>
      <c r="P10" s="6">
        <v>1.1584228550000001E-2</v>
      </c>
      <c r="Q10" s="6">
        <v>0.1076300541</v>
      </c>
    </row>
    <row r="11" spans="1:17" ht="19.5" thickBo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  <c r="N11" s="4"/>
      <c r="O11" s="4"/>
    </row>
    <row r="12" spans="1:17" ht="19.5" thickBo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  <c r="N12" s="4"/>
    </row>
    <row r="13" spans="1:17" ht="19.5" thickBo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  <c r="N13" s="4"/>
    </row>
    <row r="14" spans="1:17" ht="19.5" thickBo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  <c r="N14" s="4"/>
      <c r="O14" s="6"/>
    </row>
    <row r="15" spans="1:17" ht="19.5" thickBot="1" x14ac:dyDescent="0.25">
      <c r="A15" s="5" t="b">
        <v>1</v>
      </c>
      <c r="B15" s="6">
        <v>89</v>
      </c>
      <c r="C15" s="6">
        <v>0.42499999999999999</v>
      </c>
      <c r="D15" s="6">
        <v>0.46750000000000003</v>
      </c>
      <c r="E15" s="6">
        <v>1</v>
      </c>
      <c r="F15" s="6">
        <v>1</v>
      </c>
      <c r="G15" s="6">
        <v>0</v>
      </c>
      <c r="H15" s="6">
        <v>0</v>
      </c>
      <c r="I15" s="6">
        <v>12.02</v>
      </c>
      <c r="J15" s="6">
        <v>1</v>
      </c>
      <c r="K15" s="6">
        <v>1</v>
      </c>
      <c r="L15" s="4"/>
      <c r="M15" s="4"/>
      <c r="N15" s="4"/>
      <c r="O15" s="4"/>
    </row>
    <row r="16" spans="1:17" ht="19.5" thickBot="1" x14ac:dyDescent="0.25">
      <c r="A16" s="4"/>
      <c r="B16" s="4"/>
      <c r="C16" s="4"/>
      <c r="D16" s="4"/>
      <c r="E16" s="4"/>
      <c r="F16" s="4"/>
      <c r="G16" s="4"/>
      <c r="H16" s="4"/>
      <c r="I16" s="6">
        <v>12.15</v>
      </c>
      <c r="J16" s="6">
        <v>1</v>
      </c>
      <c r="K16" s="6">
        <v>2</v>
      </c>
      <c r="L16" s="6">
        <v>8.3194675539999999E-2</v>
      </c>
      <c r="M16" s="6"/>
      <c r="N16" s="6">
        <v>-0.1127644015</v>
      </c>
      <c r="O16" s="6">
        <v>1.271581024E-2</v>
      </c>
    </row>
    <row r="17" spans="1:15" ht="19.5" thickBot="1" x14ac:dyDescent="0.25">
      <c r="A17" s="4"/>
      <c r="B17" s="4"/>
      <c r="C17" s="4"/>
      <c r="D17" s="4"/>
      <c r="E17" s="4"/>
      <c r="F17" s="4"/>
      <c r="G17" s="4"/>
      <c r="H17" s="4"/>
      <c r="I17" s="6">
        <v>10.62</v>
      </c>
      <c r="J17" s="6">
        <v>1</v>
      </c>
      <c r="K17" s="6">
        <v>3</v>
      </c>
      <c r="L17" s="6">
        <v>8.2304526749999996E-2</v>
      </c>
      <c r="M17" s="6"/>
      <c r="N17" s="6">
        <v>-0.1136545503</v>
      </c>
      <c r="O17" s="6">
        <v>1.2917356790000001E-2</v>
      </c>
    </row>
    <row r="18" spans="1:15" ht="19.5" thickBot="1" x14ac:dyDescent="0.25">
      <c r="A18" s="4"/>
      <c r="B18" s="4"/>
      <c r="C18" s="4"/>
      <c r="D18" s="4"/>
      <c r="E18" s="4"/>
      <c r="F18" s="4"/>
      <c r="G18" s="4"/>
      <c r="H18" s="4"/>
      <c r="I18" s="6">
        <v>11.15</v>
      </c>
      <c r="J18" s="6">
        <v>1</v>
      </c>
      <c r="K18" s="6">
        <v>4</v>
      </c>
      <c r="L18" s="6">
        <v>9.4161958569999996E-2</v>
      </c>
      <c r="M18" s="6"/>
      <c r="N18" s="6">
        <v>-0.1017971184</v>
      </c>
      <c r="O18" s="6">
        <v>1.036265332E-2</v>
      </c>
    </row>
    <row r="19" spans="1:15" ht="19.5" thickBot="1" x14ac:dyDescent="0.25">
      <c r="A19" s="4"/>
      <c r="B19" s="4"/>
      <c r="C19" s="4"/>
      <c r="D19" s="4"/>
      <c r="E19" s="4"/>
      <c r="F19" s="4"/>
      <c r="G19" s="4"/>
      <c r="H19" s="4"/>
      <c r="I19" s="6">
        <v>10.77</v>
      </c>
      <c r="J19" s="6">
        <v>1</v>
      </c>
      <c r="K19" s="6">
        <v>5</v>
      </c>
      <c r="L19" s="6">
        <v>8.9686098650000004E-2</v>
      </c>
      <c r="M19" s="6"/>
      <c r="N19" s="6">
        <v>-0.1062729784</v>
      </c>
      <c r="O19" s="6">
        <v>1.129394593E-2</v>
      </c>
    </row>
    <row r="20" spans="1:15" ht="19.5" thickBo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6">
        <v>9.2850510679999998E-2</v>
      </c>
      <c r="M20" s="6"/>
      <c r="N20" s="6">
        <v>-0.1031085663</v>
      </c>
      <c r="O20" s="6">
        <v>1.063137645E-2</v>
      </c>
    </row>
    <row r="21" spans="1:15" ht="19.5" thickBo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ht="19.5" thickBo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5" ht="19.5" thickBo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5" ht="19.5" thickBo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 ht="19.5" thickBo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5" ht="19.5" thickBot="1" x14ac:dyDescent="0.25">
      <c r="L26" s="4"/>
      <c r="M26" s="4"/>
      <c r="N26" s="4"/>
    </row>
  </sheetData>
  <mergeCells count="2">
    <mergeCell ref="L8:N8"/>
    <mergeCell ref="O8:Q8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D2E2F-1580-400E-883F-34D5F112148D}">
  <dimension ref="A1:N14"/>
  <sheetViews>
    <sheetView topLeftCell="F1" workbookViewId="0">
      <selection activeCell="R3" sqref="R3"/>
    </sheetView>
  </sheetViews>
  <sheetFormatPr defaultColWidth="15.625" defaultRowHeight="15.75" customHeight="1" x14ac:dyDescent="0.4"/>
  <cols>
    <col min="1" max="1" width="6.75" bestFit="1" customWidth="1"/>
    <col min="2" max="2" width="6.5" bestFit="1" customWidth="1"/>
    <col min="3" max="3" width="11.625" bestFit="1" customWidth="1"/>
    <col min="4" max="4" width="12.75" bestFit="1" customWidth="1"/>
    <col min="5" max="5" width="3.75" bestFit="1" customWidth="1"/>
    <col min="6" max="6" width="3.625" bestFit="1" customWidth="1"/>
    <col min="7" max="7" width="3.25" bestFit="1" customWidth="1"/>
    <col min="8" max="8" width="3.125" bestFit="1" customWidth="1"/>
    <col min="9" max="9" width="5.5" bestFit="1" customWidth="1"/>
    <col min="10" max="10" width="5.625" bestFit="1" customWidth="1"/>
    <col min="11" max="11" width="5.625" customWidth="1"/>
    <col min="12" max="13" width="11.75" bestFit="1" customWidth="1"/>
    <col min="14" max="14" width="15.375" customWidth="1"/>
  </cols>
  <sheetData>
    <row r="1" spans="1:14" ht="15.75" customHeight="1" thickBot="1" x14ac:dyDescent="0.25">
      <c r="A1" s="4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25</v>
      </c>
      <c r="M1" s="4" t="s">
        <v>26</v>
      </c>
      <c r="N1" s="4" t="s">
        <v>27</v>
      </c>
    </row>
    <row r="2" spans="1:14" ht="15.75" customHeight="1" thickBot="1" x14ac:dyDescent="0.25">
      <c r="A2" s="5" t="b">
        <v>0</v>
      </c>
      <c r="B2" s="6">
        <v>84</v>
      </c>
      <c r="C2" s="6">
        <v>0.2</v>
      </c>
      <c r="D2" s="6">
        <v>0.21</v>
      </c>
      <c r="E2" s="6">
        <v>5</v>
      </c>
      <c r="F2" s="6">
        <v>5</v>
      </c>
      <c r="G2" s="6">
        <v>0</v>
      </c>
      <c r="H2" s="6">
        <v>0</v>
      </c>
      <c r="I2" s="4"/>
      <c r="J2" s="4"/>
      <c r="K2" s="4"/>
      <c r="L2" s="4"/>
      <c r="M2" s="4"/>
      <c r="N2" s="4"/>
    </row>
    <row r="3" spans="1:14" ht="15.75" customHeight="1" thickBo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13" t="s">
        <v>0</v>
      </c>
      <c r="L3" s="13" t="s">
        <v>38</v>
      </c>
      <c r="M3" s="4"/>
      <c r="N3" s="4"/>
    </row>
    <row r="4" spans="1:14" ht="15.75" customHeight="1" thickBot="1" x14ac:dyDescent="0.25">
      <c r="A4" s="5" t="b">
        <v>1</v>
      </c>
      <c r="B4" s="6">
        <v>84</v>
      </c>
      <c r="C4" s="6">
        <v>0.2</v>
      </c>
      <c r="D4" s="6">
        <v>0.21</v>
      </c>
      <c r="E4" s="6">
        <v>4</v>
      </c>
      <c r="F4" s="6">
        <v>4</v>
      </c>
      <c r="G4" s="6">
        <v>0</v>
      </c>
      <c r="H4" s="6">
        <v>0</v>
      </c>
      <c r="I4" s="6">
        <v>14.33</v>
      </c>
      <c r="J4" s="6">
        <v>1</v>
      </c>
      <c r="K4" s="6">
        <v>1</v>
      </c>
      <c r="L4" s="6">
        <v>6.9783670620000002E-2</v>
      </c>
      <c r="M4" s="6">
        <v>-7.2784214509999997E-4</v>
      </c>
      <c r="N4" s="6">
        <v>5.2975418810000001E-7</v>
      </c>
    </row>
    <row r="5" spans="1:14" ht="15.75" customHeight="1" thickBot="1" x14ac:dyDescent="0.25">
      <c r="A5" s="4"/>
      <c r="B5" s="4"/>
      <c r="C5" s="4"/>
      <c r="D5" s="4"/>
      <c r="E5" s="4"/>
      <c r="F5" s="4"/>
      <c r="G5" s="4"/>
      <c r="H5" s="4"/>
      <c r="I5" s="6">
        <v>13.96</v>
      </c>
      <c r="J5" s="6">
        <v>1</v>
      </c>
      <c r="K5" s="6">
        <v>2</v>
      </c>
      <c r="L5" s="6">
        <v>7.1633237820000001E-2</v>
      </c>
      <c r="M5" s="6">
        <v>1.1217250560000001E-3</v>
      </c>
      <c r="N5" s="6">
        <v>1.258267102E-6</v>
      </c>
    </row>
    <row r="6" spans="1:14" ht="15.75" customHeight="1" thickBot="1" x14ac:dyDescent="0.25">
      <c r="A6" s="4"/>
      <c r="B6" s="4"/>
      <c r="C6" s="4"/>
      <c r="D6" s="4"/>
      <c r="E6" s="4"/>
      <c r="F6" s="4"/>
      <c r="G6" s="4"/>
      <c r="H6" s="4"/>
      <c r="I6" s="6">
        <v>14.27</v>
      </c>
      <c r="J6" s="6">
        <v>1</v>
      </c>
      <c r="K6" s="6">
        <v>3</v>
      </c>
      <c r="L6" s="6">
        <v>7.0077084789999994E-2</v>
      </c>
      <c r="M6" s="6">
        <v>-4.3442797290000002E-4</v>
      </c>
      <c r="N6" s="6">
        <v>1.8872766360000001E-7</v>
      </c>
    </row>
    <row r="7" spans="1:14" ht="15.75" customHeight="1" thickBot="1" x14ac:dyDescent="0.25">
      <c r="A7" s="4"/>
      <c r="B7" s="4"/>
      <c r="C7" s="4"/>
      <c r="D7" s="4"/>
      <c r="E7" s="4"/>
      <c r="F7" s="4"/>
      <c r="G7" s="4"/>
      <c r="H7" s="4"/>
      <c r="I7" s="6">
        <v>14.5</v>
      </c>
      <c r="J7" s="6">
        <v>1</v>
      </c>
      <c r="K7" s="6">
        <v>4</v>
      </c>
      <c r="L7" s="6">
        <v>6.8965517239999996E-2</v>
      </c>
      <c r="M7" s="6">
        <v>-1.5459955249999999E-3</v>
      </c>
      <c r="N7" s="6">
        <v>2.3901021630000001E-6</v>
      </c>
    </row>
    <row r="8" spans="1:14" ht="15.75" customHeight="1" thickBot="1" x14ac:dyDescent="0.25">
      <c r="A8" s="4"/>
      <c r="B8" s="4"/>
      <c r="C8" s="4"/>
      <c r="D8" s="4"/>
      <c r="E8" s="4"/>
      <c r="F8" s="4"/>
      <c r="G8" s="4"/>
      <c r="H8" s="4"/>
      <c r="I8" s="6">
        <v>13.87</v>
      </c>
      <c r="J8" s="6">
        <v>1</v>
      </c>
      <c r="K8" s="6">
        <v>5</v>
      </c>
      <c r="L8" s="6">
        <v>7.2098053349999996E-2</v>
      </c>
      <c r="M8" s="6">
        <v>1.586540586E-3</v>
      </c>
      <c r="N8" s="6">
        <v>2.5171110319999998E-6</v>
      </c>
    </row>
    <row r="9" spans="1:14" ht="15.75" customHeight="1" thickBo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ht="15.75" customHeight="1" thickBo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 t="s">
        <v>28</v>
      </c>
      <c r="M10" s="4" t="s">
        <v>29</v>
      </c>
      <c r="N10" s="7" t="s">
        <v>30</v>
      </c>
    </row>
    <row r="11" spans="1:14" ht="15.75" customHeight="1" thickBo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15">
        <v>7.0511512770000007E-2</v>
      </c>
      <c r="M11" s="15">
        <v>1.37679243E-6</v>
      </c>
      <c r="N11" s="15">
        <v>1.173367986E-3</v>
      </c>
    </row>
    <row r="12" spans="1:14" ht="15.75" customHeight="1" thickBo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ht="15.75" customHeight="1" thickBo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4" ht="15.75" customHeight="1" thickBo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48750-BCBE-4328-A970-E3575020B2C8}">
  <dimension ref="A1:AB1001"/>
  <sheetViews>
    <sheetView tabSelected="1" topLeftCell="C1" workbookViewId="0">
      <selection activeCell="M9" sqref="M9"/>
    </sheetView>
  </sheetViews>
  <sheetFormatPr defaultColWidth="21" defaultRowHeight="15.75" customHeight="1" x14ac:dyDescent="0.4"/>
  <cols>
    <col min="1" max="1" width="6.75" bestFit="1" customWidth="1"/>
    <col min="2" max="2" width="6.5" bestFit="1" customWidth="1"/>
    <col min="3" max="3" width="11.625" bestFit="1" customWidth="1"/>
    <col min="4" max="4" width="12.75" bestFit="1" customWidth="1"/>
    <col min="5" max="5" width="3.75" bestFit="1" customWidth="1"/>
    <col min="6" max="6" width="3.625" bestFit="1" customWidth="1"/>
    <col min="7" max="8" width="3.25" bestFit="1" customWidth="1"/>
    <col min="9" max="9" width="4.625" bestFit="1" customWidth="1"/>
    <col min="10" max="10" width="5.625" bestFit="1" customWidth="1"/>
    <col min="11" max="11" width="5.625" customWidth="1"/>
    <col min="12" max="12" width="10.875" bestFit="1" customWidth="1"/>
    <col min="13" max="13" width="10.875" customWidth="1"/>
    <col min="14" max="14" width="11.375" bestFit="1" customWidth="1"/>
    <col min="15" max="15" width="10.5" customWidth="1"/>
    <col min="16" max="16" width="11.875" customWidth="1"/>
    <col min="17" max="17" width="8.625" customWidth="1"/>
  </cols>
  <sheetData>
    <row r="1" spans="1:28" ht="15.75" customHeight="1" thickBot="1" x14ac:dyDescent="0.25">
      <c r="A1" s="4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25</v>
      </c>
      <c r="K1" s="13" t="s">
        <v>0</v>
      </c>
      <c r="L1" s="13" t="s">
        <v>41</v>
      </c>
      <c r="M1" s="13" t="s">
        <v>42</v>
      </c>
      <c r="N1" s="4" t="s">
        <v>26</v>
      </c>
      <c r="O1" s="7" t="s">
        <v>27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5.75" customHeight="1" thickBot="1" x14ac:dyDescent="0.25">
      <c r="A2" s="5" t="b">
        <v>0</v>
      </c>
      <c r="B2" s="6">
        <v>82</v>
      </c>
      <c r="C2" s="6">
        <v>0.2</v>
      </c>
      <c r="D2" s="6">
        <v>0.21</v>
      </c>
      <c r="E2" s="6">
        <v>4</v>
      </c>
      <c r="F2" s="6">
        <v>4</v>
      </c>
      <c r="G2" s="6">
        <v>10</v>
      </c>
      <c r="H2" s="6">
        <v>10</v>
      </c>
      <c r="I2" s="6">
        <v>4.75</v>
      </c>
      <c r="J2" s="6">
        <v>1</v>
      </c>
      <c r="K2" s="6">
        <v>1</v>
      </c>
      <c r="L2" s="6">
        <v>0.2105263158</v>
      </c>
      <c r="M2" s="6">
        <v>0.20202020200000001</v>
      </c>
      <c r="N2" s="6">
        <v>1.0816168649999999E-2</v>
      </c>
      <c r="O2" s="6">
        <v>1.169895042E-4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5.75" customHeight="1" thickBot="1" x14ac:dyDescent="0.25">
      <c r="A3" s="4"/>
      <c r="B3" s="4"/>
      <c r="C3" s="4"/>
      <c r="D3" s="4"/>
      <c r="E3" s="4"/>
      <c r="F3" s="4"/>
      <c r="G3" s="4"/>
      <c r="H3" s="4"/>
      <c r="I3" s="6">
        <v>4.8499999999999996</v>
      </c>
      <c r="J3" s="6">
        <v>1</v>
      </c>
      <c r="K3" s="6">
        <v>2</v>
      </c>
      <c r="L3" s="6">
        <v>0.20618556699999999</v>
      </c>
      <c r="M3" s="6">
        <v>0.19305019309999999</v>
      </c>
      <c r="N3" s="6">
        <v>6.4754198690000001E-3</v>
      </c>
      <c r="O3" s="6">
        <v>4.1931062479999997E-5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5.75" customHeight="1" thickBot="1" x14ac:dyDescent="0.25">
      <c r="A4" s="4"/>
      <c r="B4" s="4"/>
      <c r="C4" s="4"/>
      <c r="D4" s="4"/>
      <c r="E4" s="4"/>
      <c r="F4" s="4"/>
      <c r="G4" s="4"/>
      <c r="H4" s="4"/>
      <c r="I4" s="6">
        <v>5.2</v>
      </c>
      <c r="J4" s="6">
        <v>1</v>
      </c>
      <c r="K4" s="6">
        <v>3</v>
      </c>
      <c r="L4" s="6">
        <v>0.1923076923</v>
      </c>
      <c r="M4" s="6">
        <v>0.2016129032</v>
      </c>
      <c r="N4" s="6">
        <v>-7.4024548329999999E-3</v>
      </c>
      <c r="O4" s="6">
        <v>5.4796337560000001E-5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.75" customHeight="1" thickBot="1" x14ac:dyDescent="0.25">
      <c r="A5" s="4"/>
      <c r="B5" s="4"/>
      <c r="C5" s="4"/>
      <c r="D5" s="4"/>
      <c r="E5" s="4"/>
      <c r="F5" s="4"/>
      <c r="G5" s="4"/>
      <c r="H5" s="4"/>
      <c r="I5" s="6">
        <v>5.31</v>
      </c>
      <c r="J5" s="6">
        <v>1</v>
      </c>
      <c r="K5" s="6">
        <v>4</v>
      </c>
      <c r="L5" s="6">
        <v>0.18832391709999999</v>
      </c>
      <c r="M5" s="6">
        <v>0.19493177389999999</v>
      </c>
      <c r="N5" s="6">
        <v>-1.1386230000000001E-2</v>
      </c>
      <c r="O5" s="6">
        <v>1.296462337E-4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75" customHeight="1" thickBot="1" x14ac:dyDescent="0.25">
      <c r="A6" s="4"/>
      <c r="B6" s="4"/>
      <c r="C6" s="4"/>
      <c r="D6" s="4"/>
      <c r="E6" s="4"/>
      <c r="F6" s="4"/>
      <c r="G6" s="4"/>
      <c r="H6" s="4"/>
      <c r="I6" s="6">
        <v>4.97</v>
      </c>
      <c r="J6" s="6">
        <v>1</v>
      </c>
      <c r="K6" s="6">
        <v>5</v>
      </c>
      <c r="L6" s="6">
        <v>0.20120724349999999</v>
      </c>
      <c r="M6" s="6">
        <v>0.2074688797</v>
      </c>
      <c r="N6" s="6">
        <v>1.4970963200000001E-3</v>
      </c>
      <c r="O6" s="6">
        <v>2.2412973900000001E-6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75" customHeight="1" thickBo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 thickBo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19" t="s">
        <v>39</v>
      </c>
      <c r="M8" s="16"/>
      <c r="N8" s="17"/>
      <c r="O8" s="19" t="s">
        <v>40</v>
      </c>
      <c r="P8" s="16"/>
      <c r="Q8" s="17"/>
      <c r="R8" s="4"/>
      <c r="S8" s="4"/>
      <c r="T8" s="4"/>
      <c r="U8" s="4"/>
      <c r="V8" s="4"/>
      <c r="W8" s="4"/>
      <c r="X8" s="4"/>
      <c r="Y8" s="4"/>
      <c r="Z8" s="4"/>
      <c r="AA8" s="4"/>
      <c r="AB8" s="22"/>
    </row>
    <row r="9" spans="1:28" ht="15.75" customHeight="1" thickBo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3" t="s">
        <v>6</v>
      </c>
      <c r="M9" s="13" t="s">
        <v>8</v>
      </c>
      <c r="N9" s="14" t="s">
        <v>9</v>
      </c>
      <c r="O9" s="13" t="s">
        <v>6</v>
      </c>
      <c r="P9" s="13" t="s">
        <v>8</v>
      </c>
      <c r="Q9" s="14" t="s">
        <v>9</v>
      </c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8" ht="15.75" customHeight="1" thickBo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6">
        <v>0.19971014710000001</v>
      </c>
      <c r="M10" s="6">
        <v>6.9120887070000004E-5</v>
      </c>
      <c r="N10" s="6">
        <v>8.3138972250000002E-3</v>
      </c>
      <c r="O10" s="6">
        <v>0.1998167904</v>
      </c>
      <c r="P10" s="6">
        <v>2.7268520839999998E-5</v>
      </c>
      <c r="Q10" s="6">
        <v>5.2219269279999998E-3</v>
      </c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8" ht="15.75" customHeight="1" thickBo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>
        <f>L10/O10</f>
        <v>0.99946629460023606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 thickBo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 thickBo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 thickBo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 thickBot="1" x14ac:dyDescent="0.25">
      <c r="A15" s="5" t="b">
        <v>1</v>
      </c>
      <c r="B15" s="6">
        <v>82</v>
      </c>
      <c r="C15" s="6">
        <v>0.2</v>
      </c>
      <c r="D15" s="6">
        <v>0.21</v>
      </c>
      <c r="E15" s="6">
        <v>4</v>
      </c>
      <c r="F15" s="6">
        <v>4</v>
      </c>
      <c r="G15" s="6">
        <v>10</v>
      </c>
      <c r="H15" s="6">
        <v>10</v>
      </c>
      <c r="I15" s="6">
        <v>4.95</v>
      </c>
      <c r="J15" s="6">
        <v>1</v>
      </c>
      <c r="K15" s="21"/>
      <c r="M15" s="6"/>
      <c r="N15" s="6">
        <v>2.3100548790000001E-3</v>
      </c>
      <c r="O15" s="6">
        <v>5.3363535440000003E-6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 thickBot="1" x14ac:dyDescent="0.25">
      <c r="A16" s="4"/>
      <c r="B16" s="4"/>
      <c r="C16" s="4"/>
      <c r="D16" s="4"/>
      <c r="E16" s="4"/>
      <c r="F16" s="4"/>
      <c r="G16" s="4"/>
      <c r="H16" s="4"/>
      <c r="I16" s="6">
        <v>5.18</v>
      </c>
      <c r="J16" s="6">
        <v>1</v>
      </c>
      <c r="K16" s="21"/>
      <c r="M16" s="6"/>
      <c r="N16" s="6">
        <v>-6.6599540910000001E-3</v>
      </c>
      <c r="O16" s="6">
        <v>4.435498849E-5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 thickBot="1" x14ac:dyDescent="0.25">
      <c r="A17" s="4"/>
      <c r="B17" s="4"/>
      <c r="C17" s="4"/>
      <c r="D17" s="4"/>
      <c r="E17" s="4"/>
      <c r="F17" s="4"/>
      <c r="G17" s="4"/>
      <c r="H17" s="4"/>
      <c r="I17" s="6">
        <v>4.96</v>
      </c>
      <c r="J17" s="6">
        <v>1</v>
      </c>
      <c r="K17" s="21"/>
      <c r="M17" s="6"/>
      <c r="N17" s="6">
        <v>1.9027560849999999E-3</v>
      </c>
      <c r="O17" s="6">
        <v>3.620480718E-6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 thickBot="1" x14ac:dyDescent="0.25">
      <c r="A18" s="4"/>
      <c r="B18" s="4"/>
      <c r="C18" s="4"/>
      <c r="D18" s="4"/>
      <c r="E18" s="4"/>
      <c r="F18" s="4"/>
      <c r="G18" s="4"/>
      <c r="H18" s="4"/>
      <c r="I18" s="6">
        <v>5.13</v>
      </c>
      <c r="J18" s="6">
        <v>1</v>
      </c>
      <c r="K18" s="21"/>
      <c r="M18" s="6"/>
      <c r="N18" s="6">
        <v>-4.7783732619999996E-3</v>
      </c>
      <c r="O18" s="6">
        <v>2.2832851030000002E-5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 thickBot="1" x14ac:dyDescent="0.25">
      <c r="A19" s="4"/>
      <c r="B19" s="4"/>
      <c r="C19" s="4"/>
      <c r="D19" s="4"/>
      <c r="E19" s="4"/>
      <c r="F19" s="4"/>
      <c r="G19" s="4"/>
      <c r="H19" s="4"/>
      <c r="I19" s="6">
        <v>4.82</v>
      </c>
      <c r="J19" s="6">
        <v>1</v>
      </c>
      <c r="K19" s="21"/>
      <c r="M19" s="6"/>
      <c r="N19" s="6">
        <v>7.758732527E-3</v>
      </c>
      <c r="O19" s="6">
        <v>6.0197930420000003E-5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 thickBo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 thickBo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22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5.75" customHeight="1" thickBo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22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5.75" customHeight="1" thickBo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22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 thickBo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 thickBo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 thickBo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 thickBo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75" customHeight="1" thickBo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5.75" customHeight="1" thickBo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.75" customHeight="1" thickBo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.75" customHeight="1" thickBo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5.75" customHeight="1" thickBo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5.75" customHeight="1" thickBo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.75" customHeight="1" thickBo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.75" customHeight="1" thickBo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5.75" customHeight="1" thickBo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.75" customHeight="1" thickBo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5.75" customHeight="1" thickBo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.75" customHeight="1" thickBo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5.75" customHeight="1" thickBo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5.75" customHeight="1" thickBo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.75" customHeight="1" thickBo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5.75" customHeight="1" thickBo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75" customHeight="1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 thickBo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 thickBo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 thickBo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 thickBo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75" customHeight="1" thickBo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5.75" customHeight="1" thickBo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75" customHeight="1" thickBo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75" customHeight="1" thickBo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75" customHeight="1" thickBo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75" customHeight="1" thickBo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5.75" customHeight="1" thickBo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5.75" customHeight="1" thickBo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5.75" customHeight="1" thickBo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5.75" customHeight="1" thickBo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5.75" customHeight="1" thickBo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.75" customHeight="1" thickBo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5.75" customHeight="1" thickBo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75" customHeight="1" thickBo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75" customHeight="1" thickBo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75" customHeight="1" thickBo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.75" customHeight="1" thickBo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.75" customHeight="1" thickBo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.75" customHeight="1" thickBo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.75" customHeight="1" thickBo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.75" customHeight="1" thickBo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5.75" customHeight="1" thickBo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5.75" customHeight="1" thickBo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5.75" customHeight="1" thickBo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5.75" customHeight="1" thickBo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5.75" customHeight="1" thickBo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5.75" customHeight="1" thickBo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.75" customHeight="1" thickBo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5.75" customHeight="1" thickBo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5.75" customHeight="1" thickBo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5.75" customHeight="1" thickBo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5.75" customHeight="1" thickBo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5.75" customHeight="1" thickBo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.75" customHeight="1" thickBo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75" customHeight="1" thickBo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75" customHeight="1" thickBo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75" customHeight="1" thickBo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5.75" customHeight="1" thickBo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customHeight="1" thickBo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75" customHeight="1" thickBo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75" customHeight="1" thickBo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75" customHeight="1" thickBo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75" customHeight="1" thickBo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75" customHeight="1" thickBo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.75" customHeight="1" thickBo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.75" customHeight="1" thickBo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.75" customHeight="1" thickBo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75" customHeight="1" thickBo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75" customHeight="1" thickBo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75" customHeight="1" thickBo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75" customHeight="1" thickBo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75" customHeight="1" thickBo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.75" customHeight="1" thickBo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75" customHeight="1" thickBo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5.75" customHeight="1" thickBo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5.75" customHeight="1" thickBo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5.75" customHeight="1" thickBo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5.75" customHeight="1" thickBo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5.75" customHeight="1" thickBo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75" customHeight="1" thickBo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75" customHeight="1" thickBo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 thickBo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5.75" customHeight="1" thickBo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5.75" customHeight="1" thickBo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5.75" customHeight="1" thickBo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5.75" customHeight="1" thickBo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5.75" customHeight="1" thickBo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5.75" customHeight="1" thickBo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5.75" customHeight="1" thickBo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5.75" customHeight="1" thickBo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5.75" customHeight="1" thickBo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5.75" customHeight="1" thickBo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5.75" customHeight="1" thickBo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5.75" customHeight="1" thickBo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5.75" customHeight="1" thickBo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5.75" customHeight="1" thickBo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5.75" customHeight="1" thickBo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5.75" customHeight="1" thickBo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5.75" customHeight="1" thickBo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5.75" customHeight="1" thickBo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5.75" customHeight="1" thickBo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5.75" customHeight="1" thickBo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5.75" customHeight="1" thickBo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5.75" customHeight="1" thickBo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5.75" customHeight="1" thickBo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5.75" customHeight="1" thickBo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5.75" customHeight="1" thickBo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5.75" customHeight="1" thickBo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5.75" customHeight="1" thickBo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5.75" customHeight="1" thickBo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5.75" customHeight="1" thickBo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5.75" customHeight="1" thickBo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5.75" customHeight="1" thickBo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5.75" customHeight="1" thickBo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5.75" customHeight="1" thickBo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5.75" customHeight="1" thickBo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5.75" customHeight="1" thickBo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5.75" customHeight="1" thickBo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5.75" customHeight="1" thickBo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5.75" customHeight="1" thickBo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5.75" customHeight="1" thickBo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5.75" customHeight="1" thickBo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5.75" customHeight="1" thickBo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5.75" customHeight="1" thickBo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5.75" customHeight="1" thickBo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5.75" customHeight="1" thickBo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5.75" customHeight="1" thickBo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5.75" customHeight="1" thickBo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5.75" customHeight="1" thickBo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5.75" customHeight="1" thickBo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5.75" customHeight="1" thickBo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5.75" customHeight="1" thickBo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5.75" customHeight="1" thickBo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5.75" customHeight="1" thickBo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5.75" customHeight="1" thickBo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5.75" customHeight="1" thickBo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5.75" customHeight="1" thickBo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5.75" customHeight="1" thickBo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5.75" customHeight="1" thickBo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5.75" customHeight="1" thickBo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5.75" customHeight="1" thickBo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5.75" customHeight="1" thickBo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5.75" customHeight="1" thickBo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5.75" customHeight="1" thickBo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5.75" customHeight="1" thickBo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5.75" customHeight="1" thickBo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5.75" customHeight="1" thickBo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5.75" customHeight="1" thickBo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5.75" customHeight="1" thickBo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5.75" customHeight="1" thickBo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5.75" customHeight="1" thickBo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5.75" customHeight="1" thickBo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5.75" customHeight="1" thickBo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5.75" customHeight="1" thickBo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5.75" customHeight="1" thickBo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5.75" customHeight="1" thickBo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5.75" customHeight="1" thickBo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5.75" customHeight="1" thickBo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5.75" customHeight="1" thickBo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5.75" customHeight="1" thickBo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5.75" customHeight="1" thickBo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5.75" customHeight="1" thickBo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5.75" customHeight="1" thickBo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5.75" customHeight="1" thickBo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5.75" customHeight="1" thickBo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5.75" customHeight="1" thickBo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5.75" customHeight="1" thickBo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5.75" customHeight="1" thickBo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5.75" customHeight="1" thickBo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5.75" customHeight="1" thickBo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5.75" customHeight="1" thickBo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5.75" customHeight="1" thickBo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5.75" customHeight="1" thickBo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5.75" customHeight="1" thickBo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5.75" customHeight="1" thickBo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5.75" customHeight="1" thickBo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5.75" customHeight="1" thickBo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5.75" customHeight="1" thickBo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5.75" customHeight="1" thickBo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5.75" customHeight="1" thickBo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5.75" customHeight="1" thickBo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5.75" customHeight="1" thickBo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5.75" customHeight="1" thickBo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5.75" customHeight="1" thickBo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5.75" customHeight="1" thickBo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5.75" customHeight="1" thickBo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5.75" customHeight="1" thickBo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5.75" customHeight="1" thickBo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5.75" customHeight="1" thickBo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5.75" customHeight="1" thickBo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5.75" customHeight="1" thickBo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5.75" customHeight="1" thickBo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5.75" customHeight="1" thickBo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5.75" customHeight="1" thickBo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5.75" customHeight="1" thickBo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5.75" customHeight="1" thickBo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5.75" customHeight="1" thickBo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5.75" customHeight="1" thickBo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5.75" customHeight="1" thickBo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5.75" customHeight="1" thickBo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5.75" customHeight="1" thickBo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5.75" customHeight="1" thickBo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5.75" customHeight="1" thickBo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5.75" customHeight="1" thickBo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5.75" customHeight="1" thickBo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5.75" customHeight="1" thickBo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5.75" customHeight="1" thickBo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5.75" customHeight="1" thickBo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5.75" customHeight="1" thickBo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5.75" customHeight="1" thickBo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5.75" customHeight="1" thickBo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5.75" customHeight="1" thickBo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5.75" customHeight="1" thickBo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5.75" customHeight="1" thickBo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5.75" customHeight="1" thickBo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5.75" customHeight="1" thickBo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5.75" customHeight="1" thickBo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5.75" customHeight="1" thickBo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5.75" customHeight="1" thickBo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5.75" customHeight="1" thickBo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5.75" customHeight="1" thickBo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5.75" customHeight="1" thickBo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5.75" customHeight="1" thickBo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5.75" customHeight="1" thickBo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5.75" customHeight="1" thickBo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5.75" customHeight="1" thickBo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5.75" customHeight="1" thickBo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5.75" customHeight="1" thickBo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5.75" customHeight="1" thickBo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5.75" customHeight="1" thickBo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5.75" customHeight="1" thickBo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5.75" customHeight="1" thickBo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5.75" customHeight="1" thickBo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5.75" customHeight="1" thickBo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5.75" customHeight="1" thickBo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5.75" customHeight="1" thickBo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5.75" customHeight="1" thickBo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5.75" customHeight="1" thickBo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5.75" customHeight="1" thickBo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5.75" customHeight="1" thickBo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5.75" customHeight="1" thickBo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5.75" customHeight="1" thickBo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5.75" customHeight="1" thickBo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5.75" customHeight="1" thickBo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5.75" customHeight="1" thickBo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5.75" customHeight="1" thickBo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5.75" customHeight="1" thickBo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5.75" customHeight="1" thickBo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5.75" customHeight="1" thickBo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5.75" customHeight="1" thickBo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5.75" customHeight="1" thickBo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5.75" customHeight="1" thickBo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5.75" customHeight="1" thickBo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5.75" customHeight="1" thickBo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5.75" customHeight="1" thickBo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5.75" customHeight="1" thickBo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5.75" customHeight="1" thickBo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5.75" customHeight="1" thickBo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5.75" customHeight="1" thickBo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5.75" customHeight="1" thickBo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5.75" customHeight="1" thickBo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5.75" customHeight="1" thickBo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5.75" customHeight="1" thickBo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5.75" customHeight="1" thickBo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5.75" customHeight="1" thickBo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5.75" customHeight="1" thickBo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5.75" customHeight="1" thickBo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5.75" customHeight="1" thickBo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5.75" customHeight="1" thickBo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5.75" customHeight="1" thickBo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5.75" customHeight="1" thickBo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5.75" customHeight="1" thickBo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5.75" customHeight="1" thickBo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5.75" customHeight="1" thickBo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5.75" customHeight="1" thickBo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5.75" customHeight="1" thickBo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5.75" customHeight="1" thickBo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5.75" customHeight="1" thickBo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5.75" customHeight="1" thickBo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5.75" customHeight="1" thickBo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5.75" customHeight="1" thickBo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5.75" customHeight="1" thickBo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5.75" customHeight="1" thickBo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5.75" customHeight="1" thickBo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5.75" customHeight="1" thickBo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5.75" customHeight="1" thickBo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5.75" customHeight="1" thickBo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5.75" customHeight="1" thickBo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5.75" customHeight="1" thickBo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5.75" customHeight="1" thickBo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5.75" customHeight="1" thickBo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5.75" customHeight="1" thickBo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5.75" customHeight="1" thickBo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5.75" customHeight="1" thickBo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5.75" customHeight="1" thickBo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5.75" customHeight="1" thickBo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5.75" customHeight="1" thickBo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5.75" customHeight="1" thickBo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5.75" customHeight="1" thickBo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5.75" customHeight="1" thickBo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5.75" customHeight="1" thickBo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5.75" customHeight="1" thickBo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5.75" customHeight="1" thickBo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5.75" customHeight="1" thickBo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5.75" customHeight="1" thickBo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5.75" customHeight="1" thickBo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5.75" customHeight="1" thickBo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5.75" customHeight="1" thickBo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5.75" customHeight="1" thickBo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5.75" customHeight="1" thickBo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5.75" customHeight="1" thickBo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5.75" customHeight="1" thickBo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5.75" customHeight="1" thickBo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5.75" customHeight="1" thickBo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5.75" customHeight="1" thickBo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5.75" customHeight="1" thickBo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5.75" customHeight="1" thickBo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5.75" customHeight="1" thickBo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5.75" customHeight="1" thickBo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5.75" customHeight="1" thickBo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5.75" customHeight="1" thickBo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5.75" customHeight="1" thickBo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5.75" customHeight="1" thickBo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5.75" customHeight="1" thickBo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5.75" customHeight="1" thickBo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5.75" customHeight="1" thickBo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5.75" customHeight="1" thickBo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5.75" customHeight="1" thickBo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5.75" customHeight="1" thickBo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5.75" customHeight="1" thickBo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5.75" customHeight="1" thickBo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5.75" customHeight="1" thickBo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5.75" customHeight="1" thickBo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5.75" customHeight="1" thickBo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5.75" customHeight="1" thickBo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5.75" customHeight="1" thickBo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5.75" customHeight="1" thickBo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5.75" customHeight="1" thickBo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5.75" customHeight="1" thickBo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5.75" customHeight="1" thickBo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5.75" customHeight="1" thickBo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5.75" customHeight="1" thickBo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5.75" customHeight="1" thickBo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5.75" customHeight="1" thickBo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5.75" customHeight="1" thickBo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5.75" customHeight="1" thickBo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5.75" customHeight="1" thickBo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5.75" customHeight="1" thickBo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5.75" customHeight="1" thickBo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5.75" customHeight="1" thickBo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5.75" customHeight="1" thickBo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5.75" customHeight="1" thickBo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5.75" customHeight="1" thickBo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5.75" customHeight="1" thickBo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5.75" customHeight="1" thickBo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5.75" customHeight="1" thickBo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5.75" customHeight="1" thickBo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5.75" customHeight="1" thickBo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5.75" customHeight="1" thickBo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5.75" customHeight="1" thickBo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5.75" customHeight="1" thickBo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5.75" customHeight="1" thickBo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5.75" customHeight="1" thickBo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5.75" customHeight="1" thickBo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5.75" customHeight="1" thickBo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5.75" customHeight="1" thickBo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5.75" customHeight="1" thickBo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5.75" customHeight="1" thickBo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5.75" customHeight="1" thickBo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5.75" customHeight="1" thickBo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5.75" customHeight="1" thickBo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5.75" customHeight="1" thickBo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5.75" customHeight="1" thickBo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5.75" customHeight="1" thickBo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5.75" customHeight="1" thickBo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5.75" customHeight="1" thickBo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5.75" customHeight="1" thickBo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5.75" customHeight="1" thickBo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5.75" customHeight="1" thickBo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5.75" customHeight="1" thickBo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5.75" customHeight="1" thickBo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5.75" customHeight="1" thickBo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5.75" customHeight="1" thickBo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5.75" customHeight="1" thickBo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5.75" customHeight="1" thickBo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5.75" customHeight="1" thickBo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5.75" customHeight="1" thickBo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5.75" customHeight="1" thickBo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5.75" customHeight="1" thickBo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5.75" customHeight="1" thickBo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5.75" customHeight="1" thickBo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5.75" customHeight="1" thickBo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5.75" customHeight="1" thickBo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5.75" customHeight="1" thickBo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5.75" customHeight="1" thickBo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5.75" customHeight="1" thickBo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5.75" customHeight="1" thickBo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5.75" customHeight="1" thickBo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5.75" customHeight="1" thickBo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5.75" customHeight="1" thickBo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5.75" customHeight="1" thickBo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5.75" customHeight="1" thickBo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5.75" customHeight="1" thickBo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5.75" customHeight="1" thickBo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5.75" customHeight="1" thickBo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5.75" customHeight="1" thickBo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5.75" customHeight="1" thickBo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5.75" customHeight="1" thickBo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5.75" customHeight="1" thickBo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5.75" customHeight="1" thickBo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5.75" customHeight="1" thickBo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5.75" customHeight="1" thickBo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5.75" customHeight="1" thickBo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5.75" customHeight="1" thickBo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5.75" customHeight="1" thickBo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5.75" customHeight="1" thickBo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5.75" customHeight="1" thickBo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5.75" customHeight="1" thickBo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5.75" customHeight="1" thickBo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5.75" customHeight="1" thickBo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5.75" customHeight="1" thickBo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5.75" customHeight="1" thickBo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5.75" customHeight="1" thickBo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5.75" customHeight="1" thickBo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5.75" customHeight="1" thickBo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5.75" customHeight="1" thickBo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5.75" customHeight="1" thickBo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5.75" customHeight="1" thickBo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5.75" customHeight="1" thickBo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5.75" customHeight="1" thickBo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5.75" customHeight="1" thickBo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5.75" customHeight="1" thickBo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5.75" customHeight="1" thickBo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5.75" customHeight="1" thickBo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5.75" customHeight="1" thickBo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5.75" customHeight="1" thickBo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5.75" customHeight="1" thickBo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5.75" customHeight="1" thickBo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5.75" customHeight="1" thickBo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5.75" customHeight="1" thickBo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5.75" customHeight="1" thickBo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5.75" customHeight="1" thickBo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5.75" customHeight="1" thickBo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5.75" customHeight="1" thickBo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5.75" customHeight="1" thickBo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5.75" customHeight="1" thickBo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5.75" customHeight="1" thickBo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5.75" customHeight="1" thickBo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5.75" customHeight="1" thickBo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5.75" customHeight="1" thickBo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5.75" customHeight="1" thickBo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5.75" customHeight="1" thickBo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5.75" customHeight="1" thickBo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5.75" customHeight="1" thickBo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5.75" customHeight="1" thickBo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5.75" customHeight="1" thickBo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5.75" customHeight="1" thickBo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5.75" customHeight="1" thickBo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5.75" customHeight="1" thickBo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5.75" customHeight="1" thickBo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5.75" customHeight="1" thickBo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5.75" customHeight="1" thickBo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5.75" customHeight="1" thickBo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5.75" customHeight="1" thickBo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5.75" customHeight="1" thickBo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5.75" customHeight="1" thickBo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5.75" customHeight="1" thickBo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5.75" customHeight="1" thickBo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5.75" customHeight="1" thickBo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5.75" customHeight="1" thickBo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5.75" customHeight="1" thickBo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5.75" customHeight="1" thickBo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5.75" customHeight="1" thickBo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5.75" customHeight="1" thickBo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5.75" customHeight="1" thickBo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5.75" customHeight="1" thickBo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5.75" customHeight="1" thickBo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5.75" customHeight="1" thickBo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5.75" customHeight="1" thickBo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5.75" customHeight="1" thickBo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5.75" customHeight="1" thickBo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5.75" customHeight="1" thickBo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5.75" customHeight="1" thickBo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5.75" customHeight="1" thickBo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5.75" customHeight="1" thickBo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5.75" customHeight="1" thickBo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5.75" customHeight="1" thickBo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5.75" customHeight="1" thickBo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5.75" customHeight="1" thickBo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5.75" customHeight="1" thickBo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5.75" customHeight="1" thickBo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5.75" customHeight="1" thickBo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5.75" customHeight="1" thickBo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5.75" customHeight="1" thickBo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5.75" customHeight="1" thickBo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5.75" customHeight="1" thickBo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5.75" customHeight="1" thickBo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5.75" customHeight="1" thickBo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5.75" customHeight="1" thickBo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5.75" customHeight="1" thickBo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5.75" customHeight="1" thickBo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5.75" customHeight="1" thickBo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5.75" customHeight="1" thickBo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5.75" customHeight="1" thickBo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5.75" customHeight="1" thickBo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5.75" customHeight="1" thickBo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5.75" customHeight="1" thickBo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5.75" customHeight="1" thickBo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5.75" customHeight="1" thickBo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5.75" customHeight="1" thickBo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5.75" customHeight="1" thickBo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5.75" customHeight="1" thickBo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5.75" customHeight="1" thickBo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5.75" customHeight="1" thickBo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5.75" customHeight="1" thickBo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5.75" customHeight="1" thickBo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5.75" customHeight="1" thickBo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5.75" customHeight="1" thickBo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5.75" customHeight="1" thickBo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5.75" customHeight="1" thickBo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5.75" customHeight="1" thickBo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5.75" customHeight="1" thickBo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5.75" customHeight="1" thickBo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5.75" customHeight="1" thickBo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5.75" customHeight="1" thickBo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5.75" customHeight="1" thickBo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5.75" customHeight="1" thickBo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5.75" customHeight="1" thickBo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5.75" customHeight="1" thickBo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5.75" customHeight="1" thickBo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5.75" customHeight="1" thickBo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5.75" customHeight="1" thickBo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5.75" customHeight="1" thickBo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5.75" customHeight="1" thickBo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5.75" customHeight="1" thickBo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5.75" customHeight="1" thickBo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5.75" customHeight="1" thickBo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5.75" customHeight="1" thickBo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5.75" customHeight="1" thickBo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5.75" customHeight="1" thickBo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5.75" customHeight="1" thickBo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5.75" customHeight="1" thickBo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5.75" customHeight="1" thickBo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5.75" customHeight="1" thickBo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5.75" customHeight="1" thickBo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5.75" customHeight="1" thickBo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5.75" customHeight="1" thickBo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5.75" customHeight="1" thickBo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5.75" customHeight="1" thickBo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5.75" customHeight="1" thickBo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5.75" customHeight="1" thickBo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5.75" customHeight="1" thickBo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5.75" customHeight="1" thickBo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5.75" customHeight="1" thickBo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5.75" customHeight="1" thickBo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5.75" customHeight="1" thickBo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5.75" customHeight="1" thickBo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5.75" customHeight="1" thickBo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5.75" customHeight="1" thickBo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5.75" customHeight="1" thickBo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5.75" customHeight="1" thickBo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5.75" customHeight="1" thickBo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5.75" customHeight="1" thickBo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5.75" customHeight="1" thickBo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5.75" customHeight="1" thickBo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5.75" customHeight="1" thickBo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5.75" customHeight="1" thickBo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5.75" customHeight="1" thickBo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5.75" customHeight="1" thickBo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5.75" customHeight="1" thickBo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5.75" customHeight="1" thickBo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5.75" customHeight="1" thickBo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5.75" customHeight="1" thickBo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5.75" customHeight="1" thickBo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5.75" customHeight="1" thickBo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5.75" customHeight="1" thickBo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5.75" customHeight="1" thickBo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5.75" customHeight="1" thickBo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5.75" customHeight="1" thickBo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5.75" customHeight="1" thickBo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5.75" customHeight="1" thickBo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5.75" customHeight="1" thickBo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5.75" customHeight="1" thickBo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5.75" customHeight="1" thickBo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5.75" customHeight="1" thickBo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5.75" customHeight="1" thickBo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5.75" customHeight="1" thickBo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5.75" customHeight="1" thickBo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5.75" customHeight="1" thickBo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5.75" customHeight="1" thickBo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5.75" customHeight="1" thickBo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5.75" customHeight="1" thickBo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5.75" customHeight="1" thickBo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5.75" customHeight="1" thickBo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5.75" customHeight="1" thickBo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5.75" customHeight="1" thickBo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5.75" customHeight="1" thickBo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5.75" customHeight="1" thickBo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5.75" customHeight="1" thickBo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5.75" customHeight="1" thickBo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5.75" customHeight="1" thickBo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5.75" customHeight="1" thickBo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5.75" customHeight="1" thickBo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5.75" customHeight="1" thickBo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5.75" customHeight="1" thickBo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5.75" customHeight="1" thickBo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5.75" customHeight="1" thickBo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5.75" customHeight="1" thickBo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5.75" customHeight="1" thickBo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5.75" customHeight="1" thickBo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5.75" customHeight="1" thickBo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5.75" customHeight="1" thickBo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5.75" customHeight="1" thickBo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5.75" customHeight="1" thickBo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5.75" customHeight="1" thickBo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5.75" customHeight="1" thickBo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5.75" customHeight="1" thickBo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5.75" customHeight="1" thickBo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5.75" customHeight="1" thickBo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5.75" customHeight="1" thickBo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5.75" customHeight="1" thickBo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5.75" customHeight="1" thickBo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5.75" customHeight="1" thickBo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5.75" customHeight="1" thickBo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5.75" customHeight="1" thickBo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5.75" customHeight="1" thickBo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5.75" customHeight="1" thickBo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5.75" customHeight="1" thickBo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5.75" customHeight="1" thickBo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5.75" customHeight="1" thickBo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5.75" customHeight="1" thickBo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5.75" customHeight="1" thickBo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5.75" customHeight="1" thickBo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5.75" customHeight="1" thickBo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5.75" customHeight="1" thickBo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5.75" customHeight="1" thickBo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5.75" customHeight="1" thickBo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5.75" customHeight="1" thickBo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5.75" customHeight="1" thickBo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5.75" customHeight="1" thickBo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5.75" customHeight="1" thickBo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5.75" customHeight="1" thickBo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5.75" customHeight="1" thickBo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5.75" customHeight="1" thickBo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5.75" customHeight="1" thickBo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5.75" customHeight="1" thickBo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5.75" customHeight="1" thickBo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5.75" customHeight="1" thickBo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5.75" customHeight="1" thickBo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5.75" customHeight="1" thickBo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5.75" customHeight="1" thickBo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5.75" customHeight="1" thickBo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5.75" customHeight="1" thickBo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5.75" customHeight="1" thickBo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5.75" customHeight="1" thickBo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5.75" customHeight="1" thickBo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5.75" customHeight="1" thickBo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5.75" customHeight="1" thickBo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5.75" customHeight="1" thickBo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5.75" customHeight="1" thickBo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5.75" customHeight="1" thickBo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5.75" customHeight="1" thickBo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5.75" customHeight="1" thickBo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5.75" customHeight="1" thickBo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5.75" customHeight="1" thickBo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5.75" customHeight="1" thickBo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5.75" customHeight="1" thickBo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5.75" customHeight="1" thickBo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5.75" customHeight="1" thickBo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5.75" customHeight="1" thickBo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5.75" customHeight="1" thickBo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5.75" customHeight="1" thickBo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5.75" customHeight="1" thickBo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5.75" customHeight="1" thickBo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5.75" customHeight="1" thickBo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5.75" customHeight="1" thickBo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5.75" customHeight="1" thickBo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5.75" customHeight="1" thickBo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5.75" customHeight="1" thickBo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5.75" customHeight="1" thickBo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5.75" customHeight="1" thickBo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5.75" customHeight="1" thickBo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5.75" customHeight="1" thickBo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5.75" customHeight="1" thickBo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5.75" customHeight="1" thickBo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5.75" customHeight="1" thickBo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5.75" customHeight="1" thickBo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5.75" customHeight="1" thickBo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5.75" customHeight="1" thickBo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5.75" customHeight="1" thickBo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5.75" customHeight="1" thickBo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5.75" customHeight="1" thickBo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5.75" customHeight="1" thickBo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5.75" customHeight="1" thickBo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5.75" customHeight="1" thickBo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5.75" customHeight="1" thickBo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5.75" customHeight="1" thickBo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5.75" customHeight="1" thickBo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5.75" customHeight="1" thickBo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5.75" customHeight="1" thickBo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5.75" customHeight="1" thickBo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5.75" customHeight="1" thickBo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5.75" customHeight="1" thickBo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5.75" customHeight="1" thickBo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5.75" customHeight="1" thickBo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5.75" customHeight="1" thickBo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5.75" customHeight="1" thickBo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5.75" customHeight="1" thickBo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5.75" customHeight="1" thickBo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5.75" customHeight="1" thickBo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5.75" customHeight="1" thickBo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5.75" customHeight="1" thickBo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5.75" customHeight="1" thickBo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5.75" customHeight="1" thickBo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5.75" customHeight="1" thickBo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5.75" customHeight="1" thickBo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5.75" customHeight="1" thickBo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5.75" customHeight="1" thickBo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5.75" customHeight="1" thickBo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5.75" customHeight="1" thickBo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5.75" customHeight="1" thickBo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5.75" customHeight="1" thickBo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5.75" customHeight="1" thickBo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5.75" customHeight="1" thickBo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5.75" customHeight="1" thickBo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5.75" customHeight="1" thickBo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5.75" customHeight="1" thickBo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5.75" customHeight="1" thickBo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5.75" customHeight="1" thickBo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5.75" customHeight="1" thickBo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5.75" customHeight="1" thickBo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5.75" customHeight="1" thickBo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5.75" customHeight="1" thickBo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5.75" customHeight="1" thickBo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5.75" customHeight="1" thickBo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5.75" customHeight="1" thickBo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5.75" customHeight="1" thickBo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5.75" customHeight="1" thickBo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5.75" customHeight="1" thickBo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5.75" customHeight="1" thickBo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5.75" customHeight="1" thickBo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5.75" customHeight="1" thickBo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5.75" customHeight="1" thickBo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5.75" customHeight="1" thickBo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5.75" customHeight="1" thickBo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5.75" customHeight="1" thickBo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5.75" customHeight="1" thickBo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5.75" customHeight="1" thickBo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5.75" customHeight="1" thickBo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5.75" customHeight="1" thickBo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5.75" customHeight="1" thickBo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5.75" customHeight="1" thickBo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5.75" customHeight="1" thickBo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5.75" customHeight="1" thickBo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5.75" customHeight="1" thickBo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5.75" customHeight="1" thickBo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5.75" customHeight="1" thickBo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5.75" customHeight="1" thickBo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5.75" customHeight="1" thickBo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5.75" customHeight="1" thickBo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5.75" customHeight="1" thickBo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5.75" customHeight="1" thickBo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5.75" customHeight="1" thickBo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5.75" customHeight="1" thickBo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5.75" customHeight="1" thickBo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5.75" customHeight="1" thickBo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5.75" customHeight="1" thickBo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5.75" customHeight="1" thickBo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5.75" customHeight="1" thickBo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5.75" customHeight="1" thickBo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5.75" customHeight="1" thickBo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5.75" customHeight="1" thickBo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5.75" customHeight="1" thickBo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5.75" customHeight="1" thickBo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5.75" customHeight="1" thickBo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5.75" customHeight="1" thickBo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5.75" customHeight="1" thickBo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5.75" customHeight="1" thickBo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5.75" customHeight="1" thickBo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5.75" customHeight="1" thickBo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5.75" customHeight="1" thickBo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5.75" customHeight="1" thickBo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5.75" customHeight="1" thickBo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5.75" customHeight="1" thickBo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5.75" customHeight="1" thickBo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5.75" customHeight="1" thickBo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5.75" customHeight="1" thickBo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5.75" customHeight="1" thickBo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5.75" customHeight="1" thickBo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5.75" customHeight="1" thickBo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5.75" customHeight="1" thickBo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5.75" customHeight="1" thickBo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5.75" customHeight="1" thickBo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5.75" customHeight="1" thickBo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5.75" customHeight="1" thickBo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5.75" customHeight="1" thickBo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5.75" customHeight="1" thickBo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5.75" customHeight="1" thickBo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5.75" customHeight="1" thickBo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5.75" customHeight="1" thickBo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5.75" customHeight="1" thickBo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5.75" customHeight="1" thickBo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5.75" customHeight="1" thickBo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5.75" customHeight="1" thickBo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5.75" customHeight="1" thickBo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5.75" customHeight="1" thickBo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5.75" customHeight="1" thickBo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5.75" customHeight="1" thickBo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5.75" customHeight="1" thickBo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5.75" customHeight="1" thickBo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5.75" customHeight="1" thickBo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5.75" customHeight="1" thickBo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5.75" customHeight="1" thickBo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5.75" customHeight="1" thickBo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5.75" customHeight="1" thickBo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5.75" customHeight="1" thickBo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5.75" customHeight="1" thickBo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5.75" customHeight="1" thickBo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5.75" customHeight="1" thickBo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5.75" customHeight="1" thickBo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5.75" customHeight="1" thickBo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5.75" customHeight="1" thickBo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5.75" customHeight="1" thickBo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5.75" customHeight="1" thickBo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5.75" customHeight="1" thickBo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5.75" customHeight="1" thickBo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5.75" customHeight="1" thickBo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5.75" customHeight="1" thickBo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5.75" customHeight="1" thickBo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5.75" customHeight="1" thickBo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5.75" customHeight="1" thickBo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5.75" customHeight="1" thickBo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5.75" customHeight="1" thickBo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5.75" customHeight="1" thickBo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5.75" customHeight="1" thickBo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5.75" customHeight="1" thickBo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5.75" customHeight="1" thickBo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5.75" customHeight="1" thickBo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5.75" customHeight="1" thickBo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5.75" customHeight="1" thickBo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5.75" customHeight="1" thickBo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5.75" customHeight="1" thickBo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5.75" customHeight="1" thickBo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5.75" customHeight="1" thickBo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5.75" customHeight="1" thickBo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5.75" customHeight="1" thickBo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5.75" customHeight="1" thickBo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5.75" customHeight="1" thickBo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5.75" customHeight="1" thickBo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5.75" customHeight="1" thickBo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5.75" customHeight="1" thickBo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5.75" customHeight="1" thickBo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5.75" customHeight="1" thickBo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5.75" customHeight="1" thickBo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5.75" customHeight="1" thickBo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5.75" customHeight="1" thickBo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5.75" customHeight="1" thickBo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5.75" customHeight="1" thickBo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5.75" customHeight="1" thickBo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5.75" customHeight="1" thickBo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5.75" customHeight="1" thickBo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5.75" customHeight="1" thickBo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5.75" customHeight="1" thickBo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5.75" customHeight="1" thickBo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5.75" customHeight="1" thickBo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5.75" customHeight="1" thickBo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5.75" customHeight="1" thickBo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5.75" customHeight="1" thickBo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5.75" customHeight="1" thickBo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5.75" customHeight="1" thickBo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5.75" customHeight="1" thickBo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5.75" customHeight="1" thickBo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5.75" customHeight="1" thickBo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5.75" customHeight="1" thickBo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5.75" customHeight="1" thickBo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5.75" customHeight="1" thickBo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5.75" customHeight="1" thickBo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5.75" customHeight="1" thickBo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5.75" customHeight="1" thickBo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5.75" customHeight="1" thickBo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5.75" customHeight="1" thickBo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5.75" customHeight="1" thickBo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5.75" customHeight="1" thickBo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5.75" customHeight="1" thickBo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5.75" customHeight="1" thickBo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5.75" customHeight="1" thickBo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5.75" customHeight="1" thickBo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5.75" customHeight="1" thickBo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5.75" customHeight="1" thickBo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5.75" customHeight="1" thickBo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5.75" customHeight="1" thickBo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5.75" customHeight="1" thickBo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5.75" customHeight="1" thickBo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5.75" customHeight="1" thickBo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5.75" customHeight="1" thickBo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5.75" customHeight="1" thickBo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5.75" customHeight="1" thickBo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5.75" customHeight="1" thickBo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5.75" customHeight="1" thickBo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5.75" customHeight="1" thickBo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5.75" customHeight="1" thickBo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5.75" customHeight="1" thickBo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5.75" customHeight="1" thickBo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5.75" customHeight="1" thickBo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5.75" customHeight="1" thickBo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5.75" customHeight="1" thickBo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5.75" customHeight="1" thickBo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5.75" customHeight="1" thickBo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5.75" customHeight="1" thickBo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5.75" customHeight="1" thickBo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5.75" customHeight="1" thickBo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5.75" customHeight="1" thickBo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5.75" customHeight="1" thickBo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5.75" customHeight="1" thickBo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5.75" customHeight="1" thickBo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5.75" customHeight="1" thickBo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5.75" customHeight="1" thickBo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5.75" customHeight="1" thickBo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5.75" customHeight="1" thickBo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5.75" customHeight="1" thickBo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5.75" customHeight="1" thickBo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5.75" customHeight="1" thickBo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5.75" customHeight="1" thickBo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5.75" customHeight="1" thickBo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5.75" customHeight="1" thickBo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5.75" customHeight="1" thickBo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5.75" customHeight="1" thickBo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5.75" customHeight="1" thickBo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5.75" customHeight="1" thickBo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5.75" customHeight="1" thickBo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5.75" customHeight="1" thickBo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5.75" customHeight="1" thickBo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5.75" customHeight="1" thickBo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5.75" customHeight="1" thickBo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5.75" customHeight="1" thickBo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5.75" customHeight="1" thickBo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5.75" customHeight="1" thickBo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5.75" customHeight="1" thickBo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5.75" customHeight="1" thickBo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5.75" customHeight="1" thickBo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5.75" customHeight="1" thickBo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5.75" customHeight="1" thickBo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5.75" customHeight="1" thickBo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5.75" customHeight="1" thickBo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5.75" customHeight="1" thickBo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5.75" customHeight="1" thickBo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5.75" customHeight="1" thickBo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5.75" customHeight="1" thickBo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5.75" customHeight="1" thickBo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5.75" customHeight="1" thickBo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5.75" customHeight="1" thickBo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5.75" customHeight="1" thickBo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5.75" customHeight="1" thickBo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5.75" customHeight="1" thickBo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5.75" customHeight="1" thickBo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5.75" customHeight="1" thickBo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5.75" customHeight="1" thickBo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5.75" customHeight="1" thickBo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5.75" customHeight="1" thickBo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5.75" customHeight="1" thickBo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5.75" customHeight="1" thickBo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5.75" customHeight="1" thickBo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5.75" customHeight="1" thickBo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5.75" customHeight="1" thickBo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5.75" customHeight="1" thickBo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5.75" customHeight="1" thickBo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5.75" customHeight="1" thickBo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5.75" customHeight="1" thickBo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5.75" customHeight="1" thickBo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5.75" customHeight="1" thickBo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ht="15.75" customHeight="1" thickBo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ht="15.75" customHeight="1" thickBo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spans="1:28" ht="15.75" customHeight="1" thickBot="1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</sheetData>
  <mergeCells count="2">
    <mergeCell ref="L8:N8"/>
    <mergeCell ref="O8:Q8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C2249-A8D3-450B-8812-9C0C4B246D80}">
  <dimension ref="A1:AA1000"/>
  <sheetViews>
    <sheetView topLeftCell="B1" workbookViewId="0">
      <selection activeCell="K1" activeCellId="1" sqref="M1:M6 K1:K6"/>
    </sheetView>
  </sheetViews>
  <sheetFormatPr defaultColWidth="15.875" defaultRowHeight="18.75" x14ac:dyDescent="0.4"/>
  <cols>
    <col min="1" max="1" width="6.75" bestFit="1" customWidth="1"/>
    <col min="2" max="2" width="6.5" bestFit="1" customWidth="1"/>
    <col min="3" max="3" width="11.625" bestFit="1" customWidth="1"/>
    <col min="4" max="4" width="12.75" bestFit="1" customWidth="1"/>
    <col min="5" max="5" width="3.75" bestFit="1" customWidth="1"/>
    <col min="6" max="6" width="3.625" bestFit="1" customWidth="1"/>
    <col min="7" max="8" width="3.25" bestFit="1" customWidth="1"/>
    <col min="9" max="9" width="4.625" bestFit="1" customWidth="1"/>
    <col min="10" max="10" width="5.625" bestFit="1" customWidth="1"/>
    <col min="11" max="11" width="8" bestFit="1" customWidth="1"/>
    <col min="12" max="12" width="10.875" bestFit="1" customWidth="1"/>
    <col min="13" max="13" width="12.75" bestFit="1" customWidth="1"/>
    <col min="14" max="14" width="16.25" bestFit="1" customWidth="1"/>
    <col min="16" max="16" width="12.75" bestFit="1" customWidth="1"/>
    <col min="17" max="17" width="11.375" bestFit="1" customWidth="1"/>
    <col min="18" max="18" width="16.25" bestFit="1" customWidth="1"/>
  </cols>
  <sheetData>
    <row r="1" spans="1:27" ht="25.5" thickBot="1" x14ac:dyDescent="0.25">
      <c r="A1" s="4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25</v>
      </c>
      <c r="K1" s="13" t="s">
        <v>44</v>
      </c>
      <c r="L1" s="13" t="s">
        <v>38</v>
      </c>
      <c r="M1" s="13" t="s">
        <v>43</v>
      </c>
      <c r="N1" s="4" t="s">
        <v>26</v>
      </c>
      <c r="O1" s="7" t="s">
        <v>27</v>
      </c>
      <c r="P1" s="4"/>
      <c r="Q1" s="4" t="s">
        <v>26</v>
      </c>
      <c r="R1" s="7" t="s">
        <v>27</v>
      </c>
      <c r="S1" s="4"/>
      <c r="T1" s="4"/>
      <c r="U1" s="4"/>
      <c r="V1" s="4"/>
      <c r="W1" s="4"/>
      <c r="X1" s="4"/>
      <c r="Y1" s="4"/>
      <c r="Z1" s="4"/>
      <c r="AA1" s="4"/>
    </row>
    <row r="2" spans="1:27" ht="19.5" thickBot="1" x14ac:dyDescent="0.25">
      <c r="A2" s="5" t="b">
        <v>0</v>
      </c>
      <c r="B2" s="6">
        <v>90</v>
      </c>
      <c r="C2" s="6">
        <v>0.2</v>
      </c>
      <c r="D2" s="6">
        <v>0.2</v>
      </c>
      <c r="E2" s="6">
        <v>4</v>
      </c>
      <c r="F2" s="6">
        <v>4</v>
      </c>
      <c r="G2" s="6">
        <v>10</v>
      </c>
      <c r="H2" s="6">
        <v>10</v>
      </c>
      <c r="I2" s="6">
        <v>4.7</v>
      </c>
      <c r="J2" s="6">
        <v>1</v>
      </c>
      <c r="K2" s="6">
        <v>0.2</v>
      </c>
      <c r="L2" s="6">
        <v>0.21276595740000001</v>
      </c>
      <c r="M2" s="6">
        <v>1.276595745E-2</v>
      </c>
      <c r="N2" s="6">
        <v>-0.25778046910000002</v>
      </c>
      <c r="O2" s="6">
        <v>6.645077026E-2</v>
      </c>
      <c r="P2" s="4"/>
      <c r="Q2" s="6">
        <v>-2.731101516E-2</v>
      </c>
      <c r="R2" s="6">
        <v>4.4157048680000003E-3</v>
      </c>
      <c r="S2" s="4"/>
      <c r="T2" s="4"/>
      <c r="U2" s="4"/>
      <c r="V2" s="4"/>
      <c r="W2" s="4"/>
      <c r="X2" s="4"/>
      <c r="Y2" s="4"/>
      <c r="Z2" s="4"/>
      <c r="AA2" s="4"/>
    </row>
    <row r="3" spans="1:27" ht="19.5" thickBot="1" x14ac:dyDescent="0.25">
      <c r="A3" s="4"/>
      <c r="B3" s="4"/>
      <c r="C3" s="6">
        <v>0.25</v>
      </c>
      <c r="D3" s="6">
        <v>0.25</v>
      </c>
      <c r="E3" s="4"/>
      <c r="F3" s="4"/>
      <c r="G3" s="4"/>
      <c r="H3" s="4"/>
      <c r="I3" s="6">
        <v>3.63</v>
      </c>
      <c r="J3" s="6">
        <v>1</v>
      </c>
      <c r="K3" s="6">
        <v>0.25</v>
      </c>
      <c r="L3" s="6">
        <v>0.27548209369999999</v>
      </c>
      <c r="M3" s="6">
        <v>2.548209366E-2</v>
      </c>
      <c r="N3" s="6">
        <v>-0.1950643329</v>
      </c>
      <c r="O3" s="6">
        <v>3.8050093969999997E-2</v>
      </c>
      <c r="P3" s="4"/>
      <c r="Q3" s="6">
        <v>-1.459487894E-2</v>
      </c>
      <c r="R3" s="6">
        <v>1.447809651E-3</v>
      </c>
      <c r="S3" s="4"/>
      <c r="T3" s="4"/>
      <c r="U3" s="4"/>
      <c r="V3" s="4"/>
      <c r="W3" s="4"/>
      <c r="X3" s="4"/>
      <c r="Y3" s="4"/>
      <c r="Z3" s="4"/>
      <c r="AA3" s="4"/>
    </row>
    <row r="4" spans="1:27" ht="19.5" thickBot="1" x14ac:dyDescent="0.25">
      <c r="A4" s="4"/>
      <c r="B4" s="4"/>
      <c r="C4" s="6">
        <v>0.33333333329999998</v>
      </c>
      <c r="D4" s="6">
        <v>0.33333333329999998</v>
      </c>
      <c r="E4" s="4"/>
      <c r="F4" s="4"/>
      <c r="G4" s="4"/>
      <c r="H4" s="4"/>
      <c r="I4" s="6">
        <v>2.65</v>
      </c>
      <c r="J4" s="6">
        <v>1</v>
      </c>
      <c r="K4" s="6">
        <v>0.33333333329999998</v>
      </c>
      <c r="L4" s="6">
        <v>0.37735849059999999</v>
      </c>
      <c r="M4" s="6">
        <v>4.402515723E-2</v>
      </c>
      <c r="N4" s="6">
        <v>-9.3187935999999999E-2</v>
      </c>
      <c r="O4" s="6">
        <v>8.6839914170000008E-3</v>
      </c>
      <c r="P4" s="4"/>
      <c r="Q4" s="6">
        <v>3.9481846270000001E-3</v>
      </c>
      <c r="R4" s="6">
        <v>7.5411706919999995E-5</v>
      </c>
      <c r="S4" s="4"/>
      <c r="T4" s="4"/>
      <c r="U4" s="4"/>
      <c r="V4" s="4"/>
      <c r="W4" s="4"/>
      <c r="X4" s="4"/>
      <c r="Y4" s="4"/>
      <c r="Z4" s="4"/>
      <c r="AA4" s="4"/>
    </row>
    <row r="5" spans="1:27" ht="19.5" thickBot="1" x14ac:dyDescent="0.25">
      <c r="A5" s="4"/>
      <c r="B5" s="4"/>
      <c r="C5" s="6">
        <v>0.5</v>
      </c>
      <c r="D5" s="6">
        <v>0.5</v>
      </c>
      <c r="E5" s="4"/>
      <c r="F5" s="4"/>
      <c r="G5" s="4"/>
      <c r="H5" s="4"/>
      <c r="I5" s="6">
        <v>1.73</v>
      </c>
      <c r="J5" s="6">
        <v>1</v>
      </c>
      <c r="K5" s="6">
        <v>0.5</v>
      </c>
      <c r="L5" s="6">
        <v>0.57803468209999997</v>
      </c>
      <c r="M5" s="6">
        <v>7.8034682080000001E-2</v>
      </c>
      <c r="N5" s="6">
        <v>0.1074882555</v>
      </c>
      <c r="O5" s="6">
        <v>1.155372507E-2</v>
      </c>
      <c r="P5" s="4"/>
      <c r="Q5" s="6">
        <v>3.7957709470000003E-2</v>
      </c>
      <c r="R5" s="6">
        <v>1.334885631E-4</v>
      </c>
      <c r="S5" s="4"/>
      <c r="T5" s="4"/>
      <c r="U5" s="4"/>
      <c r="V5" s="4"/>
      <c r="W5" s="4"/>
      <c r="X5" s="4"/>
      <c r="Y5" s="4"/>
      <c r="Z5" s="4"/>
      <c r="AA5" s="4"/>
    </row>
    <row r="6" spans="1:27" ht="19.5" thickBot="1" x14ac:dyDescent="0.25">
      <c r="A6" s="4"/>
      <c r="B6" s="4"/>
      <c r="C6" s="6">
        <v>1</v>
      </c>
      <c r="D6" s="6">
        <v>1</v>
      </c>
      <c r="E6" s="4"/>
      <c r="F6" s="4"/>
      <c r="G6" s="4"/>
      <c r="H6" s="4"/>
      <c r="I6" s="6">
        <v>1.1000000000000001</v>
      </c>
      <c r="J6" s="6">
        <v>1</v>
      </c>
      <c r="K6" s="6">
        <v>1</v>
      </c>
      <c r="L6" s="6">
        <v>0.90909090910000001</v>
      </c>
      <c r="M6" s="6">
        <v>-9.0909090910000004E-2</v>
      </c>
      <c r="N6" s="6">
        <v>0.4385444825</v>
      </c>
      <c r="O6" s="6">
        <v>0.1923212631</v>
      </c>
      <c r="P6" s="4"/>
      <c r="Q6" s="6">
        <v>-0.1309860635</v>
      </c>
      <c r="R6" s="6">
        <v>3.6987468260000003E-2</v>
      </c>
      <c r="S6" s="4"/>
      <c r="T6" s="4"/>
      <c r="U6" s="4"/>
      <c r="V6" s="4"/>
      <c r="W6" s="4"/>
      <c r="X6" s="4"/>
      <c r="Y6" s="4"/>
      <c r="Z6" s="4"/>
      <c r="AA6" s="4"/>
    </row>
    <row r="7" spans="1:27" ht="19.5" thickBo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9.5" thickBo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13" t="s">
        <v>6</v>
      </c>
      <c r="M8" s="4" t="s">
        <v>29</v>
      </c>
      <c r="N8" s="7" t="s">
        <v>30</v>
      </c>
      <c r="O8" s="4"/>
      <c r="P8" s="13" t="s">
        <v>6</v>
      </c>
      <c r="Q8" s="13" t="s">
        <v>8</v>
      </c>
      <c r="R8" s="14" t="s">
        <v>9</v>
      </c>
      <c r="S8" s="4"/>
      <c r="T8" s="4"/>
      <c r="U8" s="4"/>
      <c r="V8" s="4"/>
      <c r="W8" s="4"/>
      <c r="X8" s="4"/>
      <c r="Y8" s="4"/>
      <c r="Z8" s="4"/>
      <c r="AA8" s="4"/>
    </row>
    <row r="9" spans="1:27" ht="19.5" thickBo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6">
        <v>0.47054642660000001</v>
      </c>
      <c r="M9" s="6">
        <v>6.3411968769999993E-2</v>
      </c>
      <c r="N9" s="6">
        <v>0.25181733220000002</v>
      </c>
      <c r="O9" s="4"/>
      <c r="P9" s="6">
        <v>4.0076972609999997E-2</v>
      </c>
      <c r="Q9" s="6">
        <v>1.5181036970000001E-3</v>
      </c>
      <c r="R9" s="6">
        <v>3.8962850219999998E-2</v>
      </c>
      <c r="S9" s="4"/>
      <c r="T9" s="4"/>
      <c r="U9" s="4"/>
      <c r="V9" s="4"/>
      <c r="W9" s="4"/>
      <c r="X9" s="4"/>
      <c r="Y9" s="4"/>
      <c r="Z9" s="4"/>
      <c r="AA9" s="4"/>
    </row>
    <row r="10" spans="1:27" ht="19.5" thickBo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9.5" thickBo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O11" s="4"/>
      <c r="P11" s="4"/>
      <c r="Q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9.5" thickBo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O12" s="4"/>
      <c r="P12" s="4"/>
      <c r="Q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9.5" thickBo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9.5" thickBot="1" x14ac:dyDescent="0.25">
      <c r="A14" s="5" t="b">
        <v>1</v>
      </c>
      <c r="B14" s="6">
        <v>90</v>
      </c>
      <c r="C14" s="6">
        <v>0.2</v>
      </c>
      <c r="D14" s="6">
        <v>0.21</v>
      </c>
      <c r="E14" s="6">
        <v>4</v>
      </c>
      <c r="F14" s="6">
        <v>4</v>
      </c>
      <c r="G14" s="6">
        <v>10</v>
      </c>
      <c r="H14" s="6">
        <v>10</v>
      </c>
      <c r="I14" s="4"/>
      <c r="J14" s="6">
        <v>1</v>
      </c>
      <c r="K14" s="6"/>
      <c r="L14" s="5" t="e">
        <v>#DIV/0!</v>
      </c>
      <c r="M14" s="5" t="e">
        <v>#DIV/0!</v>
      </c>
      <c r="N14" s="5" t="e">
        <v>#DIV/0!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9.5" thickBot="1" x14ac:dyDescent="0.25">
      <c r="A15" s="4"/>
      <c r="B15" s="4"/>
      <c r="C15" s="4"/>
      <c r="D15" s="4"/>
      <c r="E15" s="4"/>
      <c r="F15" s="4"/>
      <c r="G15" s="4"/>
      <c r="H15" s="4"/>
      <c r="I15" s="4"/>
      <c r="J15" s="6">
        <v>1</v>
      </c>
      <c r="K15" s="6"/>
      <c r="L15" s="5" t="e">
        <v>#DIV/0!</v>
      </c>
      <c r="M15" s="5" t="e">
        <v>#DIV/0!</v>
      </c>
      <c r="N15" s="5" t="e">
        <v>#DIV/0!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9.5" thickBot="1" x14ac:dyDescent="0.25">
      <c r="A16" s="4"/>
      <c r="B16" s="4"/>
      <c r="C16" s="4"/>
      <c r="D16" s="4"/>
      <c r="E16" s="4"/>
      <c r="F16" s="4"/>
      <c r="G16" s="4"/>
      <c r="H16" s="4"/>
      <c r="I16" s="4"/>
      <c r="J16" s="6">
        <v>1</v>
      </c>
      <c r="K16" s="6"/>
      <c r="L16" s="5" t="e">
        <v>#DIV/0!</v>
      </c>
      <c r="M16" s="5" t="e">
        <v>#DIV/0!</v>
      </c>
      <c r="N16" s="5" t="e">
        <v>#DIV/0!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9.5" thickBot="1" x14ac:dyDescent="0.25">
      <c r="A17" s="4"/>
      <c r="B17" s="4"/>
      <c r="C17" s="4"/>
      <c r="D17" s="4"/>
      <c r="E17" s="4"/>
      <c r="F17" s="4"/>
      <c r="G17" s="4"/>
      <c r="H17" s="4"/>
      <c r="I17" s="4"/>
      <c r="J17" s="6">
        <v>1</v>
      </c>
      <c r="K17" s="6"/>
      <c r="L17" s="5" t="e">
        <v>#DIV/0!</v>
      </c>
      <c r="M17" s="5" t="e">
        <v>#DIV/0!</v>
      </c>
      <c r="N17" s="5" t="e">
        <v>#DIV/0!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9.5" thickBot="1" x14ac:dyDescent="0.25">
      <c r="A18" s="4"/>
      <c r="B18" s="4"/>
      <c r="C18" s="4"/>
      <c r="D18" s="4"/>
      <c r="E18" s="4"/>
      <c r="F18" s="4"/>
      <c r="G18" s="4"/>
      <c r="H18" s="4"/>
      <c r="I18" s="4"/>
      <c r="J18" s="6">
        <v>1</v>
      </c>
      <c r="K18" s="6"/>
      <c r="L18" s="5" t="e">
        <v>#DIV/0!</v>
      </c>
      <c r="M18" s="5" t="e">
        <v>#DIV/0!</v>
      </c>
      <c r="N18" s="5" t="e">
        <v>#DIV/0!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9.5" thickBo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9.5" thickBo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 t="s">
        <v>28</v>
      </c>
      <c r="M20" s="4"/>
      <c r="N20" s="4" t="s">
        <v>29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9.5" thickBo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5" t="e">
        <v>#DIV/0!</v>
      </c>
      <c r="M21" s="4"/>
      <c r="N21" s="5" t="e">
        <v>#DIV/0!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9.5" thickBo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9.5" thickBo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7" t="s">
        <v>30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9.5" thickBo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5" t="e">
        <v>#DIV/0!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9.5" thickBo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9.5" thickBo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9.5" thickBo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9.5" thickBo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9.5" thickBo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9.5" thickBo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9.5" thickBo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9.5" thickBo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9.5" thickBo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9.5" thickBo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9.5" thickBo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9.5" thickBo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9.5" thickBo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9.5" thickBo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9.5" thickBo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9.5" thickBo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9.5" thickBo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9.5" thickBo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9.5" thickBo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9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9.5" thickBo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9.5" thickBo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9.5" thickBo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9.5" thickBo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9.5" thickBo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9.5" thickBo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9.5" thickBo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9.5" thickBo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9.5" thickBo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9.5" thickBo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9.5" thickBo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9.5" thickBo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9.5" thickBo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9.5" thickBo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9.5" thickBo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9.5" thickBo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9.5" thickBo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9.5" thickBo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9.5" thickBo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9.5" thickBo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9.5" thickBo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9.5" thickBo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9.5" thickBo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9.5" thickBo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9.5" thickBo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9.5" thickBo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9.5" thickBo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9.5" thickBo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9.5" thickBo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9.5" thickBo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9.5" thickBo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9.5" thickBo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9.5" thickBo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9.5" thickBo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9.5" thickBo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9.5" thickBo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9.5" thickBo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9.5" thickBo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9.5" thickBo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9.5" thickBo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9.5" thickBo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9.5" thickBo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9.5" thickBo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9.5" thickBo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9.5" thickBo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9.5" thickBo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9.5" thickBo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9.5" thickBo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9.5" thickBo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9.5" thickBo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9.5" thickBo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9.5" thickBo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9.5" thickBo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9.5" thickBo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9.5" thickBo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9.5" thickBo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9.5" thickBo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9.5" thickBo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9.5" thickBo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9.5" thickBo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9.5" thickBo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9.5" thickBo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9.5" thickBo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9.5" thickBo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9.5" thickBo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9.5" thickBo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9.5" thickBo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9.5" thickBo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9.5" thickBo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9.5" thickBo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9.5" thickBo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9.5" thickBo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9.5" thickBo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9.5" thickBo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9.5" thickBo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9.5" thickBo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9.5" thickBo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9.5" thickBo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9.5" thickBo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9.5" thickBo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9.5" thickBo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9.5" thickBo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9.5" thickBo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9.5" thickBo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9.5" thickBo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9.5" thickBo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9.5" thickBo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9.5" thickBo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9.5" thickBo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9.5" thickBo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9.5" thickBo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9.5" thickBo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9.5" thickBo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9.5" thickBo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9.5" thickBo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9.5" thickBo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9.5" thickBo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9.5" thickBo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9.5" thickBo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9.5" thickBo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9.5" thickBo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9.5" thickBo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9.5" thickBo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9.5" thickBo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9.5" thickBo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9.5" thickBo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9.5" thickBo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9.5" thickBo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9.5" thickBo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9.5" thickBo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9.5" thickBo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9.5" thickBo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9.5" thickBo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9.5" thickBo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9.5" thickBo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9.5" thickBo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9.5" thickBo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9.5" thickBo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9.5" thickBo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9.5" thickBo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9.5" thickBo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9.5" thickBo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9.5" thickBo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9.5" thickBo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9.5" thickBo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9.5" thickBo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9.5" thickBo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9.5" thickBo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9.5" thickBo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9.5" thickBo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9.5" thickBo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9.5" thickBo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9.5" thickBo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9.5" thickBo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9.5" thickBo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9.5" thickBo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9.5" thickBo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9.5" thickBo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9.5" thickBo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9.5" thickBo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9.5" thickBo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9.5" thickBo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9.5" thickBo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9.5" thickBo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9.5" thickBo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9.5" thickBo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9.5" thickBo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9.5" thickBo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9.5" thickBo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9.5" thickBo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9.5" thickBo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9.5" thickBo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9.5" thickBo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9.5" thickBo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9.5" thickBo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9.5" thickBo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9.5" thickBo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9.5" thickBo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9.5" thickBo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9.5" thickBo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9.5" thickBo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9.5" thickBo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9.5" thickBo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9.5" thickBo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9.5" thickBo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9.5" thickBo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9.5" thickBo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9.5" thickBo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9.5" thickBo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9.5" thickBo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9.5" thickBo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9.5" thickBo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9.5" thickBo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9.5" thickBo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9.5" thickBo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9.5" thickBo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9.5" thickBo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9.5" thickBo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9.5" thickBo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9.5" thickBo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9.5" thickBo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9.5" thickBo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9.5" thickBo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9.5" thickBo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9.5" thickBo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9.5" thickBo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9.5" thickBo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9.5" thickBo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9.5" thickBo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9.5" thickBo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9.5" thickBo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9.5" thickBo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9.5" thickBo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9.5" thickBo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9.5" thickBo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9.5" thickBo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9.5" thickBo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9.5" thickBo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9.5" thickBo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9.5" thickBo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9.5" thickBo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9.5" thickBo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9.5" thickBo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9.5" thickBo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9.5" thickBo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9.5" thickBo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9.5" thickBo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9.5" thickBo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9.5" thickBo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9.5" thickBo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9.5" thickBo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9.5" thickBo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9.5" thickBo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9.5" thickBo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9.5" thickBo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9.5" thickBo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9.5" thickBo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9.5" thickBo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9.5" thickBo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9.5" thickBo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9.5" thickBo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9.5" thickBo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9.5" thickBo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9.5" thickBo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9.5" thickBo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9.5" thickBo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9.5" thickBo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9.5" thickBo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9.5" thickBo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9.5" thickBo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9.5" thickBo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9.5" thickBo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9.5" thickBo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9.5" thickBo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9.5" thickBo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9.5" thickBo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9.5" thickBo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9.5" thickBo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9.5" thickBo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9.5" thickBo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9.5" thickBo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9.5" thickBo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9.5" thickBo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9.5" thickBo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9.5" thickBo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9.5" thickBo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9.5" thickBo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9.5" thickBo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9.5" thickBo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9.5" thickBo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9.5" thickBo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9.5" thickBo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9.5" thickBo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9.5" thickBo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9.5" thickBo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9.5" thickBo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9.5" thickBo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9.5" thickBo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9.5" thickBo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9.5" thickBo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9.5" thickBo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9.5" thickBo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9.5" thickBo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9.5" thickBo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9.5" thickBo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9.5" thickBo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9.5" thickBo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9.5" thickBo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9.5" thickBo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9.5" thickBo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9.5" thickBo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9.5" thickBo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9.5" thickBo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9.5" thickBo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9.5" thickBo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9.5" thickBo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9.5" thickBo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9.5" thickBo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9.5" thickBo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9.5" thickBo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9.5" thickBo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9.5" thickBo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9.5" thickBo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9.5" thickBo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9.5" thickBo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9.5" thickBo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9.5" thickBo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9.5" thickBo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9.5" thickBo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9.5" thickBo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9.5" thickBo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9.5" thickBo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9.5" thickBo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9.5" thickBo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9.5" thickBo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9.5" thickBo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9.5" thickBo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9.5" thickBo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9.5" thickBo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9.5" thickBo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9.5" thickBo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9.5" thickBo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9.5" thickBo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9.5" thickBo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9.5" thickBo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9.5" thickBo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9.5" thickBo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9.5" thickBo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9.5" thickBo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9.5" thickBo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9.5" thickBo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9.5" thickBo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9.5" thickBo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9.5" thickBo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9.5" thickBo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9.5" thickBo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9.5" thickBo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9.5" thickBo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9.5" thickBo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9.5" thickBo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9.5" thickBo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9.5" thickBo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9.5" thickBo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9.5" thickBo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9.5" thickBo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9.5" thickBo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9.5" thickBo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9.5" thickBo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9.5" thickBo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9.5" thickBo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9.5" thickBo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9.5" thickBo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9.5" thickBo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9.5" thickBo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9.5" thickBo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9.5" thickBo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9.5" thickBo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9.5" thickBo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9.5" thickBo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9.5" thickBo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9.5" thickBo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9.5" thickBo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9.5" thickBo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9.5" thickBo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9.5" thickBo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9.5" thickBo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9.5" thickBo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9.5" thickBo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9.5" thickBo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9.5" thickBo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9.5" thickBo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9.5" thickBo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9.5" thickBo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9.5" thickBo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9.5" thickBo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9.5" thickBo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9.5" thickBo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9.5" thickBo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9.5" thickBo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9.5" thickBo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9.5" thickBo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9.5" thickBo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9.5" thickBo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9.5" thickBo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9.5" thickBo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9.5" thickBo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9.5" thickBo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9.5" thickBo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9.5" thickBo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9.5" thickBo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9.5" thickBo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9.5" thickBo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9.5" thickBo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9.5" thickBo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9.5" thickBo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9.5" thickBo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9.5" thickBo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9.5" thickBo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9.5" thickBo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9.5" thickBo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9.5" thickBo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9.5" thickBo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9.5" thickBo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9.5" thickBo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9.5" thickBo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9.5" thickBo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9.5" thickBo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9.5" thickBo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9.5" thickBo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9.5" thickBo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9.5" thickBo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9.5" thickBo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9.5" thickBo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9.5" thickBo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9.5" thickBo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9.5" thickBo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9.5" thickBo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9.5" thickBo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9.5" thickBo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9.5" thickBo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9.5" thickBo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9.5" thickBo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9.5" thickBo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9.5" thickBo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9.5" thickBo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9.5" thickBo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9.5" thickBo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9.5" thickBo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9.5" thickBo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9.5" thickBo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9.5" thickBo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9.5" thickBo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9.5" thickBo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9.5" thickBo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9.5" thickBo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9.5" thickBo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9.5" thickBo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9.5" thickBo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9.5" thickBo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9.5" thickBo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9.5" thickBo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9.5" thickBo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9.5" thickBo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9.5" thickBo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9.5" thickBo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9.5" thickBo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9.5" thickBo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9.5" thickBo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9.5" thickBo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9.5" thickBo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9.5" thickBo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9.5" thickBo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9.5" thickBo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9.5" thickBo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9.5" thickBo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9.5" thickBo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9.5" thickBo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9.5" thickBo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9.5" thickBo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9.5" thickBo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9.5" thickBo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9.5" thickBo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9.5" thickBo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9.5" thickBo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9.5" thickBo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9.5" thickBo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9.5" thickBo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9.5" thickBo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9.5" thickBo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9.5" thickBo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9.5" thickBo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9.5" thickBo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9.5" thickBo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9.5" thickBo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9.5" thickBo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9.5" thickBo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9.5" thickBo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9.5" thickBo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9.5" thickBo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9.5" thickBo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9.5" thickBo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9.5" thickBo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9.5" thickBo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9.5" thickBo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9.5" thickBo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9.5" thickBo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9.5" thickBo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9.5" thickBo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9.5" thickBo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9.5" thickBo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9.5" thickBo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9.5" thickBo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9.5" thickBo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9.5" thickBo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9.5" thickBo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9.5" thickBo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9.5" thickBo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9.5" thickBo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9.5" thickBo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9.5" thickBo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9.5" thickBo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9.5" thickBo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9.5" thickBo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9.5" thickBo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9.5" thickBo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9.5" thickBo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9.5" thickBo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9.5" thickBo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9.5" thickBo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9.5" thickBo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9.5" thickBo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9.5" thickBo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9.5" thickBo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9.5" thickBo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9.5" thickBo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9.5" thickBo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9.5" thickBo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9.5" thickBo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9.5" thickBo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9.5" thickBo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9.5" thickBo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9.5" thickBo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9.5" thickBo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9.5" thickBo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9.5" thickBo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9.5" thickBo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9.5" thickBo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9.5" thickBo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9.5" thickBo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9.5" thickBo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9.5" thickBo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9.5" thickBo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9.5" thickBo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9.5" thickBo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9.5" thickBo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9.5" thickBo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9.5" thickBo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9.5" thickBo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9.5" thickBo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9.5" thickBo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9.5" thickBo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9.5" thickBo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9.5" thickBo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9.5" thickBo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9.5" thickBo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9.5" thickBo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9.5" thickBo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9.5" thickBo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9.5" thickBo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9.5" thickBo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9.5" thickBo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9.5" thickBo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9.5" thickBo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9.5" thickBo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9.5" thickBo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9.5" thickBo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9.5" thickBo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9.5" thickBo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9.5" thickBo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9.5" thickBo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9.5" thickBo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9.5" thickBo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9.5" thickBo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9.5" thickBo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9.5" thickBo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9.5" thickBo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9.5" thickBo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9.5" thickBo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9.5" thickBo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9.5" thickBo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9.5" thickBo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9.5" thickBo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9.5" thickBo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9.5" thickBo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9.5" thickBo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9.5" thickBo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9.5" thickBo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9.5" thickBo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9.5" thickBo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9.5" thickBo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9.5" thickBo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9.5" thickBo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9.5" thickBo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9.5" thickBo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9.5" thickBo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9.5" thickBo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9.5" thickBo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9.5" thickBo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9.5" thickBo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9.5" thickBo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9.5" thickBo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9.5" thickBo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9.5" thickBo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9.5" thickBo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9.5" thickBo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9.5" thickBo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9.5" thickBo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9.5" thickBo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9.5" thickBo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9.5" thickBo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9.5" thickBo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9.5" thickBo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9.5" thickBo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9.5" thickBo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9.5" thickBo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9.5" thickBo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9.5" thickBo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9.5" thickBo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9.5" thickBo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9.5" thickBo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9.5" thickBo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9.5" thickBo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9.5" thickBo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9.5" thickBo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9.5" thickBo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9.5" thickBo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9.5" thickBo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9.5" thickBo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9.5" thickBo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9.5" thickBo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9.5" thickBo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9.5" thickBo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9.5" thickBo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9.5" thickBo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9.5" thickBo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9.5" thickBo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9.5" thickBo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9.5" thickBo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9.5" thickBo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9.5" thickBo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9.5" thickBo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9.5" thickBo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9.5" thickBo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9.5" thickBo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9.5" thickBo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9.5" thickBo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9.5" thickBo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9.5" thickBo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9.5" thickBo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9.5" thickBo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9.5" thickBo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9.5" thickBo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9.5" thickBo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9.5" thickBo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9.5" thickBo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9.5" thickBo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9.5" thickBo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9.5" thickBo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9.5" thickBo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9.5" thickBo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9.5" thickBo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9.5" thickBo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9.5" thickBo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9.5" thickBo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9.5" thickBo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9.5" thickBo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9.5" thickBo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9.5" thickBo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9.5" thickBo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9.5" thickBo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9.5" thickBo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9.5" thickBo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9.5" thickBo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9.5" thickBo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9.5" thickBo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9.5" thickBo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9.5" thickBo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9.5" thickBo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9.5" thickBo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9.5" thickBo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9.5" thickBo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9.5" thickBo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9.5" thickBo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9.5" thickBo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9.5" thickBo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9.5" thickBo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9.5" thickBo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9.5" thickBo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9.5" thickBo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9.5" thickBo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9.5" thickBo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9.5" thickBo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9.5" thickBo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9.5" thickBo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9.5" thickBo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9.5" thickBo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9.5" thickBo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9.5" thickBo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9.5" thickBo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9.5" thickBo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9.5" thickBo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9.5" thickBo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9.5" thickBo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9.5" thickBo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9.5" thickBo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9.5" thickBo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9.5" thickBo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9.5" thickBo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9.5" thickBo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9.5" thickBo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9.5" thickBo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9.5" thickBo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9.5" thickBo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9.5" thickBo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9.5" thickBo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9.5" thickBo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9.5" thickBo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9.5" thickBo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9.5" thickBo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9.5" thickBo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9.5" thickBo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9.5" thickBo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9.5" thickBo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9.5" thickBo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9.5" thickBo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9.5" thickBo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9.5" thickBo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9.5" thickBo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9.5" thickBo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9.5" thickBo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9.5" thickBo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9.5" thickBo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9.5" thickBo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9.5" thickBo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9.5" thickBo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9.5" thickBo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9.5" thickBo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9.5" thickBo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9.5" thickBo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9.5" thickBo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9.5" thickBo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9.5" thickBo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9.5" thickBo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9.5" thickBo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9.5" thickBo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9.5" thickBo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9.5" thickBo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9.5" thickBo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9.5" thickBo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9.5" thickBo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9.5" thickBo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9.5" thickBo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9.5" thickBo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9.5" thickBo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9.5" thickBo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9.5" thickBo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9.5" thickBo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9.5" thickBo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9.5" thickBo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9.5" thickBo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9.5" thickBo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9.5" thickBo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9.5" thickBo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9.5" thickBo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9.5" thickBo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9.5" thickBo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9.5" thickBo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9.5" thickBo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9.5" thickBo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9.5" thickBo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9.5" thickBo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9.5" thickBo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9.5" thickBo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9.5" thickBo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9.5" thickBo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9.5" thickBo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9.5" thickBo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9.5" thickBo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9.5" thickBo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9.5" thickBo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9.5" thickBo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9.5" thickBo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9.5" thickBo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9.5" thickBo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9.5" thickBo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9.5" thickBo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9.5" thickBo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9.5" thickBo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9.5" thickBo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9.5" thickBo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9.5" thickBo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9.5" thickBo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9.5" thickBo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9.5" thickBo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9.5" thickBo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9.5" thickBo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9.5" thickBo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9.5" thickBo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9.5" thickBo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9.5" thickBo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9.5" thickBo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9.5" thickBo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9.5" thickBo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9.5" thickBo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9.5" thickBo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9.5" thickBo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9.5" thickBo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9.5" thickBo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9.5" thickBo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9.5" thickBo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9.5" thickBo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9.5" thickBo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9.5" thickBo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9.5" thickBo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9.5" thickBo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9.5" thickBo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9.5" thickBo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9.5" thickBo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9.5" thickBo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9.5" thickBo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9.5" thickBo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9.5" thickBo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9.5" thickBo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9.5" thickBo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9.5" thickBo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9.5" thickBo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9.5" thickBo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9.5" thickBo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9.5" thickBo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9.5" thickBo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9.5" thickBo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9.5" thickBo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9.5" thickBo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9.5" thickBo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9.5" thickBo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9.5" thickBo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9.5" thickBo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9.5" thickBo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9.5" thickBo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9.5" thickBo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9.5" thickBo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9.5" thickBo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9.5" thickBo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9.5" thickBo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9.5" thickBo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9.5" thickBo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9.5" thickBo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9.5" thickBo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9.5" thickBo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9.5" thickBo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9.5" thickBo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9.5" thickBo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9.5" thickBo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9.5" thickBo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9.5" thickBo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9.5" thickBo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9.5" thickBo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9.5" thickBo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9.5" thickBo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9.5" thickBo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9.5" thickBo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9.5" thickBo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9.5" thickBo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9.5" thickBo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9.5" thickBo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9.5" thickBo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9.5" thickBo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9.5" thickBo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9.5" thickBo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9.5" thickBo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9.5" thickBo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9.5" thickBo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9.5" thickBo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9.5" thickBo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9.5" thickBo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9.5" thickBo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9.5" thickBo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9.5" thickBo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9.5" thickBo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9.5" thickBo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9.5" thickBo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9.5" thickBo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9.5" thickBo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9.5" thickBo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9.5" thickBo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9.5" thickBo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9.5" thickBo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9.5" thickBo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9.5" thickBo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9.5" thickBo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9.5" thickBo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9.5" thickBo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9.5" thickBo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9.5" thickBo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9.5" thickBo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9.5" thickBo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9.5" thickBo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9.5" thickBo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9.5" thickBo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9.5" thickBo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9.5" thickBo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9.5" thickBo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9.5" thickBo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9.5" thickBo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9.5" thickBo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9.5" thickBo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9.5" thickBo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9.5" thickBo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9.5" thickBo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9.5" thickBo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9.5" thickBo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9.5" thickBo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9.5" thickBo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9.5" thickBo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9.5" thickBo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9.5" thickBo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9.5" thickBo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9.5" thickBo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9.5" thickBo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9.5" thickBo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9.5" thickBo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9.5" thickBo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9.5" thickBo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9.5" thickBo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9.5" thickBo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9.5" thickBo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9.5" thickBo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9.5" thickBo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9.5" thickBo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9.5" thickBo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9.5" thickBo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9.5" thickBo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9.5" thickBo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9.5" thickBo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9.5" thickBo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9.5" thickBo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9.5" thickBo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9.5" thickBo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9.5" thickBo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9.5" thickBo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9.5" thickBo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9.5" thickBo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9.5" thickBo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9.5" thickBo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9.5" thickBo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9.5" thickBo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9.5" thickBo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9.5" thickBo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9.5" thickBo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9.5" thickBo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9.5" thickBo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9.5" thickBo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9.5" thickBo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9.5" thickBo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9.5" thickBo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9.5" thickBo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9.5" thickBo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9.5" thickBo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9.5" thickBo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9.5" thickBo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9.5" thickBo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9.5" thickBo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9.5" thickBo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9.5" thickBo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9.5" thickBo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9.5" thickBo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9.5" thickBo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9.5" thickBo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9.5" thickBo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9.5" thickBo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9.5" thickBo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9.5" thickBo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9.5" thickBo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9.5" thickBo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9.5" thickBo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9.5" thickBo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9.5" thickBo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9.5" thickBo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9.5" thickBo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9.5" thickBo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9.5" thickBo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9.5" thickBo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9.5" thickBo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9.5" thickBo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9.5" thickBo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9.5" thickBo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3まで</vt:lpstr>
      <vt:lpstr>Pのみ実験</vt:lpstr>
      <vt:lpstr>PGain 調整</vt:lpstr>
      <vt:lpstr>IGain 調整</vt:lpstr>
      <vt:lpstr>ほかの速度でも試す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 Yazawa</dc:creator>
  <cp:lastModifiedBy>Kenichi Yazawa</cp:lastModifiedBy>
  <dcterms:created xsi:type="dcterms:W3CDTF">2021-12-01T07:43:51Z</dcterms:created>
  <dcterms:modified xsi:type="dcterms:W3CDTF">2021-12-20T14:56:13Z</dcterms:modified>
</cp:coreProperties>
</file>