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421D\Projects\BMA-Accounting\"/>
    </mc:Choice>
  </mc:AlternateContent>
  <bookViews>
    <workbookView xWindow="0" yWindow="0" windowWidth="24000" windowHeight="9735"/>
  </bookViews>
  <sheets>
    <sheet name="Data Base Menu" sheetId="1" r:id="rId1"/>
    <sheet name="Report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G14" i="3" l="1"/>
  <c r="E12" i="3"/>
  <c r="E5" i="3"/>
  <c r="E7" i="3" l="1"/>
  <c r="G5" i="3"/>
  <c r="E6" i="3"/>
  <c r="E15" i="3"/>
  <c r="G6" i="3" l="1"/>
  <c r="E9" i="3"/>
  <c r="E10" i="3" s="1"/>
  <c r="E13" i="3" s="1"/>
  <c r="E18" i="3" s="1"/>
  <c r="F18" i="3" s="1"/>
  <c r="E8" i="3"/>
</calcChain>
</file>

<file path=xl/sharedStrings.xml><?xml version="1.0" encoding="utf-8"?>
<sst xmlns="http://schemas.openxmlformats.org/spreadsheetml/2006/main" count="323" uniqueCount="183">
  <si>
    <t>Bank Account Menu</t>
  </si>
  <si>
    <t>No</t>
  </si>
  <si>
    <t>Auto Create</t>
  </si>
  <si>
    <t>Nama bank</t>
  </si>
  <si>
    <t>Entry</t>
  </si>
  <si>
    <t>Nomer Rekening</t>
  </si>
  <si>
    <t>IR Number</t>
  </si>
  <si>
    <t>Description Transaction</t>
  </si>
  <si>
    <t>Text: Entry or Auto create jika ada IR Number</t>
  </si>
  <si>
    <t>Project Menu</t>
  </si>
  <si>
    <t>Menu untuk mengcreate Project Number, bisa di edit, dan harus ter-record pada saat ada yg edit</t>
  </si>
  <si>
    <t>Project Name</t>
  </si>
  <si>
    <t>Project Number</t>
  </si>
  <si>
    <t>Auto Create, Running Number</t>
  </si>
  <si>
    <t>Drop down list, tergantung data dari Project menu data</t>
  </si>
  <si>
    <t>PO Received Number</t>
  </si>
  <si>
    <t>Drop down list, tergantung data dari PO received List</t>
  </si>
  <si>
    <t>Category</t>
  </si>
  <si>
    <t>Drop down list, standard selection</t>
  </si>
  <si>
    <t>Invoice Number</t>
  </si>
  <si>
    <t>Sub-Category</t>
  </si>
  <si>
    <t>Customer Name</t>
  </si>
  <si>
    <t>Auto create berdasarkan PO received Table, Link PO Received Number</t>
  </si>
  <si>
    <t>Sales Name</t>
  </si>
  <si>
    <t>Invoice Menu Customer</t>
  </si>
  <si>
    <t>Menu untuk mengcreate Invoice Number, bisa di edit, dan harus ter-record pada saat ada yg edit</t>
  </si>
  <si>
    <t>Faktur Pajak Number</t>
  </si>
  <si>
    <t>Auto create berdasarkan Project MenuTable, Link Project Number</t>
  </si>
  <si>
    <t>PO Customer</t>
  </si>
  <si>
    <t>No Rek Bank Tujuan</t>
  </si>
  <si>
    <t>Drop down list, tergantung data dari Bank account</t>
  </si>
  <si>
    <t>Description</t>
  </si>
  <si>
    <t>Amount</t>
  </si>
  <si>
    <t>Tidak bisa di save jika tidak ada project number</t>
  </si>
  <si>
    <t>Purchace Request</t>
  </si>
  <si>
    <t>PR Number</t>
  </si>
  <si>
    <t>Purchace Order Vendor</t>
  </si>
  <si>
    <t>PO Number</t>
  </si>
  <si>
    <t>Menu Internal Request</t>
  </si>
  <si>
    <t>Drop down list, tergantung data dari Purchase Request menu</t>
  </si>
  <si>
    <t>No Rek Bank Asal</t>
  </si>
  <si>
    <t>Invoice Vendor Menu</t>
  </si>
  <si>
    <t>Menu Vendor List</t>
  </si>
  <si>
    <t>Company Name</t>
  </si>
  <si>
    <t>Drop down list, tergantung data dari Purchase Order menu</t>
  </si>
  <si>
    <t>Product Name</t>
  </si>
  <si>
    <t>Bank account</t>
  </si>
  <si>
    <t>Menu HR</t>
  </si>
  <si>
    <t>Employee Name</t>
  </si>
  <si>
    <t>No ID</t>
  </si>
  <si>
    <t>Status</t>
  </si>
  <si>
    <t>Menu Payroll</t>
  </si>
  <si>
    <t>Tabel Report</t>
  </si>
  <si>
    <t>Project Control</t>
  </si>
  <si>
    <t>Entry Project number</t>
  </si>
  <si>
    <t>Report Header</t>
  </si>
  <si>
    <t>1. Project Number</t>
  </si>
  <si>
    <t>2. PO Number (dari table Project)</t>
  </si>
  <si>
    <t>3. Nilai PO</t>
  </si>
  <si>
    <t>Report Colum</t>
  </si>
  <si>
    <t>1. No</t>
  </si>
  <si>
    <t>2. Expenses Source (Petty cash, PR, Bank 1, Bank 2)</t>
  </si>
  <si>
    <t>3. Description Transaction</t>
  </si>
  <si>
    <t>4. Amount</t>
  </si>
  <si>
    <t>5. Total amount</t>
  </si>
  <si>
    <t>Category report</t>
  </si>
  <si>
    <t>Category Name</t>
  </si>
  <si>
    <t>Purchasing report</t>
  </si>
  <si>
    <t>Vendor Name</t>
  </si>
  <si>
    <t>Marketing Report</t>
  </si>
  <si>
    <t>2. Project Name</t>
  </si>
  <si>
    <t>3. Sales Name</t>
  </si>
  <si>
    <t>4. PO Number</t>
  </si>
  <si>
    <t>5. Amount</t>
  </si>
  <si>
    <t>6. Total amount</t>
  </si>
  <si>
    <t>3. Customer Name</t>
  </si>
  <si>
    <t>Purchasing Report</t>
  </si>
  <si>
    <t>PO List or PR list</t>
  </si>
  <si>
    <t>2. PO or PR List</t>
  </si>
  <si>
    <t>3. Project Name</t>
  </si>
  <si>
    <t>:36</t>
  </si>
  <si>
    <t>Due Date</t>
  </si>
  <si>
    <t>Entry, harus ada reminder</t>
  </si>
  <si>
    <t>Payment_status</t>
  </si>
  <si>
    <t>Unutk Filter invoice yang belum dibayar</t>
  </si>
  <si>
    <t>Received Date</t>
  </si>
  <si>
    <t>Submitted Date</t>
  </si>
  <si>
    <t>Text</t>
  </si>
  <si>
    <t>Drop Down</t>
  </si>
  <si>
    <t>Transaction_date</t>
  </si>
  <si>
    <t>Transaksi Tambahan</t>
  </si>
  <si>
    <t>auto increments</t>
  </si>
  <si>
    <t>petty_cash_id</t>
  </si>
  <si>
    <t>amount</t>
  </si>
  <si>
    <t>tipe_transaksi</t>
  </si>
  <si>
    <t>enum (kredit, debit)</t>
  </si>
  <si>
    <t>Result</t>
  </si>
  <si>
    <t>enum (clear, additional)</t>
  </si>
  <si>
    <t>Expense</t>
  </si>
  <si>
    <t>Invoiced</t>
  </si>
  <si>
    <t>%</t>
  </si>
  <si>
    <t>% (ingat, prsentase-nya doang).</t>
  </si>
  <si>
    <t>Transaksi</t>
  </si>
  <si>
    <t>Enum ("Kredit", "Debit")</t>
  </si>
  <si>
    <t>if kredit -&gt; +, -</t>
  </si>
  <si>
    <t xml:space="preserve">Reference </t>
  </si>
  <si>
    <t>Settlement</t>
  </si>
  <si>
    <t>User_id</t>
  </si>
  <si>
    <t>Approval_status</t>
  </si>
  <si>
    <t>Approver</t>
  </si>
  <si>
    <t>KAS MENU</t>
  </si>
  <si>
    <t>-&gt; Transaksi yang ada pada tiap KAS</t>
  </si>
  <si>
    <t>REFERENCE NUMBER</t>
  </si>
  <si>
    <t>Enum ("IR","Settlement", "Cashbond", "INVOICE CST", "Administrasi BANK")</t>
  </si>
  <si>
    <t>tergantung data dari reference</t>
  </si>
  <si>
    <t>Project Category</t>
  </si>
  <si>
    <t>enum ("internal","external")-&gt;internal(Non-Auto Create NUMBER)</t>
  </si>
  <si>
    <t>Approval Status</t>
  </si>
  <si>
    <t>-&gt;user</t>
  </si>
  <si>
    <t>enum("pending", "checked","approved")</t>
  </si>
  <si>
    <t>Updated_by</t>
  </si>
  <si>
    <t>Amount Sattlement</t>
  </si>
  <si>
    <t>Amount IR</t>
  </si>
  <si>
    <t>Auto</t>
  </si>
  <si>
    <t>Balance Amount</t>
  </si>
  <si>
    <t>Auto (Amount IR - Amount Settle)</t>
  </si>
  <si>
    <t>Notes:</t>
  </si>
  <si>
    <t>Transaksi ditentukan oleh nilai amount:</t>
  </si>
  <si>
    <t>- Settlement : if (balance-&gt;amount =+, Maka  Kredit)</t>
  </si>
  <si>
    <t>Cashbond</t>
  </si>
  <si>
    <t>ID</t>
  </si>
  <si>
    <t>Descri</t>
  </si>
  <si>
    <t>user_id</t>
  </si>
  <si>
    <t>Karyawan</t>
  </si>
  <si>
    <t>Transaction Date</t>
  </si>
  <si>
    <t>enum ("pending","checked","approved","rejected")</t>
  </si>
  <si>
    <t>- IR -&gt; selalu debit</t>
  </si>
  <si>
    <t>- INVOICE CST -&gt; kredit</t>
  </si>
  <si>
    <t>- ADMN BANK -&gt; manual</t>
  </si>
  <si>
    <t>- CASHBOND -&gt; manual</t>
  </si>
  <si>
    <t>Address</t>
  </si>
  <si>
    <t>Marital Status</t>
  </si>
  <si>
    <t>BPJS ID</t>
  </si>
  <si>
    <t>KTP</t>
  </si>
  <si>
    <t>Contact Number</t>
  </si>
  <si>
    <t>enum ("married", "un-maried")</t>
  </si>
  <si>
    <t>jumlah_anak</t>
  </si>
  <si>
    <t>enum("1","2","3","&gt;3")</t>
  </si>
  <si>
    <t>Quotation Customer</t>
  </si>
  <si>
    <t>Received_date -&gt; Submitted Date</t>
  </si>
  <si>
    <t>Quotaion Vendor</t>
  </si>
  <si>
    <t>Sama seperti Q Customer, dengan tambahan</t>
  </si>
  <si>
    <t>Sales</t>
  </si>
  <si>
    <t>tapi Quotaion Number -&gt;ENTRY</t>
  </si>
  <si>
    <t>Quotation Vendor ID</t>
  </si>
  <si>
    <t>Quotation vendor</t>
  </si>
  <si>
    <t>CUTI MEMBER</t>
  </si>
  <si>
    <t>jatah</t>
  </si>
  <si>
    <t>sisa</t>
  </si>
  <si>
    <t>diambil</t>
  </si>
  <si>
    <t>FAKTUR</t>
  </si>
  <si>
    <t>NO FAKTUR</t>
  </si>
  <si>
    <t>ENTRY</t>
  </si>
  <si>
    <t>INV Number</t>
  </si>
  <si>
    <t>Jenis Faktur</t>
  </si>
  <si>
    <t>Type</t>
  </si>
  <si>
    <t>enum ("masukan","keluaran")</t>
  </si>
  <si>
    <t>Salary/ Man Hour Rate</t>
  </si>
  <si>
    <t>Allowance Per Day</t>
  </si>
  <si>
    <t>Transport Per Day</t>
  </si>
  <si>
    <t>SLIP GAJI</t>
  </si>
  <si>
    <t>- Employe Name</t>
  </si>
  <si>
    <t>TIME REPORT</t>
  </si>
  <si>
    <t>- Jmlh Man Hour per bulan (berdasarkan time report)</t>
  </si>
  <si>
    <t>- MONTH YEAR</t>
  </si>
  <si>
    <t>- Project Number BMKN</t>
  </si>
  <si>
    <t>- Customer name</t>
  </si>
  <si>
    <t>- Employee Name</t>
  </si>
  <si>
    <t>- Jmlh Hari Transport</t>
  </si>
  <si>
    <t>- Jmlh Hari Allowance</t>
  </si>
  <si>
    <t xml:space="preserve"> Table lihat contoh (</t>
  </si>
  <si>
    <t>- Jmlh Cashbond</t>
  </si>
  <si>
    <t>Drop down list, tergantung data dari refference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</si>
</sst>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5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Border="0" applyProtection="0"/>
    <xf numFmtId="9" fontId="2" fillId="0" borderId="0" applyBorder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1" applyFont="1"/>
    <xf numFmtId="164" fontId="0" fillId="0" borderId="0" xfId="1" applyFont="1" applyBorder="1" applyAlignment="1" applyProtection="1"/>
    <xf numFmtId="164" fontId="0" fillId="0" borderId="0" xfId="0" applyNumberFormat="1"/>
    <xf numFmtId="10" fontId="0" fillId="0" borderId="0" xfId="2" applyNumberFormat="1" applyFont="1" applyBorder="1" applyAlignment="1" applyProtection="1"/>
    <xf numFmtId="10" fontId="0" fillId="0" borderId="0" xfId="0" applyNumberFormat="1"/>
    <xf numFmtId="0" fontId="0" fillId="0" borderId="0" xfId="0" applyFill="1"/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0" xfId="0" quotePrefix="1"/>
    <xf numFmtId="0" fontId="0" fillId="0" borderId="0" xfId="0" applyAlignment="1">
      <alignment vertical="top"/>
    </xf>
    <xf numFmtId="0" fontId="0" fillId="7" borderId="0" xfId="0" applyFont="1" applyFill="1" applyBorder="1" applyAlignment="1">
      <alignment horizontal="left" vertical="center"/>
    </xf>
    <xf numFmtId="0" fontId="4" fillId="5" borderId="0" xfId="4"/>
    <xf numFmtId="0" fontId="4" fillId="8" borderId="0" xfId="4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9" borderId="0" xfId="0" applyFill="1"/>
    <xf numFmtId="0" fontId="4" fillId="9" borderId="0" xfId="4" applyFill="1" applyBorder="1" applyAlignment="1">
      <alignment horizontal="center"/>
    </xf>
    <xf numFmtId="0" fontId="4" fillId="5" borderId="0" xfId="4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0" xfId="0"/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K115"/>
  <sheetViews>
    <sheetView tabSelected="1" topLeftCell="D1" zoomScaleNormal="100" workbookViewId="0">
      <selection activeCell="E14" sqref="E14"/>
    </sheetView>
  </sheetViews>
  <sheetFormatPr defaultRowHeight="15" x14ac:dyDescent="0.25"/>
  <cols>
    <col min="1" max="1" width="8.7109375"/>
    <col min="2" max="2" width="5.28515625"/>
    <col min="3" max="3" width="20.42578125"/>
    <col min="4" max="4" width="88.42578125" bestFit="1" customWidth="1"/>
    <col min="5" max="5" width="41.140625" bestFit="1" customWidth="1"/>
    <col min="6" max="6" width="22.140625" bestFit="1" customWidth="1"/>
    <col min="7" max="7" width="62.28515625"/>
    <col min="8" max="8" width="8.7109375"/>
    <col min="9" max="9" width="5.28515625"/>
    <col min="10" max="10" width="20.42578125"/>
    <col min="11" max="11" width="62.28515625"/>
    <col min="12" max="12" width="16.42578125"/>
    <col min="13" max="13" width="8.7109375"/>
    <col min="14" max="14" width="4.85546875"/>
    <col min="15" max="15" width="22.7109375"/>
    <col min="16" max="16" width="10.7109375"/>
    <col min="17" max="1025" width="8.7109375"/>
  </cols>
  <sheetData>
    <row r="2" spans="2:7" x14ac:dyDescent="0.25">
      <c r="B2" s="22" t="s">
        <v>0</v>
      </c>
      <c r="C2" s="22"/>
      <c r="D2" s="8"/>
      <c r="E2" s="23" t="s">
        <v>110</v>
      </c>
      <c r="F2" s="23"/>
      <c r="G2" s="12" t="s">
        <v>111</v>
      </c>
    </row>
    <row r="3" spans="2:7" x14ac:dyDescent="0.25">
      <c r="B3">
        <v>1</v>
      </c>
      <c r="C3" t="s">
        <v>1</v>
      </c>
      <c r="D3" t="s">
        <v>2</v>
      </c>
      <c r="E3">
        <v>1</v>
      </c>
      <c r="F3" t="s">
        <v>1</v>
      </c>
      <c r="G3" t="s">
        <v>2</v>
      </c>
    </row>
    <row r="4" spans="2:7" x14ac:dyDescent="0.25">
      <c r="B4">
        <v>2</v>
      </c>
      <c r="C4" t="s">
        <v>3</v>
      </c>
      <c r="D4" t="s">
        <v>4</v>
      </c>
    </row>
    <row r="5" spans="2:7" x14ac:dyDescent="0.25">
      <c r="B5">
        <v>3</v>
      </c>
      <c r="C5" t="s">
        <v>5</v>
      </c>
      <c r="D5" t="s">
        <v>4</v>
      </c>
      <c r="E5">
        <v>3</v>
      </c>
      <c r="F5" t="s">
        <v>105</v>
      </c>
      <c r="G5" t="s">
        <v>113</v>
      </c>
    </row>
    <row r="6" spans="2:7" x14ac:dyDescent="0.25">
      <c r="E6">
        <v>4</v>
      </c>
      <c r="F6" t="s">
        <v>7</v>
      </c>
      <c r="G6" t="s">
        <v>8</v>
      </c>
    </row>
    <row r="7" spans="2:7" x14ac:dyDescent="0.25">
      <c r="B7" s="21" t="s">
        <v>9</v>
      </c>
      <c r="C7" s="21"/>
      <c r="D7" t="s">
        <v>10</v>
      </c>
      <c r="E7">
        <v>5</v>
      </c>
      <c r="F7" t="s">
        <v>102</v>
      </c>
      <c r="G7" t="s">
        <v>103</v>
      </c>
    </row>
    <row r="8" spans="2:7" x14ac:dyDescent="0.25">
      <c r="B8">
        <v>1</v>
      </c>
      <c r="C8" t="s">
        <v>1</v>
      </c>
      <c r="D8" t="s">
        <v>2</v>
      </c>
      <c r="E8">
        <v>6</v>
      </c>
      <c r="F8" t="s">
        <v>32</v>
      </c>
      <c r="G8" t="s">
        <v>104</v>
      </c>
    </row>
    <row r="9" spans="2:7" x14ac:dyDescent="0.25">
      <c r="B9">
        <v>2</v>
      </c>
      <c r="C9" t="s">
        <v>11</v>
      </c>
      <c r="D9" t="s">
        <v>4</v>
      </c>
    </row>
    <row r="10" spans="2:7" x14ac:dyDescent="0.25">
      <c r="B10">
        <v>3</v>
      </c>
      <c r="C10" t="s">
        <v>12</v>
      </c>
      <c r="D10" t="s">
        <v>13</v>
      </c>
      <c r="E10">
        <v>7</v>
      </c>
      <c r="F10" t="s">
        <v>12</v>
      </c>
      <c r="G10" t="s">
        <v>114</v>
      </c>
    </row>
    <row r="11" spans="2:7" x14ac:dyDescent="0.25">
      <c r="B11">
        <v>4</v>
      </c>
      <c r="C11" t="s">
        <v>15</v>
      </c>
      <c r="D11" t="s">
        <v>16</v>
      </c>
      <c r="E11">
        <v>8</v>
      </c>
      <c r="F11" s="1" t="s">
        <v>17</v>
      </c>
      <c r="G11" t="s">
        <v>18</v>
      </c>
    </row>
    <row r="12" spans="2:7" x14ac:dyDescent="0.25">
      <c r="B12">
        <v>5</v>
      </c>
      <c r="C12" t="s">
        <v>99</v>
      </c>
      <c r="D12" t="s">
        <v>100</v>
      </c>
      <c r="E12">
        <v>9</v>
      </c>
      <c r="F12" s="1" t="s">
        <v>20</v>
      </c>
      <c r="G12" t="s">
        <v>18</v>
      </c>
    </row>
    <row r="13" spans="2:7" x14ac:dyDescent="0.25">
      <c r="B13">
        <v>6</v>
      </c>
      <c r="C13" t="s">
        <v>21</v>
      </c>
      <c r="D13" t="s">
        <v>22</v>
      </c>
      <c r="E13">
        <v>10</v>
      </c>
      <c r="F13" t="s">
        <v>112</v>
      </c>
      <c r="G13" t="s">
        <v>182</v>
      </c>
    </row>
    <row r="14" spans="2:7" x14ac:dyDescent="0.25">
      <c r="B14">
        <v>7</v>
      </c>
      <c r="C14" t="s">
        <v>23</v>
      </c>
      <c r="D14" t="s">
        <v>4</v>
      </c>
    </row>
    <row r="15" spans="2:7" x14ac:dyDescent="0.25">
      <c r="B15">
        <v>8</v>
      </c>
      <c r="C15" t="s">
        <v>98</v>
      </c>
      <c r="D15" t="s">
        <v>101</v>
      </c>
      <c r="F15" t="s">
        <v>126</v>
      </c>
      <c r="G15" t="s">
        <v>127</v>
      </c>
    </row>
    <row r="16" spans="2:7" x14ac:dyDescent="0.25">
      <c r="B16">
        <v>9</v>
      </c>
      <c r="C16" t="s">
        <v>115</v>
      </c>
      <c r="D16" t="s">
        <v>116</v>
      </c>
      <c r="E16" s="25"/>
      <c r="F16" s="25"/>
      <c r="G16" s="12" t="s">
        <v>128</v>
      </c>
    </row>
    <row r="17" spans="2:11" x14ac:dyDescent="0.25">
      <c r="G17" s="12" t="s">
        <v>136</v>
      </c>
    </row>
    <row r="18" spans="2:11" x14ac:dyDescent="0.25">
      <c r="G18" s="12" t="s">
        <v>137</v>
      </c>
    </row>
    <row r="19" spans="2:11" x14ac:dyDescent="0.25">
      <c r="G19" s="12" t="s">
        <v>138</v>
      </c>
    </row>
    <row r="20" spans="2:11" x14ac:dyDescent="0.25">
      <c r="B20" s="24" t="s">
        <v>24</v>
      </c>
      <c r="C20" s="24"/>
      <c r="D20" t="s">
        <v>25</v>
      </c>
      <c r="G20" s="12" t="s">
        <v>139</v>
      </c>
    </row>
    <row r="21" spans="2:11" x14ac:dyDescent="0.25">
      <c r="B21">
        <v>1</v>
      </c>
      <c r="C21" t="s">
        <v>1</v>
      </c>
      <c r="D21" t="s">
        <v>2</v>
      </c>
    </row>
    <row r="22" spans="2:11" x14ac:dyDescent="0.25">
      <c r="B22">
        <v>2</v>
      </c>
      <c r="C22" t="s">
        <v>19</v>
      </c>
      <c r="D22" t="s">
        <v>13</v>
      </c>
    </row>
    <row r="23" spans="2:11" x14ac:dyDescent="0.25">
      <c r="B23">
        <v>3</v>
      </c>
      <c r="C23" t="s">
        <v>26</v>
      </c>
      <c r="D23" t="s">
        <v>4</v>
      </c>
    </row>
    <row r="24" spans="2:11" x14ac:dyDescent="0.25">
      <c r="B24">
        <v>4</v>
      </c>
      <c r="C24" t="s">
        <v>12</v>
      </c>
      <c r="D24" t="s">
        <v>14</v>
      </c>
    </row>
    <row r="25" spans="2:11" x14ac:dyDescent="0.25">
      <c r="B25">
        <v>5</v>
      </c>
      <c r="C25" t="s">
        <v>15</v>
      </c>
      <c r="D25" t="s">
        <v>27</v>
      </c>
      <c r="F25" s="1"/>
    </row>
    <row r="26" spans="2:11" x14ac:dyDescent="0.25">
      <c r="B26">
        <v>6</v>
      </c>
      <c r="C26" t="s">
        <v>81</v>
      </c>
      <c r="D26" t="s">
        <v>4</v>
      </c>
      <c r="F26" s="1"/>
      <c r="I26">
        <v>6</v>
      </c>
      <c r="J26" t="s">
        <v>29</v>
      </c>
      <c r="K26" t="s">
        <v>30</v>
      </c>
    </row>
    <row r="27" spans="2:11" x14ac:dyDescent="0.25">
      <c r="B27">
        <v>7</v>
      </c>
      <c r="C27" t="s">
        <v>86</v>
      </c>
      <c r="D27" t="s">
        <v>4</v>
      </c>
    </row>
    <row r="28" spans="2:11" x14ac:dyDescent="0.25">
      <c r="B28">
        <v>8</v>
      </c>
      <c r="C28" t="s">
        <v>31</v>
      </c>
      <c r="D28" t="s">
        <v>87</v>
      </c>
    </row>
    <row r="29" spans="2:11" x14ac:dyDescent="0.25">
      <c r="B29" s="10" t="s">
        <v>28</v>
      </c>
      <c r="C29" s="10"/>
      <c r="D29" s="8"/>
    </row>
    <row r="30" spans="2:11" x14ac:dyDescent="0.25">
      <c r="B30">
        <v>1</v>
      </c>
      <c r="C30" t="s">
        <v>1</v>
      </c>
      <c r="D30" t="s">
        <v>2</v>
      </c>
      <c r="E30" s="20" t="s">
        <v>106</v>
      </c>
      <c r="F30" s="20"/>
      <c r="G30" t="s">
        <v>33</v>
      </c>
    </row>
    <row r="31" spans="2:11" x14ac:dyDescent="0.25">
      <c r="B31">
        <v>2</v>
      </c>
      <c r="C31" t="s">
        <v>15</v>
      </c>
      <c r="D31" t="s">
        <v>4</v>
      </c>
      <c r="E31">
        <v>1</v>
      </c>
      <c r="F31" t="s">
        <v>1</v>
      </c>
      <c r="G31" t="s">
        <v>2</v>
      </c>
    </row>
    <row r="32" spans="2:11" x14ac:dyDescent="0.25">
      <c r="B32">
        <v>3</v>
      </c>
      <c r="C32" t="s">
        <v>21</v>
      </c>
      <c r="D32" t="s">
        <v>4</v>
      </c>
      <c r="E32">
        <v>2</v>
      </c>
      <c r="F32" t="s">
        <v>6</v>
      </c>
      <c r="G32" t="s">
        <v>88</v>
      </c>
    </row>
    <row r="33" spans="1:10" x14ac:dyDescent="0.25">
      <c r="B33">
        <v>4</v>
      </c>
      <c r="C33" t="s">
        <v>31</v>
      </c>
      <c r="D33" t="s">
        <v>4</v>
      </c>
      <c r="E33">
        <v>3</v>
      </c>
      <c r="F33" t="s">
        <v>89</v>
      </c>
      <c r="G33" t="s">
        <v>4</v>
      </c>
    </row>
    <row r="34" spans="1:10" x14ac:dyDescent="0.25">
      <c r="B34">
        <v>5</v>
      </c>
      <c r="C34" t="s">
        <v>32</v>
      </c>
      <c r="D34" t="s">
        <v>4</v>
      </c>
      <c r="E34">
        <v>4</v>
      </c>
      <c r="F34" t="s">
        <v>7</v>
      </c>
      <c r="G34" t="s">
        <v>4</v>
      </c>
    </row>
    <row r="35" spans="1:10" x14ac:dyDescent="0.25">
      <c r="B35" s="10" t="s">
        <v>34</v>
      </c>
      <c r="C35" s="10"/>
      <c r="D35" s="8" t="s">
        <v>33</v>
      </c>
      <c r="E35">
        <v>5</v>
      </c>
      <c r="F35" s="1" t="s">
        <v>17</v>
      </c>
      <c r="G35" t="s">
        <v>18</v>
      </c>
    </row>
    <row r="36" spans="1:10" x14ac:dyDescent="0.25">
      <c r="B36">
        <v>1</v>
      </c>
      <c r="C36" t="s">
        <v>1</v>
      </c>
      <c r="D36" t="s">
        <v>2</v>
      </c>
      <c r="E36">
        <v>6</v>
      </c>
      <c r="F36" s="1" t="s">
        <v>20</v>
      </c>
      <c r="G36" t="s">
        <v>18</v>
      </c>
    </row>
    <row r="37" spans="1:10" x14ac:dyDescent="0.25">
      <c r="B37">
        <v>2</v>
      </c>
      <c r="C37" t="s">
        <v>35</v>
      </c>
      <c r="D37" t="s">
        <v>13</v>
      </c>
      <c r="E37">
        <v>7</v>
      </c>
      <c r="F37" t="s">
        <v>121</v>
      </c>
      <c r="G37" t="s">
        <v>4</v>
      </c>
    </row>
    <row r="38" spans="1:10" x14ac:dyDescent="0.25">
      <c r="B38">
        <v>3</v>
      </c>
      <c r="C38" t="s">
        <v>12</v>
      </c>
      <c r="D38" t="s">
        <v>14</v>
      </c>
      <c r="E38">
        <v>8</v>
      </c>
      <c r="F38" t="s">
        <v>96</v>
      </c>
      <c r="G38" t="s">
        <v>97</v>
      </c>
    </row>
    <row r="39" spans="1:10" x14ac:dyDescent="0.25">
      <c r="B39">
        <v>4</v>
      </c>
      <c r="C39" t="s">
        <v>7</v>
      </c>
      <c r="D39" t="s">
        <v>4</v>
      </c>
      <c r="E39">
        <v>9</v>
      </c>
      <c r="F39" t="s">
        <v>117</v>
      </c>
      <c r="G39" t="s">
        <v>119</v>
      </c>
    </row>
    <row r="40" spans="1:10" x14ac:dyDescent="0.25">
      <c r="B40">
        <v>5</v>
      </c>
      <c r="C40" t="s">
        <v>32</v>
      </c>
      <c r="D40" t="s">
        <v>4</v>
      </c>
      <c r="E40">
        <v>10</v>
      </c>
      <c r="F40" t="s">
        <v>120</v>
      </c>
      <c r="G40" s="12" t="s">
        <v>118</v>
      </c>
    </row>
    <row r="41" spans="1:10" x14ac:dyDescent="0.25">
      <c r="F41" t="s">
        <v>122</v>
      </c>
      <c r="G41" t="s">
        <v>123</v>
      </c>
    </row>
    <row r="42" spans="1:10" x14ac:dyDescent="0.25">
      <c r="A42" s="15"/>
      <c r="B42" s="16" t="s">
        <v>36</v>
      </c>
      <c r="C42" s="17"/>
      <c r="D42" t="s">
        <v>33</v>
      </c>
      <c r="F42" t="s">
        <v>124</v>
      </c>
      <c r="G42" t="s">
        <v>125</v>
      </c>
    </row>
    <row r="43" spans="1:10" x14ac:dyDescent="0.25">
      <c r="B43">
        <v>1</v>
      </c>
      <c r="C43" t="s">
        <v>1</v>
      </c>
      <c r="D43" t="s">
        <v>2</v>
      </c>
    </row>
    <row r="44" spans="1:10" x14ac:dyDescent="0.25">
      <c r="B44">
        <v>2</v>
      </c>
      <c r="C44" t="s">
        <v>37</v>
      </c>
      <c r="D44" t="s">
        <v>13</v>
      </c>
    </row>
    <row r="45" spans="1:10" x14ac:dyDescent="0.25">
      <c r="B45">
        <v>3</v>
      </c>
      <c r="C45" t="s">
        <v>35</v>
      </c>
      <c r="D45" t="s">
        <v>39</v>
      </c>
    </row>
    <row r="46" spans="1:10" x14ac:dyDescent="0.25">
      <c r="B46">
        <v>4</v>
      </c>
      <c r="C46" t="s">
        <v>12</v>
      </c>
      <c r="D46" t="s">
        <v>14</v>
      </c>
      <c r="E46" s="21" t="s">
        <v>38</v>
      </c>
      <c r="F46" s="21"/>
      <c r="J46" t="s">
        <v>129</v>
      </c>
    </row>
    <row r="47" spans="1:10" x14ac:dyDescent="0.25">
      <c r="B47">
        <v>5</v>
      </c>
      <c r="C47" t="s">
        <v>7</v>
      </c>
      <c r="D47" t="s">
        <v>4</v>
      </c>
      <c r="E47">
        <v>1</v>
      </c>
      <c r="F47" t="s">
        <v>1</v>
      </c>
      <c r="G47" t="s">
        <v>2</v>
      </c>
      <c r="J47" t="s">
        <v>130</v>
      </c>
    </row>
    <row r="48" spans="1:10" x14ac:dyDescent="0.25">
      <c r="B48">
        <v>6</v>
      </c>
      <c r="C48" t="s">
        <v>32</v>
      </c>
      <c r="D48" t="s">
        <v>4</v>
      </c>
      <c r="E48">
        <v>2</v>
      </c>
      <c r="F48" t="s">
        <v>7</v>
      </c>
      <c r="G48" t="s">
        <v>4</v>
      </c>
      <c r="J48" t="s">
        <v>131</v>
      </c>
    </row>
    <row r="49" spans="2:11" x14ac:dyDescent="0.25">
      <c r="B49">
        <v>7</v>
      </c>
      <c r="C49" s="15" t="s">
        <v>154</v>
      </c>
      <c r="D49" t="s">
        <v>155</v>
      </c>
      <c r="E49">
        <v>3</v>
      </c>
      <c r="F49" t="s">
        <v>6</v>
      </c>
      <c r="G49" t="s">
        <v>13</v>
      </c>
      <c r="J49" t="s">
        <v>93</v>
      </c>
    </row>
    <row r="50" spans="2:11" x14ac:dyDescent="0.25">
      <c r="E50">
        <v>4</v>
      </c>
      <c r="F50" t="s">
        <v>32</v>
      </c>
      <c r="G50" t="s">
        <v>4</v>
      </c>
      <c r="J50" t="s">
        <v>134</v>
      </c>
    </row>
    <row r="51" spans="2:11" x14ac:dyDescent="0.25">
      <c r="B51" s="11" t="s">
        <v>41</v>
      </c>
      <c r="C51" s="11"/>
      <c r="D51" t="s">
        <v>25</v>
      </c>
      <c r="E51">
        <v>5</v>
      </c>
      <c r="F51" t="s">
        <v>40</v>
      </c>
      <c r="G51" t="s">
        <v>30</v>
      </c>
      <c r="J51" t="s">
        <v>133</v>
      </c>
    </row>
    <row r="52" spans="2:11" x14ac:dyDescent="0.25">
      <c r="B52">
        <v>1</v>
      </c>
      <c r="C52" t="s">
        <v>1</v>
      </c>
      <c r="D52" t="s">
        <v>2</v>
      </c>
      <c r="E52">
        <v>6</v>
      </c>
      <c r="F52" t="s">
        <v>29</v>
      </c>
      <c r="G52" t="s">
        <v>30</v>
      </c>
      <c r="J52" t="s">
        <v>117</v>
      </c>
      <c r="K52" t="s">
        <v>135</v>
      </c>
    </row>
    <row r="53" spans="2:11" x14ac:dyDescent="0.25">
      <c r="B53">
        <v>2</v>
      </c>
      <c r="C53" t="s">
        <v>19</v>
      </c>
      <c r="D53" t="s">
        <v>4</v>
      </c>
      <c r="E53">
        <v>7</v>
      </c>
      <c r="F53" t="s">
        <v>12</v>
      </c>
      <c r="G53" t="s">
        <v>14</v>
      </c>
    </row>
    <row r="54" spans="2:11" x14ac:dyDescent="0.25">
      <c r="B54">
        <v>3</v>
      </c>
      <c r="C54" t="s">
        <v>26</v>
      </c>
      <c r="D54" t="s">
        <v>4</v>
      </c>
      <c r="E54">
        <v>8</v>
      </c>
      <c r="F54" t="s">
        <v>89</v>
      </c>
      <c r="G54" t="s">
        <v>4</v>
      </c>
    </row>
    <row r="55" spans="2:11" x14ac:dyDescent="0.25">
      <c r="B55">
        <v>4</v>
      </c>
      <c r="C55" t="s">
        <v>12</v>
      </c>
      <c r="D55" t="s">
        <v>14</v>
      </c>
      <c r="E55">
        <v>9</v>
      </c>
      <c r="F55" t="s">
        <v>107</v>
      </c>
    </row>
    <row r="56" spans="2:11" x14ac:dyDescent="0.25">
      <c r="B56">
        <v>5</v>
      </c>
      <c r="C56" t="s">
        <v>37</v>
      </c>
      <c r="D56" t="s">
        <v>44</v>
      </c>
      <c r="E56">
        <v>10</v>
      </c>
      <c r="F56" t="s">
        <v>108</v>
      </c>
    </row>
    <row r="57" spans="2:11" x14ac:dyDescent="0.25">
      <c r="B57">
        <v>6</v>
      </c>
      <c r="C57" t="s">
        <v>81</v>
      </c>
      <c r="D57" t="s">
        <v>82</v>
      </c>
      <c r="E57">
        <v>11</v>
      </c>
      <c r="F57" t="s">
        <v>109</v>
      </c>
    </row>
    <row r="58" spans="2:11" x14ac:dyDescent="0.25">
      <c r="B58">
        <v>7</v>
      </c>
      <c r="C58" t="s">
        <v>83</v>
      </c>
      <c r="D58" t="s">
        <v>84</v>
      </c>
    </row>
    <row r="59" spans="2:11" x14ac:dyDescent="0.25">
      <c r="B59">
        <v>8</v>
      </c>
      <c r="C59" t="s">
        <v>85</v>
      </c>
      <c r="D59" t="s">
        <v>4</v>
      </c>
    </row>
    <row r="60" spans="2:11" x14ac:dyDescent="0.25">
      <c r="B60">
        <v>9</v>
      </c>
      <c r="C60" t="s">
        <v>32</v>
      </c>
    </row>
    <row r="61" spans="2:11" x14ac:dyDescent="0.25">
      <c r="E61" s="10" t="s">
        <v>42</v>
      </c>
      <c r="F61" s="10"/>
      <c r="G61" s="8"/>
    </row>
    <row r="62" spans="2:11" x14ac:dyDescent="0.25">
      <c r="E62">
        <v>1</v>
      </c>
      <c r="F62" t="s">
        <v>1</v>
      </c>
      <c r="G62" t="s">
        <v>2</v>
      </c>
    </row>
    <row r="63" spans="2:11" x14ac:dyDescent="0.25">
      <c r="B63" t="s">
        <v>90</v>
      </c>
      <c r="E63">
        <v>2</v>
      </c>
      <c r="F63" t="s">
        <v>43</v>
      </c>
      <c r="G63" t="s">
        <v>4</v>
      </c>
    </row>
    <row r="64" spans="2:11" x14ac:dyDescent="0.25">
      <c r="B64">
        <v>1</v>
      </c>
      <c r="C64" t="s">
        <v>1</v>
      </c>
      <c r="D64" t="s">
        <v>91</v>
      </c>
      <c r="E64">
        <v>3</v>
      </c>
      <c r="F64" t="s">
        <v>45</v>
      </c>
      <c r="G64" t="s">
        <v>4</v>
      </c>
    </row>
    <row r="65" spans="2:7" x14ac:dyDescent="0.25">
      <c r="B65">
        <v>2</v>
      </c>
      <c r="C65" t="s">
        <v>92</v>
      </c>
      <c r="E65">
        <v>4</v>
      </c>
      <c r="F65" t="s">
        <v>46</v>
      </c>
      <c r="G65" t="s">
        <v>4</v>
      </c>
    </row>
    <row r="66" spans="2:7" x14ac:dyDescent="0.25">
      <c r="B66">
        <v>3</v>
      </c>
      <c r="C66" t="s">
        <v>93</v>
      </c>
    </row>
    <row r="67" spans="2:7" x14ac:dyDescent="0.25">
      <c r="B67">
        <v>4</v>
      </c>
      <c r="C67" t="s">
        <v>94</v>
      </c>
      <c r="D67" t="s">
        <v>95</v>
      </c>
    </row>
    <row r="68" spans="2:7" x14ac:dyDescent="0.25">
      <c r="B68">
        <v>5</v>
      </c>
      <c r="C68" t="s">
        <v>93</v>
      </c>
      <c r="E68" s="19" t="s">
        <v>47</v>
      </c>
      <c r="G68" s="8"/>
    </row>
    <row r="69" spans="2:7" x14ac:dyDescent="0.25">
      <c r="E69">
        <v>1</v>
      </c>
      <c r="F69" t="s">
        <v>1</v>
      </c>
      <c r="G69" t="s">
        <v>2</v>
      </c>
    </row>
    <row r="70" spans="2:7" x14ac:dyDescent="0.25">
      <c r="E70">
        <v>2</v>
      </c>
      <c r="F70" t="s">
        <v>48</v>
      </c>
      <c r="G70" t="s">
        <v>4</v>
      </c>
    </row>
    <row r="71" spans="2:7" x14ac:dyDescent="0.25">
      <c r="E71">
        <v>3</v>
      </c>
      <c r="F71" t="s">
        <v>49</v>
      </c>
      <c r="G71" t="s">
        <v>4</v>
      </c>
    </row>
    <row r="72" spans="2:7" x14ac:dyDescent="0.25">
      <c r="E72">
        <v>4</v>
      </c>
      <c r="F72" t="s">
        <v>167</v>
      </c>
      <c r="G72" t="s">
        <v>4</v>
      </c>
    </row>
    <row r="73" spans="2:7" x14ac:dyDescent="0.25">
      <c r="E73">
        <v>5</v>
      </c>
      <c r="F73" t="s">
        <v>50</v>
      </c>
      <c r="G73" t="s">
        <v>4</v>
      </c>
    </row>
    <row r="74" spans="2:7" x14ac:dyDescent="0.25">
      <c r="E74">
        <v>6</v>
      </c>
      <c r="F74" t="s">
        <v>140</v>
      </c>
    </row>
    <row r="75" spans="2:7" x14ac:dyDescent="0.25">
      <c r="E75">
        <v>7</v>
      </c>
      <c r="F75" s="14" t="s">
        <v>141</v>
      </c>
      <c r="G75" t="s">
        <v>145</v>
      </c>
    </row>
    <row r="76" spans="2:7" x14ac:dyDescent="0.25">
      <c r="E76">
        <v>8</v>
      </c>
      <c r="F76" s="13" t="s">
        <v>142</v>
      </c>
    </row>
    <row r="77" spans="2:7" x14ac:dyDescent="0.25">
      <c r="E77">
        <v>9</v>
      </c>
      <c r="F77" t="s">
        <v>143</v>
      </c>
    </row>
    <row r="78" spans="2:7" x14ac:dyDescent="0.25">
      <c r="E78">
        <v>10</v>
      </c>
      <c r="F78" t="s">
        <v>144</v>
      </c>
    </row>
    <row r="79" spans="2:7" x14ac:dyDescent="0.25">
      <c r="E79">
        <v>11</v>
      </c>
      <c r="F79" t="s">
        <v>146</v>
      </c>
      <c r="G79" t="s">
        <v>147</v>
      </c>
    </row>
    <row r="80" spans="2:7" x14ac:dyDescent="0.25">
      <c r="E80">
        <v>12</v>
      </c>
      <c r="F80" t="s">
        <v>168</v>
      </c>
    </row>
    <row r="81" spans="4:6" x14ac:dyDescent="0.25">
      <c r="D81" s="9" t="s">
        <v>51</v>
      </c>
      <c r="E81">
        <v>13</v>
      </c>
      <c r="F81" t="s">
        <v>169</v>
      </c>
    </row>
    <row r="83" spans="4:6" x14ac:dyDescent="0.25">
      <c r="E83" s="18" t="s">
        <v>148</v>
      </c>
    </row>
    <row r="84" spans="4:6" x14ac:dyDescent="0.25">
      <c r="E84" t="s">
        <v>149</v>
      </c>
    </row>
    <row r="85" spans="4:6" x14ac:dyDescent="0.25">
      <c r="E85" t="s">
        <v>152</v>
      </c>
    </row>
    <row r="87" spans="4:6" x14ac:dyDescent="0.25">
      <c r="E87" s="18" t="s">
        <v>150</v>
      </c>
    </row>
    <row r="88" spans="4:6" x14ac:dyDescent="0.25">
      <c r="E88" t="s">
        <v>151</v>
      </c>
    </row>
    <row r="89" spans="4:6" x14ac:dyDescent="0.25">
      <c r="E89" t="s">
        <v>153</v>
      </c>
    </row>
    <row r="90" spans="4:6" x14ac:dyDescent="0.25">
      <c r="E90" t="s">
        <v>85</v>
      </c>
    </row>
    <row r="96" spans="4:6" x14ac:dyDescent="0.25">
      <c r="E96" s="18" t="s">
        <v>156</v>
      </c>
    </row>
    <row r="97" spans="5:7" x14ac:dyDescent="0.25">
      <c r="E97" t="s">
        <v>132</v>
      </c>
    </row>
    <row r="98" spans="5:7" x14ac:dyDescent="0.25">
      <c r="E98" t="s">
        <v>157</v>
      </c>
    </row>
    <row r="99" spans="5:7" x14ac:dyDescent="0.25">
      <c r="E99" t="s">
        <v>159</v>
      </c>
    </row>
    <row r="100" spans="5:7" x14ac:dyDescent="0.25">
      <c r="E100" t="s">
        <v>158</v>
      </c>
    </row>
    <row r="102" spans="5:7" x14ac:dyDescent="0.25">
      <c r="E102" s="18" t="s">
        <v>160</v>
      </c>
    </row>
    <row r="103" spans="5:7" x14ac:dyDescent="0.25">
      <c r="E103" t="s">
        <v>161</v>
      </c>
      <c r="F103" t="s">
        <v>162</v>
      </c>
    </row>
    <row r="104" spans="5:7" x14ac:dyDescent="0.25">
      <c r="E104" t="s">
        <v>163</v>
      </c>
    </row>
    <row r="105" spans="5:7" x14ac:dyDescent="0.25">
      <c r="E105" t="s">
        <v>164</v>
      </c>
      <c r="F105" t="s">
        <v>162</v>
      </c>
    </row>
    <row r="106" spans="5:7" x14ac:dyDescent="0.25">
      <c r="E106" t="s">
        <v>165</v>
      </c>
      <c r="F106" t="s">
        <v>166</v>
      </c>
    </row>
    <row r="110" spans="5:7" x14ac:dyDescent="0.25">
      <c r="E110" s="18" t="s">
        <v>170</v>
      </c>
      <c r="G110" s="18" t="s">
        <v>172</v>
      </c>
    </row>
    <row r="111" spans="5:7" x14ac:dyDescent="0.25">
      <c r="E111" s="12" t="s">
        <v>171</v>
      </c>
      <c r="G111" s="12" t="s">
        <v>174</v>
      </c>
    </row>
    <row r="112" spans="5:7" x14ac:dyDescent="0.25">
      <c r="E112" s="12" t="s">
        <v>173</v>
      </c>
      <c r="G112" s="12" t="s">
        <v>177</v>
      </c>
    </row>
    <row r="113" spans="5:7" x14ac:dyDescent="0.25">
      <c r="E113" s="12" t="s">
        <v>178</v>
      </c>
      <c r="G113" s="12" t="s">
        <v>175</v>
      </c>
    </row>
    <row r="114" spans="5:7" x14ac:dyDescent="0.25">
      <c r="E114" s="12" t="s">
        <v>179</v>
      </c>
      <c r="G114" s="12" t="s">
        <v>176</v>
      </c>
    </row>
    <row r="115" spans="5:7" x14ac:dyDescent="0.25">
      <c r="E115" s="12" t="s">
        <v>181</v>
      </c>
      <c r="G115" s="12" t="s">
        <v>180</v>
      </c>
    </row>
  </sheetData>
  <mergeCells count="7">
    <mergeCell ref="E30:F30"/>
    <mergeCell ref="E46:F46"/>
    <mergeCell ref="B2:C2"/>
    <mergeCell ref="E2:F2"/>
    <mergeCell ref="B7:C7"/>
    <mergeCell ref="B20:C20"/>
    <mergeCell ref="E16:F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D60"/>
  <sheetViews>
    <sheetView topLeftCell="A49" zoomScaleNormal="100" workbookViewId="0">
      <selection activeCell="B54" sqref="B54"/>
    </sheetView>
  </sheetViews>
  <sheetFormatPr defaultRowHeight="15" x14ac:dyDescent="0.25"/>
  <cols>
    <col min="1" max="1" width="8.7109375"/>
    <col min="2" max="2" width="5.85546875"/>
    <col min="3" max="3" width="21.7109375"/>
    <col min="4" max="4" width="42.85546875"/>
    <col min="5" max="1025" width="8.7109375"/>
  </cols>
  <sheetData>
    <row r="2" spans="2:4" x14ac:dyDescent="0.25">
      <c r="B2" s="21" t="s">
        <v>52</v>
      </c>
      <c r="C2" s="21"/>
    </row>
    <row r="3" spans="2:4" x14ac:dyDescent="0.25">
      <c r="B3" s="2">
        <v>1</v>
      </c>
      <c r="C3" s="2" t="s">
        <v>53</v>
      </c>
      <c r="D3" t="s">
        <v>54</v>
      </c>
    </row>
    <row r="4" spans="2:4" x14ac:dyDescent="0.25">
      <c r="C4" t="s">
        <v>55</v>
      </c>
      <c r="D4" t="s">
        <v>56</v>
      </c>
    </row>
    <row r="5" spans="2:4" x14ac:dyDescent="0.25">
      <c r="D5" t="s">
        <v>57</v>
      </c>
    </row>
    <row r="6" spans="2:4" x14ac:dyDescent="0.25">
      <c r="D6" t="s">
        <v>58</v>
      </c>
    </row>
    <row r="8" spans="2:4" x14ac:dyDescent="0.25">
      <c r="C8" t="s">
        <v>59</v>
      </c>
      <c r="D8" t="s">
        <v>60</v>
      </c>
    </row>
    <row r="9" spans="2:4" x14ac:dyDescent="0.25">
      <c r="D9" t="s">
        <v>61</v>
      </c>
    </row>
    <row r="10" spans="2:4" x14ac:dyDescent="0.25">
      <c r="D10" t="s">
        <v>62</v>
      </c>
    </row>
    <row r="11" spans="2:4" x14ac:dyDescent="0.25">
      <c r="D11" t="s">
        <v>63</v>
      </c>
    </row>
    <row r="12" spans="2:4" x14ac:dyDescent="0.25">
      <c r="D12" t="s">
        <v>64</v>
      </c>
    </row>
    <row r="14" spans="2:4" x14ac:dyDescent="0.25">
      <c r="B14" s="2">
        <v>2</v>
      </c>
      <c r="C14" s="2" t="s">
        <v>65</v>
      </c>
      <c r="D14" s="1" t="s">
        <v>17</v>
      </c>
    </row>
    <row r="15" spans="2:4" x14ac:dyDescent="0.25">
      <c r="C15" t="s">
        <v>55</v>
      </c>
      <c r="D15" t="s">
        <v>66</v>
      </c>
    </row>
    <row r="17" spans="2:4" x14ac:dyDescent="0.25">
      <c r="C17" t="s">
        <v>59</v>
      </c>
      <c r="D17" t="s">
        <v>60</v>
      </c>
    </row>
    <row r="18" spans="2:4" x14ac:dyDescent="0.25">
      <c r="D18" t="s">
        <v>61</v>
      </c>
    </row>
    <row r="19" spans="2:4" x14ac:dyDescent="0.25">
      <c r="D19" t="s">
        <v>62</v>
      </c>
    </row>
    <row r="20" spans="2:4" x14ac:dyDescent="0.25">
      <c r="D20" t="s">
        <v>63</v>
      </c>
    </row>
    <row r="21" spans="2:4" x14ac:dyDescent="0.25">
      <c r="D21" t="s">
        <v>64</v>
      </c>
    </row>
    <row r="23" spans="2:4" x14ac:dyDescent="0.25">
      <c r="B23" s="2">
        <v>3</v>
      </c>
      <c r="C23" s="2" t="s">
        <v>67</v>
      </c>
      <c r="D23" t="s">
        <v>68</v>
      </c>
    </row>
    <row r="24" spans="2:4" x14ac:dyDescent="0.25">
      <c r="C24" t="s">
        <v>55</v>
      </c>
      <c r="D24" t="s">
        <v>68</v>
      </c>
    </row>
    <row r="26" spans="2:4" x14ac:dyDescent="0.25">
      <c r="C26" t="s">
        <v>59</v>
      </c>
      <c r="D26" t="s">
        <v>60</v>
      </c>
    </row>
    <row r="27" spans="2:4" x14ac:dyDescent="0.25">
      <c r="D27" t="s">
        <v>61</v>
      </c>
    </row>
    <row r="28" spans="2:4" x14ac:dyDescent="0.25">
      <c r="D28" t="s">
        <v>62</v>
      </c>
    </row>
    <row r="29" spans="2:4" x14ac:dyDescent="0.25">
      <c r="D29" t="s">
        <v>63</v>
      </c>
    </row>
    <row r="30" spans="2:4" x14ac:dyDescent="0.25">
      <c r="D30" t="s">
        <v>64</v>
      </c>
    </row>
    <row r="32" spans="2:4" x14ac:dyDescent="0.25">
      <c r="B32" s="2">
        <v>4</v>
      </c>
      <c r="C32" s="2" t="s">
        <v>69</v>
      </c>
      <c r="D32" t="s">
        <v>21</v>
      </c>
    </row>
    <row r="33" spans="2:4" x14ac:dyDescent="0.25">
      <c r="C33" t="s">
        <v>55</v>
      </c>
      <c r="D33" t="s">
        <v>21</v>
      </c>
    </row>
    <row r="35" spans="2:4" x14ac:dyDescent="0.25">
      <c r="C35" t="s">
        <v>59</v>
      </c>
      <c r="D35" t="s">
        <v>60</v>
      </c>
    </row>
    <row r="36" spans="2:4" x14ac:dyDescent="0.25">
      <c r="D36" t="s">
        <v>70</v>
      </c>
    </row>
    <row r="37" spans="2:4" x14ac:dyDescent="0.25">
      <c r="D37" t="s">
        <v>71</v>
      </c>
    </row>
    <row r="38" spans="2:4" x14ac:dyDescent="0.25">
      <c r="D38" t="s">
        <v>72</v>
      </c>
    </row>
    <row r="39" spans="2:4" x14ac:dyDescent="0.25">
      <c r="D39" t="s">
        <v>73</v>
      </c>
    </row>
    <row r="40" spans="2:4" x14ac:dyDescent="0.25">
      <c r="D40" t="s">
        <v>74</v>
      </c>
    </row>
    <row r="43" spans="2:4" x14ac:dyDescent="0.25">
      <c r="B43" s="2">
        <v>5</v>
      </c>
      <c r="C43" s="2" t="s">
        <v>69</v>
      </c>
      <c r="D43" t="s">
        <v>23</v>
      </c>
    </row>
    <row r="44" spans="2:4" x14ac:dyDescent="0.25">
      <c r="C44" t="s">
        <v>55</v>
      </c>
      <c r="D44" t="s">
        <v>23</v>
      </c>
    </row>
    <row r="46" spans="2:4" x14ac:dyDescent="0.25">
      <c r="C46" t="s">
        <v>59</v>
      </c>
      <c r="D46" t="s">
        <v>60</v>
      </c>
    </row>
    <row r="47" spans="2:4" x14ac:dyDescent="0.25">
      <c r="D47" t="s">
        <v>70</v>
      </c>
    </row>
    <row r="48" spans="2:4" x14ac:dyDescent="0.25">
      <c r="D48" t="s">
        <v>75</v>
      </c>
    </row>
    <row r="49" spans="2:4" x14ac:dyDescent="0.25">
      <c r="D49" t="s">
        <v>72</v>
      </c>
    </row>
    <row r="50" spans="2:4" x14ac:dyDescent="0.25">
      <c r="D50" t="s">
        <v>73</v>
      </c>
    </row>
    <row r="51" spans="2:4" x14ac:dyDescent="0.25">
      <c r="D51" t="s">
        <v>74</v>
      </c>
    </row>
    <row r="53" spans="2:4" x14ac:dyDescent="0.25">
      <c r="B53" s="2">
        <v>6</v>
      </c>
      <c r="C53" s="2" t="s">
        <v>76</v>
      </c>
      <c r="D53" t="s">
        <v>77</v>
      </c>
    </row>
    <row r="54" spans="2:4" x14ac:dyDescent="0.25">
      <c r="C54" t="s">
        <v>55</v>
      </c>
      <c r="D54" t="s">
        <v>77</v>
      </c>
    </row>
    <row r="56" spans="2:4" x14ac:dyDescent="0.25">
      <c r="C56" t="s">
        <v>59</v>
      </c>
      <c r="D56" t="s">
        <v>60</v>
      </c>
    </row>
    <row r="57" spans="2:4" x14ac:dyDescent="0.25">
      <c r="D57" t="s">
        <v>78</v>
      </c>
    </row>
    <row r="58" spans="2:4" x14ac:dyDescent="0.25">
      <c r="D58" t="s">
        <v>79</v>
      </c>
    </row>
    <row r="59" spans="2:4" x14ac:dyDescent="0.25">
      <c r="D59" t="s">
        <v>63</v>
      </c>
    </row>
    <row r="60" spans="2:4" x14ac:dyDescent="0.25">
      <c r="D60" t="s">
        <v>64</v>
      </c>
    </row>
  </sheetData>
  <mergeCells count="1">
    <mergeCell ref="B2: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C1:G18"/>
  <sheetViews>
    <sheetView zoomScaleNormal="100" workbookViewId="0">
      <selection activeCell="G15" sqref="G15"/>
    </sheetView>
  </sheetViews>
  <sheetFormatPr defaultRowHeight="15" x14ac:dyDescent="0.25"/>
  <cols>
    <col min="1" max="4" width="8.7109375"/>
    <col min="5" max="5" width="14.7109375" style="3"/>
    <col min="6" max="6" width="14.7109375"/>
    <col min="7" max="7" width="18.28515625"/>
    <col min="8" max="1025" width="8.7109375"/>
  </cols>
  <sheetData>
    <row r="1" spans="3:7" x14ac:dyDescent="0.25">
      <c r="E1"/>
    </row>
    <row r="2" spans="3:7" x14ac:dyDescent="0.25">
      <c r="E2"/>
    </row>
    <row r="3" spans="3:7" x14ac:dyDescent="0.25">
      <c r="E3" s="4">
        <v>496000000</v>
      </c>
    </row>
    <row r="4" spans="3:7" x14ac:dyDescent="0.25">
      <c r="E4" s="4">
        <v>331910800</v>
      </c>
    </row>
    <row r="5" spans="3:7" x14ac:dyDescent="0.25">
      <c r="E5" s="4">
        <f>E3-E4</f>
        <v>164089200</v>
      </c>
      <c r="G5" s="5">
        <f>E5*0.0062*36</f>
        <v>36624709.439999998</v>
      </c>
    </row>
    <row r="6" spans="3:7" x14ac:dyDescent="0.25">
      <c r="C6" s="6">
        <v>0.01</v>
      </c>
      <c r="E6" s="4">
        <f>E5*C6</f>
        <v>1640892</v>
      </c>
      <c r="G6" s="5">
        <f>E6+E14+E15+E16+E17+E8</f>
        <v>35668593.730000004</v>
      </c>
    </row>
    <row r="7" spans="3:7" x14ac:dyDescent="0.25">
      <c r="E7" s="4">
        <f>SUM(E5:E6)</f>
        <v>165730092</v>
      </c>
    </row>
    <row r="8" spans="3:7" x14ac:dyDescent="0.25">
      <c r="C8" s="6">
        <v>4.2500000000000003E-2</v>
      </c>
      <c r="D8">
        <v>3</v>
      </c>
      <c r="E8" s="4">
        <f>E7*D8*C8</f>
        <v>21130586.73</v>
      </c>
    </row>
    <row r="9" spans="3:7" x14ac:dyDescent="0.25">
      <c r="E9" s="4">
        <f>SUM(E7:E8)</f>
        <v>186860678.72999999</v>
      </c>
    </row>
    <row r="10" spans="3:7" x14ac:dyDescent="0.25">
      <c r="E10" s="4">
        <f>E9/36</f>
        <v>5190574.4091666667</v>
      </c>
      <c r="F10" t="s">
        <v>80</v>
      </c>
    </row>
    <row r="11" spans="3:7" x14ac:dyDescent="0.25">
      <c r="E11"/>
    </row>
    <row r="12" spans="3:7" x14ac:dyDescent="0.25">
      <c r="E12" s="4">
        <f>E4</f>
        <v>331910800</v>
      </c>
    </row>
    <row r="13" spans="3:7" x14ac:dyDescent="0.25">
      <c r="E13" s="4">
        <f>E10</f>
        <v>5190574.4091666667</v>
      </c>
    </row>
    <row r="14" spans="3:7" x14ac:dyDescent="0.25">
      <c r="C14" s="7">
        <v>1.7000000000000001E-2</v>
      </c>
      <c r="E14" s="4">
        <v>8432000</v>
      </c>
      <c r="G14" s="5">
        <f>C14*E3</f>
        <v>8432000</v>
      </c>
    </row>
    <row r="15" spans="3:7" x14ac:dyDescent="0.25">
      <c r="C15" s="7">
        <v>1.2500000000000001E-2</v>
      </c>
      <c r="E15" s="4">
        <f>E5*C15</f>
        <v>2051115</v>
      </c>
    </row>
    <row r="16" spans="3:7" x14ac:dyDescent="0.25">
      <c r="E16" s="4">
        <v>14000</v>
      </c>
    </row>
    <row r="17" spans="5:6" x14ac:dyDescent="0.25">
      <c r="E17" s="4">
        <v>2400000</v>
      </c>
      <c r="F17" s="4">
        <v>350000000</v>
      </c>
    </row>
    <row r="18" spans="5:6" x14ac:dyDescent="0.25">
      <c r="E18" s="4">
        <f>SUM(E12:E17)</f>
        <v>349998489.40916669</v>
      </c>
      <c r="F18" s="5">
        <f>E18-F17</f>
        <v>-1510.5908333063126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Menu</vt:lpstr>
      <vt:lpstr>Report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cp:revision>3</cp:revision>
  <dcterms:created xsi:type="dcterms:W3CDTF">2006-09-16T00:00:00Z</dcterms:created>
  <dcterms:modified xsi:type="dcterms:W3CDTF">2017-05-22T05:34:15Z</dcterms:modified>
  <dc:language>en-US</dc:language>
</cp:coreProperties>
</file>