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52" windowHeight="8655" activeTab="3"/>
  </bookViews>
  <sheets>
    <sheet name="练习1投资回收期" sheetId="2" r:id="rId1"/>
    <sheet name="练习2净现值" sheetId="3" r:id="rId2"/>
    <sheet name="练习3费用年值" sheetId="4" r:id="rId3"/>
    <sheet name="练习4内部收益率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<sst xmlns="http://schemas.openxmlformats.org/spreadsheetml/2006/main" count="34" uniqueCount="27">
  <si>
    <t>某项目的现金流量情况如下表所示，设折现率为10%，试求其静态和动态投资回收期。</t>
  </si>
  <si>
    <t>年份</t>
  </si>
  <si>
    <t>投资</t>
  </si>
  <si>
    <t>现金流入</t>
  </si>
  <si>
    <t>净现金流量</t>
  </si>
  <si>
    <t>累计净现金流量</t>
  </si>
  <si>
    <t>折现率</t>
  </si>
  <si>
    <t>折现累计现金流量</t>
  </si>
  <si>
    <t>累计折现净现金流量</t>
  </si>
  <si>
    <t>静态投资回收期</t>
  </si>
  <si>
    <t>动态投资回收期</t>
  </si>
  <si>
    <t>一项目的现金流量如下表所示，折现率为10%，试求出项目的净现值</t>
  </si>
  <si>
    <t>净现金流</t>
  </si>
  <si>
    <t>NPV</t>
  </si>
  <si>
    <t>A方案为江底隧道，初始投资10亿元，预计可用50年，年运营成本预计为0.5亿元；B方案为钢铁结构桥梁，初始投资5亿元，预计可以使用30年，年运营成本预计为0.2亿元。设基准折现率为10%，试运用净年值指标比较两个方案优劣。</t>
  </si>
  <si>
    <t>基准折现率</t>
  </si>
  <si>
    <t>A方案</t>
  </si>
  <si>
    <t>B方案</t>
  </si>
  <si>
    <t>初始投资</t>
  </si>
  <si>
    <t>使用年限</t>
  </si>
  <si>
    <t>年运营成本</t>
  </si>
  <si>
    <t>费用现值</t>
  </si>
  <si>
    <t>费用年值</t>
  </si>
  <si>
    <t>所以B方案更好</t>
  </si>
  <si>
    <t>某项目具有下图所示的现金流量，请计算该项目的内部收益率</t>
  </si>
  <si>
    <t>现金流量</t>
  </si>
  <si>
    <t>IRR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</si>
</sst>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8" formatCode="&quot;￥&quot;#,##0.00;[Red]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;[Red]\¥\-#,##0.00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.5"/>
      <color rgb="FFC9D1D9"/>
      <name val="Segoe U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0" applyFont="1" applyFill="1" applyAlignment="1">
      <alignment horizontal="left" vertical="top"/>
    </xf>
    <xf numFmtId="0" fontId="0" fillId="3" borderId="0" xfId="0" applyFill="1"/>
    <xf numFmtId="0" fontId="0" fillId="4" borderId="0" xfId="0" applyFill="1"/>
    <xf numFmtId="9" fontId="0" fillId="4" borderId="0" xfId="0" applyNumberFormat="1" applyFill="1"/>
    <xf numFmtId="0" fontId="1" fillId="2" borderId="0" xfId="0" applyFont="1" applyFill="1" applyAlignment="1">
      <alignment horizontal="left" vertical="top" wrapText="1"/>
    </xf>
    <xf numFmtId="9" fontId="0" fillId="3" borderId="0" xfId="0" applyNumberFormat="1" applyFill="1"/>
    <xf numFmtId="0" fontId="1" fillId="3" borderId="0" xfId="0" applyFont="1" applyFill="1"/>
    <xf numFmtId="176" fontId="0" fillId="4" borderId="0" xfId="0" applyNumberFormat="1" applyFill="1"/>
    <xf numFmtId="8" fontId="0" fillId="4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8" fontId="0" fillId="0" borderId="0" xfId="0" applyNumberFormat="1"/>
    <xf numFmtId="0" fontId="0" fillId="2" borderId="0" xfId="0" applyFill="1"/>
    <xf numFmtId="0" fontId="0" fillId="5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152399</xdr:colOff>
      <xdr:row>0</xdr:row>
      <xdr:rowOff>104906</xdr:rowOff>
    </xdr:from>
    <xdr:ext cx="2160507" cy="725674"/>
    <xdr:pic>
      <xdr:nvPicPr>
        <xdr:cNvPr id="2" name="图片 1"/>
        <xdr:cNvPicPr>
          <a:picLocks noChangeAspect="1" noChangeArrowheads="1"/>
        </xdr:cNvPicPr>
      </xdr:nvPicPr>
      <xdr:blipFill>
        <a:blip r:embed="rId1" cstate="print">
          <a:biLevel thresh="50000"/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6205" y="104775"/>
          <a:ext cx="2160905" cy="725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107951</xdr:colOff>
      <xdr:row>5</xdr:row>
      <xdr:rowOff>116794</xdr:rowOff>
    </xdr:from>
    <xdr:ext cx="2857500" cy="970105"/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422390" y="995680"/>
          <a:ext cx="2857500" cy="97028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222250</xdr:colOff>
      <xdr:row>1</xdr:row>
      <xdr:rowOff>44450</xdr:rowOff>
    </xdr:from>
    <xdr:ext cx="3883025" cy="1598930"/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0128"/>
        <a:stretch>
          <a:fillRect/>
        </a:stretch>
      </xdr:blipFill>
      <xdr:spPr>
        <a:xfrm>
          <a:off x="222250" y="220345"/>
          <a:ext cx="3883025" cy="1598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11" sqref="B11"/>
    </sheetView>
  </sheetViews>
  <sheetFormatPr defaultColWidth="9" defaultRowHeight="13.85" outlineLevelCol="7"/>
  <cols>
    <col min="1" max="1" width="14.5575221238938" customWidth="1"/>
    <col min="2" max="2" width="10.4424778761062" customWidth="1"/>
  </cols>
  <sheetData>
    <row r="1" spans="1:6">
      <c r="A1" s="5" t="s">
        <v>0</v>
      </c>
      <c r="B1" s="5"/>
      <c r="C1" s="5"/>
      <c r="D1" s="5"/>
      <c r="E1" s="5"/>
      <c r="F1" s="5"/>
    </row>
    <row r="2" spans="1:6">
      <c r="A2" s="5"/>
      <c r="B2" s="5"/>
      <c r="C2" s="5"/>
      <c r="D2" s="5"/>
      <c r="E2" s="5"/>
      <c r="F2" s="5"/>
    </row>
    <row r="3" spans="1:6">
      <c r="A3" s="5"/>
      <c r="B3" s="5"/>
      <c r="C3" s="5"/>
      <c r="D3" s="5"/>
      <c r="E3" s="5"/>
      <c r="F3" s="5"/>
    </row>
    <row r="4" spans="1:6">
      <c r="A4" s="5"/>
      <c r="B4" s="5"/>
      <c r="C4" s="5"/>
      <c r="D4" s="5"/>
      <c r="E4" s="5"/>
      <c r="F4" s="5"/>
    </row>
    <row r="5" spans="1:8">
      <c r="A5" s="2" t="s">
        <v>1</v>
      </c>
      <c r="B5" s="2">
        <v>0</v>
      </c>
      <c r="C5" s="2">
        <v>1</v>
      </c>
      <c r="D5" s="2">
        <v>2</v>
      </c>
      <c r="E5" s="13">
        <v>3</v>
      </c>
      <c r="F5" s="2">
        <v>4</v>
      </c>
      <c r="G5" s="2">
        <v>5</v>
      </c>
      <c r="H5" s="2">
        <v>6</v>
      </c>
    </row>
    <row r="6" spans="1:8">
      <c r="A6" s="2" t="s">
        <v>2</v>
      </c>
      <c r="B6" s="2">
        <v>1000</v>
      </c>
      <c r="C6" s="2"/>
      <c r="D6" s="2"/>
      <c r="E6" s="13"/>
      <c r="F6" s="2"/>
      <c r="G6" s="2"/>
      <c r="H6" s="2"/>
    </row>
    <row r="7" spans="1:8">
      <c r="A7" s="2" t="s">
        <v>3</v>
      </c>
      <c r="B7" s="2"/>
      <c r="C7" s="2">
        <v>500</v>
      </c>
      <c r="D7" s="2">
        <v>300</v>
      </c>
      <c r="E7" s="13">
        <v>200</v>
      </c>
      <c r="F7" s="2">
        <v>200</v>
      </c>
      <c r="G7" s="2">
        <v>200</v>
      </c>
      <c r="H7" s="2">
        <v>200</v>
      </c>
    </row>
    <row r="8" spans="1:8">
      <c r="A8" s="2" t="s">
        <v>4</v>
      </c>
      <c r="B8" s="2">
        <f t="shared" ref="B8:H8" si="0">B7-B6</f>
        <v>-1000</v>
      </c>
      <c r="C8" s="2">
        <f t="shared" si="0"/>
        <v>500</v>
      </c>
      <c r="D8" s="2">
        <f t="shared" si="0"/>
        <v>300</v>
      </c>
      <c r="E8" s="13">
        <f t="shared" si="0"/>
        <v>200</v>
      </c>
      <c r="F8" s="2">
        <f t="shared" si="0"/>
        <v>200</v>
      </c>
      <c r="G8" s="2">
        <f t="shared" si="0"/>
        <v>200</v>
      </c>
      <c r="H8" s="2">
        <f t="shared" si="0"/>
        <v>200</v>
      </c>
    </row>
    <row r="9" spans="1:8">
      <c r="A9" s="3" t="s">
        <v>5</v>
      </c>
      <c r="B9" s="3">
        <f>B8</f>
        <v>-1000</v>
      </c>
      <c r="C9" s="3">
        <f t="shared" ref="C9:H9" si="1">B9+C8</f>
        <v>-500</v>
      </c>
      <c r="D9" s="3">
        <f t="shared" si="1"/>
        <v>-200</v>
      </c>
      <c r="E9" s="13">
        <f t="shared" si="1"/>
        <v>0</v>
      </c>
      <c r="F9" s="3">
        <f t="shared" si="1"/>
        <v>200</v>
      </c>
      <c r="G9" s="3">
        <f t="shared" si="1"/>
        <v>400</v>
      </c>
      <c r="H9" s="3">
        <f t="shared" si="1"/>
        <v>600</v>
      </c>
    </row>
    <row r="10" spans="1:8">
      <c r="A10" s="2" t="s">
        <v>6</v>
      </c>
      <c r="B10" s="6">
        <v>0.1</v>
      </c>
      <c r="C10" s="14"/>
      <c r="D10" s="14"/>
      <c r="E10" s="14"/>
      <c r="F10" s="14"/>
      <c r="G10" s="14"/>
      <c r="H10" s="14"/>
    </row>
    <row r="11" spans="1:8">
      <c r="A11" s="3" t="s">
        <v>7</v>
      </c>
      <c r="B11" s="8">
        <f>PV($B$10,B5,,-B8)</f>
        <v>-1000</v>
      </c>
      <c r="C11" s="8">
        <f t="shared" ref="C11:H11" si="2">PV($B$10,C5,,-C8)</f>
        <v>454.545454545455</v>
      </c>
      <c r="D11" s="8">
        <f t="shared" si="2"/>
        <v>247.933884297521</v>
      </c>
      <c r="E11" s="8">
        <f t="shared" si="2"/>
        <v>150.262960180316</v>
      </c>
      <c r="F11" s="8">
        <f t="shared" si="2"/>
        <v>136.602691073014</v>
      </c>
      <c r="G11" s="8">
        <f t="shared" si="2"/>
        <v>124.184264611831</v>
      </c>
      <c r="H11" s="8">
        <f t="shared" si="2"/>
        <v>112.894786010755</v>
      </c>
    </row>
    <row r="12" spans="1:8">
      <c r="A12" s="3" t="s">
        <v>8</v>
      </c>
      <c r="B12" s="8">
        <f>B11</f>
        <v>-1000</v>
      </c>
      <c r="C12" s="8">
        <f t="shared" ref="C12:H12" si="3">B12+C11</f>
        <v>-545.454545454545</v>
      </c>
      <c r="D12" s="8">
        <f t="shared" si="3"/>
        <v>-297.520661157025</v>
      </c>
      <c r="E12" s="8">
        <f t="shared" si="3"/>
        <v>-147.257700976709</v>
      </c>
      <c r="F12" s="8">
        <f t="shared" si="3"/>
        <v>-10.6550099036952</v>
      </c>
      <c r="G12" s="8">
        <f t="shared" si="3"/>
        <v>113.529254708136</v>
      </c>
      <c r="H12" s="8">
        <f t="shared" si="3"/>
        <v>226.424040718891</v>
      </c>
    </row>
    <row r="13" spans="1:2">
      <c r="A13" s="3" t="s">
        <v>9</v>
      </c>
      <c r="B13" s="3">
        <f>3-1+ABS(D9)/E7</f>
        <v>3</v>
      </c>
    </row>
    <row r="14" spans="1:2">
      <c r="A14" s="3" t="s">
        <v>10</v>
      </c>
      <c r="B14" s="3">
        <f>5-1+ABS(F12)/G11</f>
        <v>4.0858</v>
      </c>
    </row>
  </sheetData>
  <mergeCells count="1">
    <mergeCell ref="A1:F4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7" sqref="B7"/>
    </sheetView>
  </sheetViews>
  <sheetFormatPr defaultColWidth="9" defaultRowHeight="13.85" outlineLevelRow="6" outlineLevelCol="7"/>
  <sheetData>
    <row r="1" spans="1:5">
      <c r="A1" s="5" t="s">
        <v>11</v>
      </c>
      <c r="B1" s="5"/>
      <c r="C1" s="5"/>
      <c r="D1" s="5"/>
      <c r="E1" s="5"/>
    </row>
    <row r="2" spans="1:5">
      <c r="A2" s="5"/>
      <c r="B2" s="5"/>
      <c r="C2" s="5"/>
      <c r="D2" s="5"/>
      <c r="E2" s="5"/>
    </row>
    <row r="3" spans="1:5">
      <c r="A3" s="5"/>
      <c r="B3" s="5"/>
      <c r="C3" s="5"/>
      <c r="D3" s="5"/>
      <c r="E3" s="5"/>
    </row>
    <row r="4" spans="1:8">
      <c r="A4" s="2"/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</row>
    <row r="5" spans="1:8">
      <c r="A5" s="2" t="s">
        <v>12</v>
      </c>
      <c r="B5" s="2">
        <v>-1000</v>
      </c>
      <c r="C5" s="2">
        <v>200</v>
      </c>
      <c r="D5" s="2">
        <v>300</v>
      </c>
      <c r="E5" s="2">
        <v>200</v>
      </c>
      <c r="F5" s="2">
        <v>100</v>
      </c>
      <c r="G5" s="2">
        <v>400</v>
      </c>
      <c r="H5" s="2">
        <v>200</v>
      </c>
    </row>
    <row r="6" spans="1:2">
      <c r="A6" s="2" t="s">
        <v>6</v>
      </c>
      <c r="B6" s="6">
        <v>0.1</v>
      </c>
    </row>
    <row r="7" spans="1:2">
      <c r="A7" s="3" t="s">
        <v>13</v>
      </c>
      <c r="B7" s="9">
        <f>NPV(B6,C5:H5)+B5</f>
        <v>9.57968706694226</v>
      </c>
    </row>
  </sheetData>
  <mergeCells count="1">
    <mergeCell ref="A1:E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E16" sqref="E16"/>
    </sheetView>
  </sheetViews>
  <sheetFormatPr defaultColWidth="9" defaultRowHeight="13.85" outlineLevelCol="6"/>
  <cols>
    <col min="1" max="1" width="11.5575221238938" customWidth="1"/>
    <col min="2" max="2" width="14.4690265486726" customWidth="1"/>
    <col min="3" max="3" width="11.6637168141593" customWidth="1"/>
    <col min="4" max="4" width="13.858407079646"/>
    <col min="5" max="5" width="12.7964601769912"/>
  </cols>
  <sheetData>
    <row r="1" spans="1:6">
      <c r="A1" s="5" t="s">
        <v>14</v>
      </c>
      <c r="B1" s="5"/>
      <c r="C1" s="5"/>
      <c r="D1" s="5"/>
      <c r="E1" s="5"/>
      <c r="F1" s="5"/>
    </row>
    <row r="2" spans="1:6">
      <c r="A2" s="5"/>
      <c r="B2" s="5"/>
      <c r="C2" s="5"/>
      <c r="D2" s="5"/>
      <c r="E2" s="5"/>
      <c r="F2" s="5"/>
    </row>
    <row r="3" spans="1:6">
      <c r="A3" s="5"/>
      <c r="B3" s="5"/>
      <c r="C3" s="5"/>
      <c r="D3" s="5"/>
      <c r="E3" s="5"/>
      <c r="F3" s="5"/>
    </row>
    <row r="4" spans="1:6">
      <c r="A4" s="5"/>
      <c r="B4" s="5"/>
      <c r="C4" s="5"/>
      <c r="D4" s="5"/>
      <c r="E4" s="5"/>
      <c r="F4" s="5"/>
    </row>
    <row r="5" spans="1:2">
      <c r="A5" s="2" t="s">
        <v>15</v>
      </c>
      <c r="B5" s="6">
        <v>0.1</v>
      </c>
    </row>
    <row r="6" spans="1:4">
      <c r="A6" s="7" t="s">
        <v>16</v>
      </c>
      <c r="B6" s="2"/>
      <c r="C6" s="7" t="s">
        <v>17</v>
      </c>
      <c r="D6" s="2"/>
    </row>
    <row r="7" spans="1:4">
      <c r="A7" s="2" t="s">
        <v>18</v>
      </c>
      <c r="B7" s="2">
        <v>10</v>
      </c>
      <c r="C7" s="2" t="s">
        <v>18</v>
      </c>
      <c r="D7" s="2">
        <v>5</v>
      </c>
    </row>
    <row r="8" spans="1:4">
      <c r="A8" s="2" t="s">
        <v>19</v>
      </c>
      <c r="B8" s="2">
        <v>50</v>
      </c>
      <c r="C8" s="2" t="s">
        <v>19</v>
      </c>
      <c r="D8" s="2">
        <v>30</v>
      </c>
    </row>
    <row r="9" spans="1:4">
      <c r="A9" s="2" t="s">
        <v>20</v>
      </c>
      <c r="B9" s="2">
        <v>0.5</v>
      </c>
      <c r="C9" s="2" t="s">
        <v>20</v>
      </c>
      <c r="D9" s="2">
        <v>0.2</v>
      </c>
    </row>
    <row r="10" spans="1:4">
      <c r="A10" s="3" t="s">
        <v>21</v>
      </c>
      <c r="B10" s="8">
        <f>PV(B5,B8,-B9)+B7</f>
        <v>14.9574072436025</v>
      </c>
      <c r="C10" s="3" t="s">
        <v>21</v>
      </c>
      <c r="D10" s="8">
        <f>PV(B5,D8,-D9)+D7</f>
        <v>6.88538289339766</v>
      </c>
    </row>
    <row r="11" spans="1:7">
      <c r="A11" s="3" t="s">
        <v>22</v>
      </c>
      <c r="B11" s="9">
        <f>PMT(B5,B8,-B10)</f>
        <v>1.5085917404612</v>
      </c>
      <c r="C11" s="3" t="s">
        <v>22</v>
      </c>
      <c r="D11" s="9">
        <f>PMT(B5,D8,-D10)</f>
        <v>0.73039624126317</v>
      </c>
      <c r="F11" s="10" t="s">
        <v>23</v>
      </c>
      <c r="G11" s="10"/>
    </row>
    <row r="13" ht="15.75" spans="2:2">
      <c r="B13" s="11"/>
    </row>
    <row r="15" spans="2:2">
      <c r="B15" s="12"/>
    </row>
  </sheetData>
  <mergeCells count="2">
    <mergeCell ref="F11:G11"/>
    <mergeCell ref="A1:F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E19" sqref="E19"/>
    </sheetView>
  </sheetViews>
  <sheetFormatPr defaultColWidth="9" defaultRowHeight="13.85" outlineLevelCol="6"/>
  <cols>
    <col min="2" max="2" width="10.4424778761062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12" spans="1:7">
      <c r="A12" s="2" t="s">
        <v>1</v>
      </c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</row>
    <row r="13" spans="1:7">
      <c r="A13" s="3" t="s">
        <v>25</v>
      </c>
      <c r="B13" s="3">
        <v>-10000</v>
      </c>
      <c r="C13" s="3">
        <v>2000</v>
      </c>
      <c r="D13" s="3">
        <v>4000</v>
      </c>
      <c r="E13" s="3">
        <v>7000</v>
      </c>
      <c r="F13" s="3">
        <v>5000</v>
      </c>
      <c r="G13" s="3">
        <v>3000</v>
      </c>
    </row>
    <row r="15" spans="1:2">
      <c r="A15" s="3" t="s">
        <v>26</v>
      </c>
      <c r="B15" s="4">
        <f>IRR(B13:G13)</f>
        <v>0.283530364965975</v>
      </c>
    </row>
  </sheetData>
  <mergeCells count="1">
    <mergeCell ref="A1:G3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练习1投资回收期</vt:lpstr>
      <vt:lpstr>练习2净现值</vt:lpstr>
      <vt:lpstr>练习3费用年值</vt:lpstr>
      <vt:lpstr>练习4内部收益率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Jiayuan Han</dc:creator>
  <cp:lastModifiedBy>bbo</cp:lastModifiedBy>
  <dcterms:created xsi:type="dcterms:W3CDTF">2015-06-05T18:19:00Z</dcterms:created>
  <dcterms:modified xsi:type="dcterms:W3CDTF">2023-12-15T06:53:02Z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70D38CCBE9EA4869952070005DAB3427_12</vt:lpwstr>
  </property>
  <property fmtid="{D5CDD505-2E9C-101B-9397-08002B2CF9AE}" pid="3" name="KSOProductBuildVer">
    <vt:lpwstr>2052-12.1.0.16120</vt:lpwstr>
  </property>
</Properties>
</file>