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52" windowHeight="8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<sst xmlns="http://schemas.openxmlformats.org/spreadsheetml/2006/main" count="30" uniqueCount="20">
  <si>
    <t>购买新服务器</t>
  </si>
  <si>
    <t>年份</t>
  </si>
  <si>
    <t>资金流出（万元）</t>
  </si>
  <si>
    <t>资金流入（万元）</t>
  </si>
  <si>
    <t>净现金流量（万元）</t>
  </si>
  <si>
    <t>累计净现金流量（万元）</t>
  </si>
  <si>
    <t>折现系数（万元）</t>
  </si>
  <si>
    <t>折现值（万元）</t>
  </si>
  <si>
    <t>累计折现值（万元）</t>
  </si>
  <si>
    <t>租赁服务器</t>
  </si>
  <si>
    <t>折现率</t>
  </si>
  <si>
    <t>残值</t>
  </si>
  <si>
    <t>残值的折现值（万元）</t>
  </si>
  <si>
    <t>净现值NVP（万元）</t>
  </si>
  <si>
    <t>净年值NAV（万元）</t>
  </si>
  <si>
    <t>内部收益率IRR</t>
  </si>
  <si>
    <t>/</t>
  </si>
  <si>
    <t>差额净现金流量（万元）</t>
  </si>
  <si>
    <t>差额净现值（万元）</t>
  </si>
  <si>
    <t>差额内部收益率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</si>
</sst>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"/>
    <numFmt numFmtId="178" formatCode="0.000%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2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5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  <tableStyle name="PivotStylePreset2_Accent1" table="0" count="10" xr9:uid="{267968C8-6FFD-4C36-ACC1-9EA1FD1885CA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6:L14" headerRowCount="0" totalsRowShown="0">
  <tableColumns count="12">
    <tableColumn id="1" name="列1"/>
    <tableColumn id="2" name="列2"/>
    <tableColumn id="3" name="列3"/>
    <tableColumn id="4" name="列4"/>
    <tableColumn id="5" name="列5" dataDxfId="0"/>
    <tableColumn id="6" name="列6" dataDxfId="1"/>
    <tableColumn id="7" name="列7" dataDxfId="2"/>
    <tableColumn id="8" name="列8" dataDxfId="3"/>
    <tableColumn id="9" name="列9" dataDxfId="4"/>
    <tableColumn id="10" name="列10" dataDxfId="5"/>
    <tableColumn id="11" name="列11" dataDxfId="6"/>
    <tableColumn id="12" name="列12" dataDxfId="7"/>
  </tableColumns>
  <tableStyleInfo name="TableStylePreset3_Accent1" showFirstColumn="1" showLastColumn="0" showRowStripes="1" showColumnStripes="0"/>
</table>
</file>

<file path=xl/tables/table2.xml><?xml version="1.0" encoding="utf-8"?>
<table xmlns="http://schemas.openxmlformats.org/spreadsheetml/2006/main" id="5" name="表5" displayName="表5" ref="A16:L24" headerRowCount="0" totalsRowShown="0">
  <tableColumns count="12">
    <tableColumn id="1" name="列1"/>
    <tableColumn id="2" name="列2"/>
    <tableColumn id="3" name="列3" dataDxfId="8"/>
    <tableColumn id="4" name="列4" dataDxfId="9"/>
    <tableColumn id="5" name="列5" dataDxfId="10"/>
    <tableColumn id="6" name="列6" dataDxfId="11"/>
    <tableColumn id="7" name="列7" dataDxfId="12"/>
    <tableColumn id="8" name="列8" dataDxfId="13"/>
    <tableColumn id="9" name="列9" dataDxfId="14"/>
    <tableColumn id="10" name="列10" dataDxfId="15"/>
    <tableColumn id="11" name="列11" dataDxfId="16"/>
    <tableColumn id="12" name="列12" dataDxfId="17"/>
  </tableColumns>
  <tableStyleInfo name="TableStylePreset3_Accent1" showFirstColumn="1" showLastColumn="0" showRowStripes="1" showColumnStripes="0"/>
</table>
</file>

<file path=xl/tables/table3.xml><?xml version="1.0" encoding="utf-8"?>
<table xmlns="http://schemas.openxmlformats.org/spreadsheetml/2006/main" id="6" name="表6" displayName="表6" ref="A27:C33" headerRowCount="0">
  <tableColumns count="3">
    <tableColumn id="1" name="列1" totalsRowLabel="汇总"/>
    <tableColumn id="2" name="列2"/>
    <tableColumn id="3" name="列3" totalsRowFunction="count"/>
  </tableColumns>
  <tableStyleInfo name="TableStylePreset3_Accent1" showFirstColumn="1" showLastColumn="0" showRowStripes="1" showColumnStripes="0"/>
</table>
</file>

<file path=xl/tables/table4.xml><?xml version="1.0" encoding="utf-8"?>
<table xmlns="http://schemas.openxmlformats.org/spreadsheetml/2006/main" id="7" name="表7" displayName="表7" ref="A42:L44" headerRowCount="0" totalsRowShown="0">
  <tableColumns count="12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</tableColumns>
  <tableStyleInfo name="TableStylePreset3_Accent1" showFirstColumn="1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L44"/>
  <sheetViews>
    <sheetView tabSelected="1" zoomScale="90" zoomScaleNormal="90" workbookViewId="0">
      <selection activeCell="G46" sqref="G46"/>
    </sheetView>
  </sheetViews>
  <sheetFormatPr defaultColWidth="9.02654867256637" defaultRowHeight="13.5"/>
  <cols>
    <col min="1" max="1" width="21.4424778761062" customWidth="1"/>
    <col min="2" max="2" width="13.2035398230088" customWidth="1"/>
    <col min="3" max="3" width="11.9557522123894" customWidth="1"/>
    <col min="4" max="4" width="9.56637168141593" customWidth="1"/>
    <col min="5" max="9" width="12.7964601769912"/>
    <col min="10" max="11" width="13.858407079646"/>
    <col min="12" max="12" width="12.7964601769912"/>
  </cols>
  <sheetData>
    <row r="6" spans="1:12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t="s">
        <v>1</v>
      </c>
      <c r="B7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</row>
    <row r="8" spans="1:12">
      <c r="A8" t="s">
        <v>2</v>
      </c>
      <c r="B8">
        <v>100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</row>
    <row r="9" spans="1:12">
      <c r="A9" t="s">
        <v>3</v>
      </c>
      <c r="C9" s="4">
        <v>60</v>
      </c>
      <c r="D9" s="4">
        <f>C9*0.9</f>
        <v>54</v>
      </c>
      <c r="E9" s="4">
        <f>D9*0.9</f>
        <v>48.6</v>
      </c>
      <c r="F9" s="4">
        <f>E9*0.9</f>
        <v>43.74</v>
      </c>
      <c r="G9" s="4">
        <f>F9*0.9</f>
        <v>39.366</v>
      </c>
      <c r="H9" s="4">
        <f>G9*0.9</f>
        <v>35.4294</v>
      </c>
      <c r="I9" s="4">
        <f>H9*0.9</f>
        <v>31.88646</v>
      </c>
      <c r="J9" s="4">
        <f>I9*0.9</f>
        <v>28.697814</v>
      </c>
      <c r="K9" s="4">
        <f>J9*0.9</f>
        <v>25.8280326</v>
      </c>
      <c r="L9" s="4">
        <f>K9*0.9</f>
        <v>23.24522934</v>
      </c>
    </row>
    <row r="10" spans="1:12">
      <c r="A10" t="s">
        <v>4</v>
      </c>
      <c r="B10">
        <f>B9-B8</f>
        <v>-100</v>
      </c>
      <c r="C10" s="4">
        <f>C9-C8</f>
        <v>50</v>
      </c>
      <c r="D10" s="4">
        <f>D9-D8</f>
        <v>44</v>
      </c>
      <c r="E10" s="4">
        <f>E9-E8</f>
        <v>38.6</v>
      </c>
      <c r="F10" s="4">
        <f>F9-F8</f>
        <v>33.74</v>
      </c>
      <c r="G10" s="4">
        <f>G9-G8</f>
        <v>29.366</v>
      </c>
      <c r="H10" s="4">
        <f>H9-H8</f>
        <v>25.4294</v>
      </c>
      <c r="I10" s="4">
        <f>I9-I8</f>
        <v>21.88646</v>
      </c>
      <c r="J10" s="4">
        <f>J9-J8</f>
        <v>18.697814</v>
      </c>
      <c r="K10" s="4">
        <f>K9-K8</f>
        <v>15.8280326</v>
      </c>
      <c r="L10" s="4">
        <f>L9-L8</f>
        <v>13.24522934</v>
      </c>
    </row>
    <row r="11" spans="1:12">
      <c r="A11" t="s">
        <v>5</v>
      </c>
      <c r="B11">
        <f>B10</f>
        <v>-100</v>
      </c>
      <c r="C11" s="3">
        <f>B11+C10</f>
        <v>-50</v>
      </c>
      <c r="D11" s="3">
        <f>C11+D10</f>
        <v>-6</v>
      </c>
      <c r="E11" s="4">
        <f>D11+E10</f>
        <v>32.6</v>
      </c>
      <c r="F11" s="4">
        <f>E11+F10</f>
        <v>66.34</v>
      </c>
      <c r="G11" s="4">
        <f>F11+G10</f>
        <v>95.706</v>
      </c>
      <c r="H11" s="4">
        <f>G11+H10</f>
        <v>121.1354</v>
      </c>
      <c r="I11" s="4">
        <f>H11+I10</f>
        <v>143.02186</v>
      </c>
      <c r="J11" s="4">
        <f>I11+J10</f>
        <v>161.719674</v>
      </c>
      <c r="K11" s="4">
        <f>J11+K10</f>
        <v>177.5477066</v>
      </c>
      <c r="L11" s="4">
        <f>K11+L10</f>
        <v>190.79293594</v>
      </c>
    </row>
    <row r="12" spans="1:12">
      <c r="A12" t="s">
        <v>6</v>
      </c>
      <c r="B12">
        <v>1</v>
      </c>
      <c r="C12" s="4">
        <f>B12/1.1</f>
        <v>0.909090909090909</v>
      </c>
      <c r="D12" s="4">
        <f>C12/1.1</f>
        <v>0.826446280991735</v>
      </c>
      <c r="E12" s="4">
        <f>D12/1.1</f>
        <v>0.751314800901578</v>
      </c>
      <c r="F12" s="4">
        <f>E12/1.1</f>
        <v>0.683013455365071</v>
      </c>
      <c r="G12" s="4">
        <f>F12/1.1</f>
        <v>0.620921323059155</v>
      </c>
      <c r="H12" s="4">
        <f>G12/1.1</f>
        <v>0.564473930053777</v>
      </c>
      <c r="I12" s="4">
        <f>H12/1.1</f>
        <v>0.513158118230706</v>
      </c>
      <c r="J12" s="4">
        <f>I12/1.1</f>
        <v>0.466507380209733</v>
      </c>
      <c r="K12" s="4">
        <f>J12/1.1</f>
        <v>0.424097618372485</v>
      </c>
      <c r="L12" s="4">
        <f>K12/1.1</f>
        <v>0.385543289429531</v>
      </c>
    </row>
    <row r="13" spans="1:12">
      <c r="A13" t="s">
        <v>7</v>
      </c>
      <c r="B13">
        <v>-100</v>
      </c>
      <c r="C13" s="4">
        <f>C10*C12</f>
        <v>45.4545454545455</v>
      </c>
      <c r="D13" s="4">
        <f>D10*D12</f>
        <v>36.3636363636364</v>
      </c>
      <c r="E13" s="4">
        <f>E10*E12</f>
        <v>29.0007513148009</v>
      </c>
      <c r="F13" s="4">
        <f>F10*F12</f>
        <v>23.0448739840175</v>
      </c>
      <c r="G13" s="4">
        <f>G10*G12</f>
        <v>18.2339755729551</v>
      </c>
      <c r="H13" s="4">
        <f>H10*H12</f>
        <v>14.3542333569095</v>
      </c>
      <c r="I13" s="4">
        <f>I10*I12</f>
        <v>11.2312146283316</v>
      </c>
      <c r="J13" s="4">
        <f>J10*J12</f>
        <v>8.72266822478887</v>
      </c>
      <c r="K13" s="4">
        <f>K10*K12</f>
        <v>6.71263092918205</v>
      </c>
      <c r="L13" s="4">
        <f>L10*L12</f>
        <v>5.10660928899214</v>
      </c>
    </row>
    <row r="14" spans="1:12">
      <c r="A14" t="s">
        <v>8</v>
      </c>
      <c r="B14">
        <f>B13</f>
        <v>-100</v>
      </c>
      <c r="C14" s="3">
        <f>B14+C13</f>
        <v>-54.5454545454545</v>
      </c>
      <c r="D14" s="3">
        <f>C14+D13</f>
        <v>-18.1818181818182</v>
      </c>
      <c r="E14" s="4">
        <f>D14+E13</f>
        <v>10.8189331329827</v>
      </c>
      <c r="F14" s="4">
        <f>E14+F13</f>
        <v>33.8638071170002</v>
      </c>
      <c r="G14" s="4">
        <f>F14+G13</f>
        <v>52.0977826899553</v>
      </c>
      <c r="H14" s="4">
        <f>G14+H13</f>
        <v>66.4520160468649</v>
      </c>
      <c r="I14" s="4">
        <f>H14+I13</f>
        <v>77.6832306751965</v>
      </c>
      <c r="J14" s="4">
        <f>I14+J13</f>
        <v>86.4058988999854</v>
      </c>
      <c r="K14" s="4">
        <f>J14+K13</f>
        <v>93.1185298291674</v>
      </c>
      <c r="L14" s="4">
        <f>K14+L13</f>
        <v>98.2251391181595</v>
      </c>
    </row>
    <row r="16" spans="1:12">
      <c r="A16" s="2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t="s">
        <v>1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>
      <c r="A18" t="s">
        <v>2</v>
      </c>
      <c r="C18" s="5">
        <v>30</v>
      </c>
      <c r="D18" s="5">
        <v>30</v>
      </c>
      <c r="E18" s="5">
        <v>30</v>
      </c>
      <c r="F18" s="5">
        <v>30</v>
      </c>
      <c r="G18" s="5">
        <v>30</v>
      </c>
      <c r="H18" s="5">
        <v>30</v>
      </c>
      <c r="I18" s="5">
        <v>30</v>
      </c>
      <c r="J18" s="5">
        <v>30</v>
      </c>
      <c r="K18" s="5">
        <v>30</v>
      </c>
      <c r="L18" s="5">
        <v>30</v>
      </c>
    </row>
    <row r="19" spans="1:12">
      <c r="A19" t="s">
        <v>3</v>
      </c>
      <c r="C19" s="5">
        <v>60</v>
      </c>
      <c r="D19" s="5">
        <f>C19*0.9</f>
        <v>54</v>
      </c>
      <c r="E19" s="5">
        <f>D19*0.9</f>
        <v>48.6</v>
      </c>
      <c r="F19" s="5">
        <f>E19*0.9</f>
        <v>43.74</v>
      </c>
      <c r="G19" s="5">
        <f>F19*0.9</f>
        <v>39.366</v>
      </c>
      <c r="H19" s="5">
        <f>G19*0.9</f>
        <v>35.4294</v>
      </c>
      <c r="I19" s="5">
        <f>H19*0.9</f>
        <v>31.88646</v>
      </c>
      <c r="J19" s="5">
        <f>I19*0.9</f>
        <v>28.697814</v>
      </c>
      <c r="K19" s="5">
        <f>J19*0.9</f>
        <v>25.8280326</v>
      </c>
      <c r="L19" s="5">
        <f>K19*0.9</f>
        <v>23.24522934</v>
      </c>
    </row>
    <row r="20" spans="1:12">
      <c r="A20" t="s">
        <v>4</v>
      </c>
      <c r="C20" s="5">
        <f>C19-C18</f>
        <v>30</v>
      </c>
      <c r="D20" s="5">
        <f>D19-D18</f>
        <v>24</v>
      </c>
      <c r="E20" s="5">
        <f>E19-E18</f>
        <v>18.6</v>
      </c>
      <c r="F20" s="5">
        <f>F19-F18</f>
        <v>13.74</v>
      </c>
      <c r="G20" s="5">
        <f>G19-G18</f>
        <v>9.366</v>
      </c>
      <c r="H20" s="5">
        <f>H19-H18</f>
        <v>5.4294</v>
      </c>
      <c r="I20" s="5">
        <f>I19-I18</f>
        <v>1.88646</v>
      </c>
      <c r="J20" s="5">
        <f>J19-J18</f>
        <v>-1.302186</v>
      </c>
      <c r="K20" s="5">
        <f>K19-K18</f>
        <v>-4.1719674</v>
      </c>
      <c r="L20" s="5">
        <f>L19-L18</f>
        <v>-6.75477065999999</v>
      </c>
    </row>
    <row r="21" spans="1:12">
      <c r="A21" t="s">
        <v>5</v>
      </c>
      <c r="C21" s="5">
        <f>C20</f>
        <v>30</v>
      </c>
      <c r="D21" s="5">
        <f>C21+D20</f>
        <v>54</v>
      </c>
      <c r="E21" s="5">
        <f>D21+E20</f>
        <v>72.6</v>
      </c>
      <c r="F21" s="5">
        <f>E21+F20</f>
        <v>86.34</v>
      </c>
      <c r="G21" s="5">
        <f>F21+G20</f>
        <v>95.706</v>
      </c>
      <c r="H21" s="5">
        <f>G21+H20</f>
        <v>101.1354</v>
      </c>
      <c r="I21" s="5">
        <f>H21+I20</f>
        <v>103.02186</v>
      </c>
      <c r="J21" s="5">
        <f>I21+J20</f>
        <v>101.719674</v>
      </c>
      <c r="K21" s="5">
        <f>J21+K20</f>
        <v>97.5477066</v>
      </c>
      <c r="L21" s="5">
        <f>K21+L20</f>
        <v>90.79293594</v>
      </c>
    </row>
    <row r="22" spans="1:12">
      <c r="A22" t="s">
        <v>6</v>
      </c>
      <c r="B22">
        <v>1</v>
      </c>
      <c r="C22" s="5">
        <f>B22/1.1</f>
        <v>0.909090909090909</v>
      </c>
      <c r="D22" s="5">
        <f>C22/1.1</f>
        <v>0.826446280991735</v>
      </c>
      <c r="E22" s="5">
        <f>D22/1.1</f>
        <v>0.751314800901578</v>
      </c>
      <c r="F22" s="5">
        <f>E22/1.1</f>
        <v>0.683013455365071</v>
      </c>
      <c r="G22" s="5">
        <f>F22/1.1</f>
        <v>0.620921323059155</v>
      </c>
      <c r="H22" s="5">
        <f>G22/1.1</f>
        <v>0.564473930053777</v>
      </c>
      <c r="I22" s="5">
        <f>H22/1.1</f>
        <v>0.513158118230706</v>
      </c>
      <c r="J22" s="5">
        <f>I22/1.1</f>
        <v>0.466507380209733</v>
      </c>
      <c r="K22" s="5">
        <f>J22/1.1</f>
        <v>0.424097618372485</v>
      </c>
      <c r="L22" s="5">
        <f>K22/1.1</f>
        <v>0.385543289429531</v>
      </c>
    </row>
    <row r="23" spans="1:12">
      <c r="A23" t="s">
        <v>7</v>
      </c>
      <c r="C23" s="6">
        <f>C20*C22</f>
        <v>27.2727272727273</v>
      </c>
      <c r="D23" s="6">
        <f>D20*D22</f>
        <v>19.8347107438017</v>
      </c>
      <c r="E23" s="6">
        <f>E20*E22</f>
        <v>13.9744552967693</v>
      </c>
      <c r="F23" s="6">
        <f>F20*F22</f>
        <v>9.38460487671607</v>
      </c>
      <c r="G23" s="6">
        <f>G20*G22</f>
        <v>5.81554911177204</v>
      </c>
      <c r="H23" s="6">
        <f>H20*H22</f>
        <v>3.06475475583398</v>
      </c>
      <c r="I23" s="6">
        <f>I20*I22</f>
        <v>0.9680522637175</v>
      </c>
      <c r="J23" s="6">
        <f>J20*J22</f>
        <v>-0.607479379405789</v>
      </c>
      <c r="K23" s="6">
        <f>K20*K22</f>
        <v>-1.76932143826765</v>
      </c>
      <c r="L23" s="6">
        <f>L20*L22</f>
        <v>-2.60425649959849</v>
      </c>
    </row>
    <row r="24" spans="1:12">
      <c r="A24" t="s">
        <v>8</v>
      </c>
      <c r="C24" s="6">
        <f>C23</f>
        <v>27.2727272727273</v>
      </c>
      <c r="D24" s="6">
        <f>C24+D23</f>
        <v>47.1074380165289</v>
      </c>
      <c r="E24" s="6">
        <f>D24+E23</f>
        <v>61.0818933132983</v>
      </c>
      <c r="F24" s="6">
        <f>E24+F23</f>
        <v>70.4664981900143</v>
      </c>
      <c r="G24" s="6">
        <f>F24+G23</f>
        <v>76.2820473017864</v>
      </c>
      <c r="H24" s="6">
        <f>G24+H23</f>
        <v>79.3468020576204</v>
      </c>
      <c r="I24" s="6">
        <f>H24+I23</f>
        <v>80.3148543213378</v>
      </c>
      <c r="J24" s="6">
        <f>I24+J23</f>
        <v>79.7073749419321</v>
      </c>
      <c r="K24" s="6">
        <f>J24+K23</f>
        <v>77.9380535036644</v>
      </c>
      <c r="L24" s="6">
        <f>K24+L23</f>
        <v>75.3337970040659</v>
      </c>
    </row>
    <row r="25" spans="3:12">
      <c r="C25" s="6"/>
      <c r="D25" s="6"/>
      <c r="E25" s="6"/>
      <c r="F25" s="6"/>
      <c r="G25" s="6"/>
      <c r="H25" s="6"/>
      <c r="I25" s="6"/>
      <c r="J25" s="6"/>
      <c r="K25" s="6"/>
      <c r="L25" s="6"/>
    </row>
    <row r="27" spans="2:3">
      <c r="B27" s="2" t="s">
        <v>0</v>
      </c>
      <c r="C27" s="2" t="s">
        <v>9</v>
      </c>
    </row>
    <row r="28" spans="1:3">
      <c r="A28" t="s">
        <v>10</v>
      </c>
      <c r="B28" s="7">
        <v>0.1</v>
      </c>
      <c r="C28" s="7">
        <v>0.1</v>
      </c>
    </row>
    <row r="29" spans="1:2">
      <c r="A29" t="s">
        <v>11</v>
      </c>
      <c r="B29">
        <v>10</v>
      </c>
    </row>
    <row r="30" spans="1:3">
      <c r="A30" s="8" t="s">
        <v>12</v>
      </c>
      <c r="B30" s="4">
        <f>PV(B28,L7,,-B29)</f>
        <v>3.85543289429531</v>
      </c>
      <c r="C30" s="6"/>
    </row>
    <row r="31" spans="1:3">
      <c r="A31" s="8" t="s">
        <v>13</v>
      </c>
      <c r="B31">
        <f>L14+B30</f>
        <v>102.080572012455</v>
      </c>
      <c r="C31" s="6">
        <f>L24</f>
        <v>75.3337970040659</v>
      </c>
    </row>
    <row r="32" spans="1:3">
      <c r="A32" t="s">
        <v>14</v>
      </c>
      <c r="B32" s="9">
        <f>PMT(B28,L7,-B31)</f>
        <v>16.6131430019996</v>
      </c>
      <c r="C32" s="9">
        <f>PMT(C28,L17,-C31)</f>
        <v>12.2602285414257</v>
      </c>
    </row>
    <row r="33" spans="1:3">
      <c r="A33" t="s">
        <v>15</v>
      </c>
      <c r="B33" s="10">
        <f>IRR(B10:L10,0)</f>
        <v>0.369385859642718</v>
      </c>
      <c r="C33" s="11" t="s">
        <v>16</v>
      </c>
    </row>
    <row r="36" spans="5:5">
      <c r="E36" s="8"/>
    </row>
    <row r="37" spans="5:5">
      <c r="E37" s="8"/>
    </row>
    <row r="42" spans="1:12">
      <c r="A42" t="s">
        <v>17</v>
      </c>
      <c r="B42">
        <f>B10-B20</f>
        <v>-100</v>
      </c>
      <c r="C42">
        <f>C10-C20</f>
        <v>20</v>
      </c>
      <c r="D42">
        <f>D10-D20</f>
        <v>20</v>
      </c>
      <c r="E42">
        <f>E10-E20</f>
        <v>20</v>
      </c>
      <c r="F42">
        <f>F10-F20</f>
        <v>20</v>
      </c>
      <c r="G42">
        <f>G10-G20</f>
        <v>20</v>
      </c>
      <c r="H42">
        <f>H10-H20</f>
        <v>20</v>
      </c>
      <c r="I42">
        <f>I10-I20</f>
        <v>20</v>
      </c>
      <c r="J42">
        <f>J10-J20</f>
        <v>20</v>
      </c>
      <c r="K42">
        <f>K10-K20</f>
        <v>20</v>
      </c>
      <c r="L42">
        <v>30</v>
      </c>
    </row>
    <row r="43" spans="1:2">
      <c r="A43" t="s">
        <v>18</v>
      </c>
      <c r="B43" s="9">
        <f>B31-C31</f>
        <v>26.7467750083889</v>
      </c>
    </row>
    <row r="44" spans="1:2">
      <c r="A44" t="s">
        <v>19</v>
      </c>
      <c r="B44" s="10">
        <f>IRR(B42:L42,0)</f>
        <v>0.157208087681481</v>
      </c>
    </row>
  </sheetData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bbo</cp:lastModifiedBy>
  <dcterms:created xsi:type="dcterms:W3CDTF">2023-12-30T14:37:50Z</dcterms:created>
  <dcterms:modified xsi:type="dcterms:W3CDTF">2023-12-30T16:47:43Z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59337AF756C54002B7EEA7C9E8E5A489_11</vt:lpwstr>
  </property>
  <property fmtid="{D5CDD505-2E9C-101B-9397-08002B2CF9AE}" pid="3" name="KSOProductBuildVer">
    <vt:lpwstr>2052-12.1.0.16120</vt:lpwstr>
  </property>
</Properties>
</file>