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OD\WS_Mdl\Mng\"/>
    </mc:Choice>
  </mc:AlternateContent>
  <xr:revisionPtr revIDLastSave="0" documentId="13_ncr:1_{F7E7195C-042B-4DF1-BDEA-ACB69337B244}" xr6:coauthVersionLast="47" xr6:coauthVersionMax="47" xr10:uidLastSave="{00000000-0000-0000-0000-000000000000}"/>
  <bookViews>
    <workbookView xWindow="-120" yWindow="-120" windowWidth="29040" windowHeight="157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tc={928E89C2-6353-4AC6-8BD4-DDDAB50745FF}</author>
  </authors>
  <commentList>
    <comment ref="D3"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 ref="D7" authorId="1" shapeId="0" xr:uid="{928E89C2-6353-4AC6-8BD4-DDDAB50745FF}">
      <text>
        <t>[Threaded comment]
Your version of Excel allows you to read this threaded comment; however, any edits to it will get removed if the file is opened in a newer version of Excel. Learn more: https://go.microsoft.com/fwlink/?linkid=870924
Comment:
    Not important in my case as I go for full transient.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<sst xmlns="http://schemas.openxmlformats.org/spreadsheetml/2006/main" count="693" uniqueCount="329">
  <si>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</si>
  <si>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</si>
  <si>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</si>
  <si>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</si>
  <si>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</si>
  <si>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</si>
  <si>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</si>
  <si>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</si>
  <si>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</si>
  <si>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</si>
  <si>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</si>
  <si>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</si>
  <si>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</si>
  <si>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</si>
  <si>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</si>
  <si>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</si>
  <si>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</si>
  <si>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</si>
  <si>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</si>
  <si>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</si>
  <si>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</si>
  <si>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</si>
  <si>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</si>
  <si>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</si>
  <si>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</si>
  <si>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</si>
  <si>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</si>
  <si>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</si>
  <si>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</si>
  <si>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</si>
  <si>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</si>
  <si>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</si>
  <si>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</si>
  <si>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</si>
  <si>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</si>
  <si>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</si>
  <si>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</si>
  <si>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</si>
  <si>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</si>
  <si>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</si>
  <si>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</si>
  <si>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</si>
  <si>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</si>
  <si>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</si>
  <si>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</si>
  <si>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</si>
  <si>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</si>
  <si>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</si>
  <si>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</si>
  <si>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</si>
  <si>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</si>
  <si>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</si>
  <si>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</si>
  <si>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</si>
  <si>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</si>
  <si>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</si>
  <si>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</si>
  <si>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</si>
  <si>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</si>
  <si>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</si>
  <si>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</si>
  <si>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</si>
  <si>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</si>
  <si>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</si>
  <si>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</si>
  <si>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</si>
  <si>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</si>
  <si>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</si>
  <si>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</si>
  <si>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</si>
  <si>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</si>
  <si>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</si>
  <si>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</si>
  <si>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</si>
  <si>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</si>
  <si>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</si>
  <si>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</si>
  <si>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</si>
  <si>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</si>
  <si>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</si>
  <si>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</si>
  <si>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</si>
  <si>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</si>
  <si>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</si>
  <si>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</si>
  <si>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</si>
  <si>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</si>
  <si>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</si>
  <si>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</si>
  <si>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</si>
  <si>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</si>
  <si>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</si>
  <si>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</si>
  <si>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</si>
  <si>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</si>
  <si>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</si>
  <si>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</si>
  <si>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</si>
  <si>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</si>
  <si>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</si>
  <si>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</si>
  <si>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</si>
  <si>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</si>
  <si>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</si>
  <si>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</si>
  <si>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</si>
  <si>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</si>
  <si>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</si>
  <si>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</si>
  <si>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</si>
  <si>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</si>
  <si>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</si>
  <si>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</si>
  <si>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</si>
  <si>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</si>
  <si>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</si>
  <si>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</si>
  <si>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</si>
  <si>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</si>
  <si>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</si>
  <si>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</si>
  <si>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</si>
  <si>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</si>
  <si>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</si>
  <si>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</si>
  <si>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</si>
  <si>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</si>
  <si>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</si>
  <si>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</si>
  <si>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</si>
  <si>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</si>
  <si>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</si>
  <si>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</si>
  <si>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</si>
  <si>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</si>
  <si>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</si>
  <si>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</si>
  <si>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</si>
  <si>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</si>
  <si>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</si>
  <si>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</si>
  <si>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</si>
  <si>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</si>
  <si>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</si>
  <si>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</si>
  <si>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</si>
  <si>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</si>
  <si>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</si>
  <si>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</si>
  <si>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</si>
  <si>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</si>
  <si>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</si>
  <si>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</si>
  <si>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</si>
  <si>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</si>
  <si>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</si>
  <si>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</si>
  <si>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</si>
  <si>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</si>
  <si>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</si>
  <si>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</si>
  <si>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</si>
  <si>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</si>
  <si>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</si>
  <si>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</si>
  <si>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</si>
  <si>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</si>
  <si>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</si>
  <si>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</si>
  <si>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</si>
  <si>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</si>
  <si>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</si>
  <si>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</si>
  <si>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</si>
  <si>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</si>
  <si>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</si>
  <si>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</si>
  <si>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</si>
  <si>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</si>
  <si>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</si>
  <si>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</si>
  <si>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</si>
  <si>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</si>
  <si>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</si>
  <si>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</si>
  <si>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</si>
  <si>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</si>
  <si>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</si>
  <si>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</si>
  <si>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</si>
  <si>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</si>
  <si>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</si>
  <si>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</si>
  <si>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</si>
  <si>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</si>
  <si>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</si>
  <si>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</si>
  <si>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</si>
  <si>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</si>
  <si>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</si>
  <si>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</si>
  <si>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</si>
  <si>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</si>
  <si>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</si>
  <si>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</si>
  <si>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</si>
  <si>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</si>
  <si>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</si>
  <si>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</si>
  <si>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</si>
  <si>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</si>
  <si>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</si>
  <si>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</si>
  <si>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</si>
  <si>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</si>
  <si>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</si>
  <si>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</si>
  <si>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</si>
  <si>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</si>
  <si>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</si>
  <si>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</si>
  <si>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</si>
  <si>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</si>
  <si>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</si>
  <si>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</si>
  <si>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</si>
  <si>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</si>
  <si>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</si>
  <si>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</si>
  <si>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</si>
  <si>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</si>
  <si>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</si>
  <si>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</si>
  <si>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</si>
  <si>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</si>
  <si>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</si>
  <si>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</si>
  <si>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</si>
  <si>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</si>
  <si>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</si>
  <si>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</si>
  <si>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</si>
  <si>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</si>
  <si>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</si>
  <si>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</si>
  <si>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</si>
  <si>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</si>
  <si>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</si>
  <si>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</si>
  <si>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</si>
  <si>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</si>
  <si>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</si>
  <si>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</si>
  <si>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</si>
  <si>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</si>
  <si>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</si>
  <si>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</si>
  <si>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</si>
  <si>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</si>
  <si>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</si>
  <si>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</si>
  <si>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</si>
  <si>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</si>
  <si>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</si>
  <si>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</si>
  <si>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</si>
  <si>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</si>
  <si>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</si>
  <si>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</si>
  <si>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</si>
  <si>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</si>
  <si>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</si>
  <si>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</si>
  <si>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</si>
  <si>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</si>
  <si>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</si>
  <si>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</si>
  <si>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</si>
  <si>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</si>
  <si>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</si>
  <si>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</si>
  <si>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</si>
  <si>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</si>
  <si>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</si>
  <si>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</si>
  <si>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</si>
  <si>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</si>
  <si>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</si>
  <si>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</si>
  <si>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</si>
  <si>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</si>
  <si>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</si>
  <si>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</si>
  <si>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</si>
  <si>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</si>
  <si>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</si>
  <si>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</si>
  <si>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</si>
  <si>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</si>
  <si>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</si>
  <si>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</si>
  <si>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</si>
  <si>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</si>
  <si>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</si>
  <si>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</si>
  <si>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</si>
  <si>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</si>
  <si>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</si>
  <si>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</si>
  <si>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</si>
  <si>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</si>
  <si>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</si>
  <si>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</si>
  <si>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</si>
  <si>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</si>
  <si>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</si>
  <si>
    <t>Screenshots related to bugs</t>
  </si>
  <si>
    <t>Screenshot</t>
  </si>
  <si>
    <t>Image #</t>
  </si>
  <si>
    <t>Sentence of coupler documentation doesn't make sense.</t>
  </si>
  <si>
    <t>Chech screenshot</t>
  </si>
  <si>
    <t>PRJ file with SS block(s) causes an error.</t>
  </si>
  <si>
    <t>imod.open_projectfile_data + SS</t>
  </si>
  <si>
    <t>mf6.Modflow6Simulation + winter/summer</t>
  </si>
  <si>
    <t>winter/summer can be loaded from PRJ, but when you try to make a sim</t>
  </si>
  <si>
    <t>Sim_MF6 = mf6.Modflow6Simulation.from_imod5_data(PRJ_regrid, period_data, times)</t>
  </si>
  <si>
    <t>Gives Keyerror: 0. This is related to a WEL file of my PRJ file.
I've found a fix - need to insert:
    well_rate = well_rate.reset_index(drop=True)
before     intermediate_df = pd.merge(... 
C:\mamba_envs\WS\Lib\site-packages\imod\util\expnd_repetitions.py</t>
  </si>
  <si>
    <t>idf_svat.inp made from imod python differs from imod5's. Same goes for other MSW files.</t>
  </si>
  <si>
    <t>row1 col1 items present in MSW, unlike imod5.
Also there are some duplicates, which I think are for places where there are 2 SVAT's per 1 MF cell. Those are present in the old file, but not the new one. But more investigation is necessary to be sure about what's going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</si>
</sst>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71">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vertical="center"/>
    </xf>
    <xf numFmtId="0" fontId="25" fillId="0" borderId="0" xfId="0" applyFont="1" applyBorder="1" applyAlignment="1">
      <alignment vertical="center" wrapText="1"/>
    </xf>
    <xf numFmtId="0" fontId="1" fillId="0" borderId="0" xfId="0" applyFont="1" applyBorder="1" applyAlignment="1">
      <alignment vertical="center" wrapText="1"/>
    </xf>
    <xf numFmtId="0" fontId="1" fillId="0" borderId="1" xfId="0" applyFont="1" applyBorder="1" applyAlignment="1">
      <alignment vertical="center" wrapText="1"/>
    </xf>
    <xf numFmtId="0" fontId="25" fillId="0" borderId="1" xfId="0" applyFont="1" applyBorder="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xf numFmtId="0" fontId="0" fillId="0" borderId="0" xfId="0" quotePrefix="1" applyAlignment="1">
      <alignment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47625</xdr:colOff>
      <xdr:row>27</xdr:row>
      <xdr:rowOff>19050</xdr:rowOff>
    </xdr:from>
    <xdr:to>
      <xdr:col>28</xdr:col>
      <xdr:colOff>254606</xdr:colOff>
      <xdr:row>66</xdr:row>
      <xdr:rowOff>179964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1"/>
        <a:stretch>
          <a:fillRect/>
        </a:stretch>
      </xdr:blipFill>
      <xdr:spPr>
        <a:xfrm>
          <a:off x="9753600" y="5753100"/>
          <a:ext cx="13732481" cy="7590414"/>
        </a:xfrm>
        <a:prstGeom prst="rect">
          <a:avLst/>
        </a:prstGeom>
      </xdr:spPr>
    </xdr:pic>
    <xdr:clientData/>
  </xdr:twoCellAnchor>
  <xdr:twoCellAnchor editAs="oneCell">
    <xdr:from>
      <xdr:col>6</xdr:col>
      <xdr:colOff>38100</xdr:colOff>
      <xdr:row>2</xdr:row>
      <xdr:rowOff>7895</xdr:rowOff>
    </xdr:from>
    <xdr:to>
      <xdr:col>28</xdr:col>
      <xdr:colOff>45314</xdr:colOff>
      <xdr:row>19</xdr:row>
      <xdr:rowOff>151528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2"/>
        <a:stretch>
          <a:fillRect/>
        </a:stretch>
      </xdr:blipFill>
      <xdr:spPr>
        <a:xfrm>
          <a:off x="9744075" y="588920"/>
          <a:ext cx="13532714" cy="5106158"/>
        </a:xfrm>
        <a:prstGeom prst="rect">
          <a:avLst/>
        </a:prstGeom>
      </xdr:spPr>
    </xdr:pic>
    <xdr:clientData/>
  </xdr:twoCellAnchor>
  <xdr:twoCellAnchor editAs="oneCell">
    <xdr:from>
      <xdr:col>6</xdr:col>
      <xdr:colOff>0</xdr:colOff>
      <xdr:row>67</xdr:row>
      <xdr:rowOff>0</xdr:rowOff>
    </xdr:from>
    <xdr:to>
      <xdr:col>18</xdr:col>
      <xdr:colOff>256214</xdr:colOff>
      <xdr:row>86</xdr:row>
      <xdr:rowOff>113833</xdr:rowOff>
    </xdr:to>
    <xdr:pic>
      <xdr:nvPicPr>
        <xdr:cNvPr id="3" name="Picture 2">
          <a:extLst>
            <a:ext uri="{FF2B5EF4-FFF2-40B4-BE49-F238E27FC236}">
              <a16:creationId xmlns:a16="http://schemas.microsoft.com/office/drawing/2014/main" id="{F42142CE-4C03-7E97-A1C8-95F0383EA022}"/>
            </a:ext>
          </a:extLst>
        </xdr:cNvPr>
        <xdr:cNvPicPr>
          <a:picLocks noChangeAspect="1"/>
        </xdr:cNvPicPr>
      </xdr:nvPicPr>
      <xdr:blipFill>
        <a:blip xmlns:r="http://schemas.openxmlformats.org/officeDocument/2006/relationships" r:embed="rId3"/>
        <a:stretch>
          <a:fillRect/>
        </a:stretch>
      </xdr:blipFill>
      <xdr:spPr>
        <a:xfrm>
          <a:off x="9705975" y="13354050"/>
          <a:ext cx="7685714" cy="3733333"/>
        </a:xfrm>
        <a:prstGeom prst="rect">
          <a:avLst/>
        </a:prstGeom>
      </xdr:spPr>
    </xdr:pic>
    <xdr:clientData/>
  </xdr:twoCellAnchor>
  <xdr:twoCellAnchor editAs="oneCell">
    <xdr:from>
      <xdr:col>6</xdr:col>
      <xdr:colOff>0</xdr:colOff>
      <xdr:row>87</xdr:row>
      <xdr:rowOff>0</xdr:rowOff>
    </xdr:from>
    <xdr:to>
      <xdr:col>34</xdr:col>
      <xdr:colOff>588328</xdr:colOff>
      <xdr:row>126</xdr:row>
      <xdr:rowOff>18119</xdr:rowOff>
    </xdr:to>
    <xdr:pic>
      <xdr:nvPicPr>
        <xdr:cNvPr id="5" name="Picture 4">
          <a:extLst>
            <a:ext uri="{FF2B5EF4-FFF2-40B4-BE49-F238E27FC236}">
              <a16:creationId xmlns:a16="http://schemas.microsoft.com/office/drawing/2014/main" id="{E2339DCE-CEB9-F311-A56C-CFAFAD7CBC5B}"/>
            </a:ext>
          </a:extLst>
        </xdr:cNvPr>
        <xdr:cNvPicPr>
          <a:picLocks noChangeAspect="1"/>
        </xdr:cNvPicPr>
      </xdr:nvPicPr>
      <xdr:blipFill>
        <a:blip xmlns:r="http://schemas.openxmlformats.org/officeDocument/2006/relationships" r:embed="rId4"/>
        <a:stretch>
          <a:fillRect/>
        </a:stretch>
      </xdr:blipFill>
      <xdr:spPr>
        <a:xfrm>
          <a:off x="9705975" y="18497550"/>
          <a:ext cx="17771428" cy="7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5-07-15T09:17:30.76" personId="{03CB0575-C3E6-4F90-B161-647A816C1753}" id="{E42EC14D-BD5A-400D-A934-346EA61A0CA2}">
    <text>Check source code for more.</text>
  </threadedComment>
  <threadedComment ref="D7" dT="2025-07-25T10:06:37.84" personId="{03CB0575-C3E6-4F90-B161-647A816C1753}" id="{928E89C2-6353-4AC6-8BD4-DDDAB50745FF}">
    <text>Not important in my case as I go for full transient.</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241</v>
      </c>
      <c r="C1" s="175" t="s">
        <v>242</v>
      </c>
      <c r="D1" s="176" t="s">
        <v>249</v>
      </c>
      <c r="E1" s="175" t="s">
        <v>240</v>
      </c>
      <c r="F1" s="73" t="s">
        <v>237</v>
      </c>
      <c r="G1" s="73" t="s">
        <v>238</v>
      </c>
      <c r="H1" s="73" t="s">
        <v>239</v>
      </c>
      <c r="I1" s="73" t="s">
        <v>243</v>
      </c>
      <c r="J1" s="189" t="s">
        <v>247</v>
      </c>
      <c r="K1" s="190" t="s">
        <v>248</v>
      </c>
      <c r="L1" s="183" t="s">
        <v>246</v>
      </c>
      <c r="M1" s="184" t="s">
        <v>244</v>
      </c>
      <c r="N1" s="184" t="s">
        <v>245</v>
      </c>
      <c r="O1" s="185" t="s">
        <v>250</v>
      </c>
    </row>
    <row r="2" spans="1:15" ht="15.75" thickTop="1" x14ac:dyDescent="0.25">
      <c r="A2">
        <v>1</v>
      </c>
      <c r="B2" t="s">
        <v>253</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254</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251</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252</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255</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8" t="s">
        <v>261</v>
      </c>
      <c r="F13" s="258"/>
      <c r="G13" s="258"/>
      <c r="H13" s="258"/>
      <c r="I13" s="258"/>
      <c r="J13" s="258"/>
      <c r="K13" s="194"/>
      <c r="L13" s="257" t="s">
        <v>256</v>
      </c>
      <c r="M13" s="257"/>
      <c r="N13" s="257"/>
      <c r="O13" s="257"/>
    </row>
    <row r="14" spans="1:15" s="145" customFormat="1" ht="30.75" thickBot="1" x14ac:dyDescent="0.3">
      <c r="E14" s="175" t="s">
        <v>240</v>
      </c>
      <c r="F14" s="73" t="s">
        <v>237</v>
      </c>
      <c r="G14" s="73" t="s">
        <v>238</v>
      </c>
      <c r="H14" s="73" t="s">
        <v>239</v>
      </c>
      <c r="I14" s="73" t="s">
        <v>243</v>
      </c>
      <c r="J14" s="189" t="s">
        <v>247</v>
      </c>
      <c r="K14" s="195"/>
      <c r="L14" s="73" t="s">
        <v>260</v>
      </c>
      <c r="M14" s="73" t="s">
        <v>257</v>
      </c>
      <c r="N14" s="73" t="s">
        <v>258</v>
      </c>
      <c r="O14" s="73" t="s">
        <v>259</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5" t="s">
        <v>284</v>
      </c>
      <c r="C6" s="266"/>
      <c r="D6" s="266"/>
      <c r="E6" s="211"/>
      <c r="F6" s="267" t="s">
        <v>285</v>
      </c>
      <c r="G6" s="267"/>
      <c r="H6" s="267"/>
      <c r="I6" s="267"/>
      <c r="J6" s="267"/>
      <c r="K6" s="208"/>
    </row>
    <row r="7" spans="1:11" x14ac:dyDescent="0.25">
      <c r="B7" s="263" t="s">
        <v>272</v>
      </c>
      <c r="C7" s="264"/>
      <c r="D7" s="264"/>
      <c r="E7" s="209"/>
      <c r="F7" s="262" t="s">
        <v>272</v>
      </c>
      <c r="G7" s="262"/>
      <c r="H7" s="262"/>
      <c r="I7" s="262"/>
      <c r="J7" s="262"/>
      <c r="K7" s="201"/>
    </row>
    <row r="8" spans="1:11" s="144" customFormat="1" ht="15.75" thickBot="1" x14ac:dyDescent="0.3">
      <c r="B8" s="259" t="s">
        <v>288</v>
      </c>
      <c r="C8" s="260"/>
      <c r="D8" s="225" t="s">
        <v>275</v>
      </c>
      <c r="E8" s="210"/>
      <c r="F8" s="261" t="s">
        <v>288</v>
      </c>
      <c r="G8" s="261"/>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85372.449299999993</v>
      </c>
      <c r="I11" s="233">
        <f>(H11-D11)</f>
        <v>0</v>
      </c>
      <c r="J11" s="219">
        <f>I11/D11*100</f>
        <v>0</v>
      </c>
      <c r="K11" s="201"/>
    </row>
    <row r="12" spans="1:11" x14ac:dyDescent="0.25">
      <c r="B12" s="199" t="s">
        <v>267</v>
      </c>
      <c r="C12" s="200" t="s">
        <v>266</v>
      </c>
      <c r="D12" s="226">
        <v>0</v>
      </c>
      <c r="E12" s="201"/>
      <c r="F12" s="214" t="s">
        <v>267</v>
      </c>
      <c r="G12" s="214" t="s">
        <v>266</v>
      </c>
      <c r="H12" s="233">
        <v>0</v>
      </c>
      <c r="I12" s="233">
        <f t="shared" ref="I12:I32" si="0">(H12-D12)</f>
        <v>0</v>
      </c>
      <c r="J12" s="219" t="e">
        <f t="shared" ref="J12:J32" si="1">I12/D12*100</f>
        <v>#DIV/0!</v>
      </c>
      <c r="K12" s="201"/>
    </row>
    <row r="13" spans="1:11" x14ac:dyDescent="0.25">
      <c r="B13" s="199" t="s">
        <v>267</v>
      </c>
      <c r="C13" s="200" t="s">
        <v>266</v>
      </c>
      <c r="D13" s="226">
        <v>0</v>
      </c>
      <c r="E13" s="201"/>
      <c r="F13" s="214" t="s">
        <v>267</v>
      </c>
      <c r="G13" s="214" t="s">
        <v>266</v>
      </c>
      <c r="H13" s="233">
        <v>0</v>
      </c>
      <c r="I13" s="233">
        <f t="shared" si="0"/>
        <v>0</v>
      </c>
      <c r="J13" s="219" t="e">
        <f t="shared" si="1"/>
        <v>#DIV/0!</v>
      </c>
      <c r="K13" s="201"/>
    </row>
    <row r="14" spans="1:11" x14ac:dyDescent="0.25">
      <c r="B14" s="199" t="s">
        <v>268</v>
      </c>
      <c r="C14" s="200" t="s">
        <v>266</v>
      </c>
      <c r="D14" s="226">
        <v>0</v>
      </c>
      <c r="E14" s="201"/>
      <c r="F14" s="214" t="s">
        <v>268</v>
      </c>
      <c r="G14" s="214" t="s">
        <v>266</v>
      </c>
      <c r="H14" s="233">
        <v>0</v>
      </c>
      <c r="I14" s="233">
        <f t="shared" si="0"/>
        <v>0</v>
      </c>
      <c r="J14" s="219" t="e">
        <f t="shared" si="1"/>
        <v>#DIV/0!</v>
      </c>
      <c r="K14" s="201"/>
    </row>
    <row r="15" spans="1:11" ht="15" customHeight="1" x14ac:dyDescent="0.25">
      <c r="B15" s="199" t="s">
        <v>269</v>
      </c>
      <c r="C15" s="200" t="s">
        <v>266</v>
      </c>
      <c r="D15" s="226">
        <v>1.1268</v>
      </c>
      <c r="E15" s="201"/>
      <c r="F15" s="214" t="s">
        <v>269</v>
      </c>
      <c r="G15" s="214" t="s">
        <v>266</v>
      </c>
      <c r="H15" s="233">
        <v>1.1268</v>
      </c>
      <c r="I15" s="233">
        <f t="shared" si="0"/>
        <v>0</v>
      </c>
      <c r="J15" s="219">
        <f t="shared" si="1"/>
        <v>0</v>
      </c>
      <c r="K15" s="201"/>
    </row>
    <row r="16" spans="1:11" ht="15" customHeight="1" x14ac:dyDescent="0.25">
      <c r="B16" s="199" t="s">
        <v>270</v>
      </c>
      <c r="C16" s="200" t="s">
        <v>266</v>
      </c>
      <c r="D16" s="226">
        <v>730030.94590000005</v>
      </c>
      <c r="E16" s="201"/>
      <c r="F16" s="214" t="s">
        <v>270</v>
      </c>
      <c r="G16" s="214" t="s">
        <v>266</v>
      </c>
      <c r="H16" s="233">
        <v>730030.94590000005</v>
      </c>
      <c r="I16" s="233">
        <f t="shared" si="0"/>
        <v>0</v>
      </c>
      <c r="J16" s="219">
        <f t="shared" si="1"/>
        <v>0</v>
      </c>
      <c r="K16" s="201"/>
    </row>
    <row r="17" spans="2:11" ht="15" customHeight="1" x14ac:dyDescent="0.25">
      <c r="B17" s="199" t="s">
        <v>214</v>
      </c>
      <c r="C17" s="200" t="s">
        <v>266</v>
      </c>
      <c r="D17" s="226">
        <v>49526.385000000002</v>
      </c>
      <c r="E17" s="201"/>
      <c r="F17" s="213" t="s">
        <v>214</v>
      </c>
      <c r="G17" s="213" t="s">
        <v>266</v>
      </c>
      <c r="H17" s="233">
        <v>49526.385000000002</v>
      </c>
      <c r="I17" s="233">
        <f t="shared" si="0"/>
        <v>0</v>
      </c>
      <c r="J17" s="219">
        <f t="shared" si="1"/>
        <v>0</v>
      </c>
      <c r="K17" s="201"/>
    </row>
    <row r="18" spans="2:11" ht="15" customHeight="1" x14ac:dyDescent="0.25">
      <c r="B18" s="199"/>
      <c r="C18" s="200"/>
      <c r="D18" s="226"/>
      <c r="E18" s="201"/>
      <c r="F18" s="214" t="s">
        <v>271</v>
      </c>
      <c r="G18" s="214" t="s">
        <v>266</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281</v>
      </c>
      <c r="C20" s="206" t="s">
        <v>266</v>
      </c>
      <c r="D20" s="228">
        <v>864930.90700000001</v>
      </c>
      <c r="E20" s="207"/>
      <c r="F20" s="221" t="s">
        <v>281</v>
      </c>
      <c r="G20" s="221" t="s">
        <v>266</v>
      </c>
      <c r="H20" s="234">
        <v>864930.90700000001</v>
      </c>
      <c r="I20" s="234">
        <f t="shared" si="0"/>
        <v>0</v>
      </c>
      <c r="J20" s="222">
        <f t="shared" si="1"/>
        <v>0</v>
      </c>
      <c r="K20" s="207"/>
    </row>
    <row r="21" spans="2:11" x14ac:dyDescent="0.25">
      <c r="B21" s="199" t="s">
        <v>276</v>
      </c>
      <c r="C21" s="200" t="s">
        <v>276</v>
      </c>
      <c r="D21" s="226"/>
      <c r="E21" s="201"/>
      <c r="F21" s="214" t="s">
        <v>276</v>
      </c>
      <c r="G21" s="214" t="s">
        <v>276</v>
      </c>
      <c r="H21" s="233"/>
      <c r="I21" s="233"/>
      <c r="J21" s="219"/>
      <c r="K21" s="201"/>
    </row>
    <row r="22" spans="2:11" x14ac:dyDescent="0.25">
      <c r="B22" s="199" t="s">
        <v>277</v>
      </c>
      <c r="C22" s="200" t="s">
        <v>277</v>
      </c>
      <c r="D22" s="226"/>
      <c r="E22" s="201"/>
      <c r="F22" s="214" t="s">
        <v>277</v>
      </c>
      <c r="G22" s="214" t="s">
        <v>277</v>
      </c>
      <c r="H22" s="233"/>
      <c r="I22" s="233"/>
      <c r="J22" s="219"/>
      <c r="K22" s="201"/>
    </row>
    <row r="23" spans="2:11" x14ac:dyDescent="0.25">
      <c r="B23" s="199" t="s">
        <v>265</v>
      </c>
      <c r="C23" s="200" t="s">
        <v>266</v>
      </c>
      <c r="D23" s="226">
        <v>628508.89240000001</v>
      </c>
      <c r="E23" s="201"/>
      <c r="F23" s="214" t="s">
        <v>265</v>
      </c>
      <c r="G23" s="214" t="s">
        <v>266</v>
      </c>
      <c r="H23" s="233">
        <v>628508.89240000001</v>
      </c>
      <c r="I23" s="233">
        <f t="shared" si="0"/>
        <v>0</v>
      </c>
      <c r="J23" s="219">
        <f t="shared" si="1"/>
        <v>0</v>
      </c>
      <c r="K23" s="201"/>
    </row>
    <row r="24" spans="2:11" x14ac:dyDescent="0.25">
      <c r="B24" s="199" t="s">
        <v>267</v>
      </c>
      <c r="C24" s="200" t="s">
        <v>266</v>
      </c>
      <c r="D24" s="226">
        <v>30344.652300000002</v>
      </c>
      <c r="E24" s="201"/>
      <c r="F24" s="214" t="s">
        <v>267</v>
      </c>
      <c r="G24" s="214" t="s">
        <v>266</v>
      </c>
      <c r="H24" s="233">
        <v>30344.652300000002</v>
      </c>
      <c r="I24" s="233">
        <f t="shared" si="0"/>
        <v>0</v>
      </c>
      <c r="J24" s="219">
        <f t="shared" si="1"/>
        <v>0</v>
      </c>
      <c r="K24" s="201"/>
    </row>
    <row r="25" spans="2:11" x14ac:dyDescent="0.25">
      <c r="B25" s="199" t="s">
        <v>267</v>
      </c>
      <c r="C25" s="200" t="s">
        <v>266</v>
      </c>
      <c r="D25" s="226">
        <v>3355.8359</v>
      </c>
      <c r="E25" s="201"/>
      <c r="F25" s="214" t="s">
        <v>267</v>
      </c>
      <c r="G25" s="214" t="s">
        <v>266</v>
      </c>
      <c r="H25" s="233">
        <v>3355.8359</v>
      </c>
      <c r="I25" s="233">
        <f t="shared" si="0"/>
        <v>0</v>
      </c>
      <c r="J25" s="219">
        <f t="shared" si="1"/>
        <v>0</v>
      </c>
      <c r="K25" s="201"/>
    </row>
    <row r="26" spans="2:11" x14ac:dyDescent="0.25">
      <c r="B26" s="199" t="s">
        <v>268</v>
      </c>
      <c r="C26" s="200" t="s">
        <v>266</v>
      </c>
      <c r="D26" s="226">
        <v>26518.071100000001</v>
      </c>
      <c r="E26" s="201"/>
      <c r="F26" s="214" t="s">
        <v>268</v>
      </c>
      <c r="G26" s="214" t="s">
        <v>266</v>
      </c>
      <c r="H26" s="233">
        <v>26518.071100000001</v>
      </c>
      <c r="I26" s="233">
        <f t="shared" si="0"/>
        <v>0</v>
      </c>
      <c r="J26" s="219">
        <f t="shared" si="1"/>
        <v>0</v>
      </c>
      <c r="K26" s="201"/>
    </row>
    <row r="27" spans="2:11" x14ac:dyDescent="0.25">
      <c r="B27" s="199" t="s">
        <v>269</v>
      </c>
      <c r="C27" s="200" t="s">
        <v>266</v>
      </c>
      <c r="D27" s="226">
        <v>31860.243399999999</v>
      </c>
      <c r="E27" s="201"/>
      <c r="F27" s="214" t="s">
        <v>269</v>
      </c>
      <c r="G27" s="214" t="s">
        <v>266</v>
      </c>
      <c r="H27" s="233">
        <v>31860.243399999999</v>
      </c>
      <c r="I27" s="233">
        <f t="shared" si="0"/>
        <v>0</v>
      </c>
      <c r="J27" s="219">
        <f t="shared" si="1"/>
        <v>0</v>
      </c>
      <c r="K27" s="201"/>
    </row>
    <row r="28" spans="2:11" x14ac:dyDescent="0.25">
      <c r="B28" s="199" t="s">
        <v>270</v>
      </c>
      <c r="C28" s="200" t="s">
        <v>266</v>
      </c>
      <c r="D28" s="226">
        <v>75077.154500000004</v>
      </c>
      <c r="E28" s="201"/>
      <c r="F28" s="214" t="s">
        <v>270</v>
      </c>
      <c r="G28" s="214" t="s">
        <v>266</v>
      </c>
      <c r="H28" s="233">
        <v>75077.154500000004</v>
      </c>
      <c r="I28" s="233">
        <f t="shared" si="0"/>
        <v>0</v>
      </c>
      <c r="J28" s="219">
        <f t="shared" si="1"/>
        <v>0</v>
      </c>
      <c r="K28" s="201"/>
    </row>
    <row r="29" spans="2:11" x14ac:dyDescent="0.25">
      <c r="B29" s="199" t="s">
        <v>214</v>
      </c>
      <c r="C29" s="200" t="s">
        <v>266</v>
      </c>
      <c r="D29" s="226">
        <v>69409.986699999994</v>
      </c>
      <c r="E29" s="201"/>
      <c r="F29" s="214" t="s">
        <v>214</v>
      </c>
      <c r="G29" s="214" t="s">
        <v>266</v>
      </c>
      <c r="H29" s="233">
        <v>69409.986699999994</v>
      </c>
      <c r="I29" s="233"/>
      <c r="J29" s="219"/>
      <c r="K29" s="201"/>
    </row>
    <row r="30" spans="2:11" x14ac:dyDescent="0.25">
      <c r="B30" s="199"/>
      <c r="C30" s="200"/>
      <c r="D30" s="226"/>
      <c r="E30" s="201"/>
      <c r="F30" s="214" t="s">
        <v>271</v>
      </c>
      <c r="G30" s="214" t="s">
        <v>266</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289</v>
      </c>
      <c r="C32" s="203" t="s">
        <v>266</v>
      </c>
      <c r="D32" s="229">
        <v>865074.83640000003</v>
      </c>
      <c r="E32" s="204"/>
      <c r="F32" s="215" t="s">
        <v>289</v>
      </c>
      <c r="G32" s="215" t="s">
        <v>266</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291</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264</v>
      </c>
      <c r="D1" s="223"/>
      <c r="F1" s="212"/>
      <c r="G1" s="212"/>
      <c r="H1" s="230"/>
      <c r="I1" s="230"/>
      <c r="J1" s="216"/>
    </row>
    <row r="2" spans="1:11" s="198" customFormat="1" x14ac:dyDescent="0.25">
      <c r="A2" s="198" t="s">
        <v>283</v>
      </c>
      <c r="D2" s="223"/>
      <c r="F2" s="212"/>
      <c r="G2" s="212"/>
      <c r="H2" s="230"/>
      <c r="I2" s="230"/>
      <c r="J2" s="216"/>
    </row>
    <row r="4" spans="1:11" s="198" customFormat="1" x14ac:dyDescent="0.25">
      <c r="B4" s="198" t="s">
        <v>286</v>
      </c>
      <c r="D4" s="223"/>
      <c r="F4" s="212"/>
      <c r="G4" s="212"/>
      <c r="H4" s="230"/>
      <c r="I4" s="230"/>
      <c r="J4" s="216"/>
    </row>
    <row r="5" spans="1:11" ht="15.75" thickBot="1" x14ac:dyDescent="0.3">
      <c r="B5" s="198" t="s">
        <v>287</v>
      </c>
    </row>
    <row r="6" spans="1:11" x14ac:dyDescent="0.25">
      <c r="B6" s="265" t="s">
        <v>284</v>
      </c>
      <c r="C6" s="266"/>
      <c r="D6" s="266"/>
      <c r="E6" s="211"/>
      <c r="F6" s="267" t="s">
        <v>285</v>
      </c>
      <c r="G6" s="267"/>
      <c r="H6" s="267"/>
      <c r="I6" s="267"/>
      <c r="J6" s="267"/>
      <c r="K6" s="208"/>
    </row>
    <row r="7" spans="1:11" x14ac:dyDescent="0.25">
      <c r="B7" s="263" t="s">
        <v>272</v>
      </c>
      <c r="C7" s="264"/>
      <c r="D7" s="264"/>
      <c r="E7" s="209"/>
      <c r="F7" s="262" t="s">
        <v>272</v>
      </c>
      <c r="G7" s="262"/>
      <c r="H7" s="262"/>
      <c r="I7" s="262"/>
      <c r="J7" s="262"/>
      <c r="K7" s="201"/>
    </row>
    <row r="8" spans="1:11" s="144" customFormat="1" ht="15.75" thickBot="1" x14ac:dyDescent="0.3">
      <c r="B8" s="268" t="s">
        <v>288</v>
      </c>
      <c r="C8" s="269"/>
      <c r="D8" s="236" t="s">
        <v>275</v>
      </c>
      <c r="E8" s="209"/>
      <c r="F8" s="261" t="s">
        <v>288</v>
      </c>
      <c r="G8" s="261"/>
      <c r="H8" s="232" t="s">
        <v>275</v>
      </c>
      <c r="I8" s="232" t="s">
        <v>290</v>
      </c>
      <c r="J8" s="218" t="s">
        <v>282</v>
      </c>
      <c r="K8" s="237"/>
    </row>
    <row r="9" spans="1:11" ht="15" customHeight="1" thickTop="1" x14ac:dyDescent="0.25">
      <c r="B9" s="199" t="s">
        <v>273</v>
      </c>
      <c r="C9" s="200"/>
      <c r="D9" s="226"/>
      <c r="E9" s="201" t="s">
        <v>273</v>
      </c>
      <c r="F9" s="214"/>
      <c r="G9" s="214"/>
      <c r="H9" s="233" t="s">
        <v>273</v>
      </c>
      <c r="I9" s="233"/>
      <c r="J9" s="219"/>
      <c r="K9" s="201"/>
    </row>
    <row r="10" spans="1:11" ht="15" customHeight="1" x14ac:dyDescent="0.25">
      <c r="B10" s="199" t="s">
        <v>274</v>
      </c>
      <c r="C10" s="200"/>
      <c r="D10" s="226"/>
      <c r="E10" s="201" t="s">
        <v>274</v>
      </c>
      <c r="F10" s="214"/>
      <c r="G10" s="214"/>
      <c r="H10" s="233" t="s">
        <v>274</v>
      </c>
      <c r="I10" s="233"/>
      <c r="J10" s="219"/>
      <c r="K10" s="201"/>
    </row>
    <row r="11" spans="1:11" ht="15" customHeight="1" x14ac:dyDescent="0.25">
      <c r="B11" s="199" t="s">
        <v>265</v>
      </c>
      <c r="C11" s="200" t="s">
        <v>266</v>
      </c>
      <c r="D11" s="226">
        <v>85372.449299999993</v>
      </c>
      <c r="E11" s="201"/>
      <c r="F11" s="214" t="s">
        <v>265</v>
      </c>
      <c r="G11" s="214" t="s">
        <v>266</v>
      </c>
      <c r="H11" s="233">
        <v>82156.388500000001</v>
      </c>
      <c r="I11" s="233">
        <f>(H11-D11)</f>
        <v>-3216.060799999992</v>
      </c>
      <c r="J11" s="219">
        <f>(H11-D11)/D11*100</f>
        <v>-3.7670944506918254</v>
      </c>
      <c r="K11" s="201"/>
    </row>
    <row r="12" spans="1:11" x14ac:dyDescent="0.25">
      <c r="B12" s="199" t="s">
        <v>267</v>
      </c>
      <c r="C12" s="200" t="s">
        <v>266</v>
      </c>
      <c r="D12" s="226">
        <v>0</v>
      </c>
      <c r="E12" s="201"/>
      <c r="F12" s="214" t="s">
        <v>267</v>
      </c>
      <c r="G12" s="214" t="s">
        <v>266</v>
      </c>
      <c r="H12" s="233">
        <v>0</v>
      </c>
      <c r="I12" s="233"/>
      <c r="J12" s="219"/>
      <c r="K12" s="201"/>
    </row>
    <row r="13" spans="1:11" x14ac:dyDescent="0.25">
      <c r="B13" s="199" t="s">
        <v>267</v>
      </c>
      <c r="C13" s="200" t="s">
        <v>266</v>
      </c>
      <c r="D13" s="226">
        <v>0</v>
      </c>
      <c r="E13" s="201"/>
      <c r="F13" s="214" t="s">
        <v>268</v>
      </c>
      <c r="G13" s="214" t="s">
        <v>266</v>
      </c>
      <c r="H13" s="233">
        <v>0</v>
      </c>
      <c r="I13" s="233"/>
      <c r="J13" s="219"/>
      <c r="K13" s="201"/>
    </row>
    <row r="14" spans="1:11" x14ac:dyDescent="0.25">
      <c r="B14" s="199" t="s">
        <v>267</v>
      </c>
      <c r="C14" s="200" t="s">
        <v>266</v>
      </c>
      <c r="D14" s="226">
        <v>0</v>
      </c>
      <c r="E14" s="201"/>
      <c r="F14" s="214" t="s">
        <v>269</v>
      </c>
      <c r="G14" s="214" t="s">
        <v>266</v>
      </c>
      <c r="H14" s="233">
        <v>1.1268</v>
      </c>
      <c r="I14" s="233">
        <f>(H14-SUM(D19:D23))/SUM(D19:D23)</f>
        <v>0</v>
      </c>
      <c r="J14" s="219">
        <f>(H14-SUM(D19:D23))/SUM(D19:D23)*100</f>
        <v>0</v>
      </c>
      <c r="K14" s="201"/>
    </row>
    <row r="15" spans="1:11" ht="15" customHeight="1" x14ac:dyDescent="0.25">
      <c r="B15" s="199" t="s">
        <v>267</v>
      </c>
      <c r="C15" s="200" t="s">
        <v>266</v>
      </c>
      <c r="D15" s="226">
        <v>0</v>
      </c>
      <c r="E15" s="201"/>
      <c r="F15" s="214" t="s">
        <v>270</v>
      </c>
      <c r="G15" s="214" t="s">
        <v>266</v>
      </c>
      <c r="H15" s="233">
        <v>730016.60699999996</v>
      </c>
      <c r="I15" s="233">
        <f>(H15-D24)</f>
        <v>-14.338900000089779</v>
      </c>
      <c r="J15" s="219">
        <f>(H15-D24)/D24*100</f>
        <v>-1.9641496131937849E-3</v>
      </c>
      <c r="K15" s="201"/>
    </row>
    <row r="16" spans="1:11" ht="15" customHeight="1" x14ac:dyDescent="0.25">
      <c r="B16" s="199" t="s">
        <v>268</v>
      </c>
      <c r="C16" s="200" t="s">
        <v>266</v>
      </c>
      <c r="D16" s="226">
        <v>0</v>
      </c>
      <c r="E16" s="201"/>
      <c r="F16" s="214" t="s">
        <v>214</v>
      </c>
      <c r="G16" s="214" t="s">
        <v>266</v>
      </c>
      <c r="H16" s="233">
        <v>47252.058599999997</v>
      </c>
      <c r="I16" s="233">
        <f>(H16-SUM(D25:D43))</f>
        <v>-2274.3263999999981</v>
      </c>
      <c r="J16" s="219">
        <f>(H16-SUM(D25:D43))/SUM(D25:D43)*100</f>
        <v>-4.5921510322225183</v>
      </c>
      <c r="K16" s="201"/>
    </row>
    <row r="17" spans="2:11" ht="15" customHeight="1" x14ac:dyDescent="0.25">
      <c r="B17" s="199" t="s">
        <v>268</v>
      </c>
      <c r="C17" s="200" t="s">
        <v>266</v>
      </c>
      <c r="D17" s="226">
        <v>0</v>
      </c>
      <c r="E17" s="201"/>
      <c r="F17" s="214" t="s">
        <v>271</v>
      </c>
      <c r="G17" s="214" t="s">
        <v>266</v>
      </c>
      <c r="H17" s="233">
        <v>0</v>
      </c>
      <c r="I17" s="233"/>
      <c r="J17" s="219"/>
      <c r="K17" s="201"/>
    </row>
    <row r="18" spans="2:11" ht="15" customHeight="1" x14ac:dyDescent="0.25">
      <c r="B18" s="199" t="s">
        <v>268</v>
      </c>
      <c r="C18" s="200" t="s">
        <v>266</v>
      </c>
      <c r="D18" s="226">
        <v>0</v>
      </c>
      <c r="E18" s="201"/>
      <c r="F18" s="214"/>
      <c r="G18" s="214"/>
      <c r="H18" s="233"/>
      <c r="I18" s="233"/>
      <c r="J18" s="219"/>
      <c r="K18" s="201"/>
    </row>
    <row r="19" spans="2:11" x14ac:dyDescent="0.25">
      <c r="B19" s="199" t="s">
        <v>269</v>
      </c>
      <c r="C19" s="200" t="s">
        <v>266</v>
      </c>
      <c r="D19" s="226">
        <v>0</v>
      </c>
      <c r="E19" s="201"/>
      <c r="F19" s="214" t="s">
        <v>281</v>
      </c>
      <c r="G19" s="214" t="s">
        <v>266</v>
      </c>
      <c r="H19" s="233">
        <v>859426.18099999998</v>
      </c>
      <c r="I19" s="233">
        <f>(H19-D45)</f>
        <v>-5504.7260000000242</v>
      </c>
      <c r="J19" s="219">
        <f>(H19-D45)/D45*100</f>
        <v>-0.6364353447714205</v>
      </c>
      <c r="K19" s="201"/>
    </row>
    <row r="20" spans="2:11" x14ac:dyDescent="0.25">
      <c r="B20" s="199" t="s">
        <v>269</v>
      </c>
      <c r="C20" s="200" t="s">
        <v>266</v>
      </c>
      <c r="D20" s="226">
        <v>0</v>
      </c>
      <c r="E20" s="201"/>
      <c r="F20" s="214"/>
      <c r="G20" s="214"/>
      <c r="H20" s="233"/>
      <c r="I20" s="233"/>
      <c r="J20" s="219"/>
      <c r="K20" s="201"/>
    </row>
    <row r="21" spans="2:11" x14ac:dyDescent="0.25">
      <c r="B21" s="199" t="s">
        <v>269</v>
      </c>
      <c r="C21" s="200" t="s">
        <v>266</v>
      </c>
      <c r="D21" s="226">
        <v>0</v>
      </c>
      <c r="E21" s="201"/>
      <c r="F21" s="214"/>
      <c r="G21" s="214"/>
      <c r="H21" s="233"/>
      <c r="I21" s="233"/>
      <c r="J21" s="219"/>
      <c r="K21" s="201"/>
    </row>
    <row r="22" spans="2:11" x14ac:dyDescent="0.25">
      <c r="B22" s="199" t="s">
        <v>269</v>
      </c>
      <c r="C22" s="200" t="s">
        <v>266</v>
      </c>
      <c r="D22" s="226">
        <v>0</v>
      </c>
      <c r="E22" s="201"/>
      <c r="F22" s="214"/>
      <c r="G22" s="214"/>
      <c r="H22" s="233"/>
      <c r="I22" s="233"/>
      <c r="J22" s="219"/>
      <c r="K22" s="201"/>
    </row>
    <row r="23" spans="2:11" x14ac:dyDescent="0.25">
      <c r="B23" s="199" t="s">
        <v>269</v>
      </c>
      <c r="C23" s="200" t="s">
        <v>266</v>
      </c>
      <c r="D23" s="226">
        <v>1.1268</v>
      </c>
      <c r="E23" s="201"/>
      <c r="F23" s="214"/>
      <c r="G23" s="214"/>
      <c r="H23" s="233"/>
      <c r="I23" s="233"/>
      <c r="J23" s="219"/>
      <c r="K23" s="201"/>
    </row>
    <row r="24" spans="2:11" x14ac:dyDescent="0.25">
      <c r="B24" s="199" t="s">
        <v>270</v>
      </c>
      <c r="C24" s="200" t="s">
        <v>266</v>
      </c>
      <c r="D24" s="226">
        <v>730030.94590000005</v>
      </c>
      <c r="E24" s="201"/>
      <c r="F24" s="214"/>
      <c r="G24" s="214"/>
      <c r="H24" s="233"/>
      <c r="I24" s="233"/>
      <c r="J24" s="219"/>
      <c r="K24" s="201"/>
    </row>
    <row r="25" spans="2:11" x14ac:dyDescent="0.25">
      <c r="B25" s="199" t="s">
        <v>214</v>
      </c>
      <c r="C25" s="200" t="s">
        <v>266</v>
      </c>
      <c r="D25" s="226">
        <v>530.32600000000002</v>
      </c>
      <c r="E25" s="201"/>
      <c r="F25" s="214"/>
      <c r="G25" s="214"/>
      <c r="H25" s="233"/>
      <c r="I25" s="233"/>
      <c r="J25" s="219"/>
      <c r="K25" s="201"/>
    </row>
    <row r="26" spans="2:11" x14ac:dyDescent="0.25">
      <c r="B26" s="199" t="s">
        <v>214</v>
      </c>
      <c r="C26" s="200" t="s">
        <v>266</v>
      </c>
      <c r="D26" s="226">
        <v>3913.6963000000001</v>
      </c>
      <c r="E26" s="201"/>
      <c r="F26" s="214"/>
      <c r="G26" s="214"/>
      <c r="H26" s="233"/>
      <c r="I26" s="233"/>
      <c r="J26" s="219"/>
      <c r="K26" s="201"/>
    </row>
    <row r="27" spans="2:11" x14ac:dyDescent="0.25">
      <c r="B27" s="199" t="s">
        <v>214</v>
      </c>
      <c r="C27" s="200" t="s">
        <v>266</v>
      </c>
      <c r="D27" s="226">
        <v>2842.8613</v>
      </c>
      <c r="E27" s="201"/>
      <c r="F27" s="214"/>
      <c r="G27" s="214"/>
      <c r="H27" s="233"/>
      <c r="I27" s="233"/>
      <c r="J27" s="219"/>
      <c r="K27" s="201"/>
    </row>
    <row r="28" spans="2:11" x14ac:dyDescent="0.25">
      <c r="B28" s="199" t="s">
        <v>214</v>
      </c>
      <c r="C28" s="200" t="s">
        <v>266</v>
      </c>
      <c r="D28" s="226">
        <v>1014.8166</v>
      </c>
      <c r="E28" s="201"/>
      <c r="F28" s="214"/>
      <c r="G28" s="214"/>
      <c r="H28" s="233"/>
      <c r="I28" s="233"/>
      <c r="J28" s="219"/>
      <c r="K28" s="201"/>
    </row>
    <row r="29" spans="2:11" x14ac:dyDescent="0.25">
      <c r="B29" s="199" t="s">
        <v>214</v>
      </c>
      <c r="C29" s="200" t="s">
        <v>266</v>
      </c>
      <c r="D29" s="226">
        <v>778.73800000000006</v>
      </c>
      <c r="E29" s="201"/>
      <c r="F29" s="214"/>
      <c r="G29" s="214"/>
      <c r="H29" s="233"/>
      <c r="I29" s="233"/>
      <c r="J29" s="219"/>
      <c r="K29" s="201"/>
    </row>
    <row r="30" spans="2:11" x14ac:dyDescent="0.25">
      <c r="B30" s="199" t="s">
        <v>214</v>
      </c>
      <c r="C30" s="200" t="s">
        <v>266</v>
      </c>
      <c r="D30" s="226">
        <v>1332.8432</v>
      </c>
      <c r="E30" s="201"/>
      <c r="F30" s="214"/>
      <c r="G30" s="214"/>
      <c r="H30" s="233"/>
      <c r="I30" s="233"/>
      <c r="J30" s="219"/>
      <c r="K30" s="201"/>
    </row>
    <row r="31" spans="2:11" x14ac:dyDescent="0.25">
      <c r="B31" s="199" t="s">
        <v>214</v>
      </c>
      <c r="C31" s="200" t="s">
        <v>266</v>
      </c>
      <c r="D31" s="226">
        <v>516.88149999999996</v>
      </c>
      <c r="E31" s="201"/>
      <c r="F31" s="214"/>
      <c r="G31" s="214"/>
      <c r="H31" s="233"/>
      <c r="I31" s="233"/>
      <c r="J31" s="219"/>
      <c r="K31" s="201"/>
    </row>
    <row r="32" spans="2:11" x14ac:dyDescent="0.25">
      <c r="B32" s="199" t="s">
        <v>214</v>
      </c>
      <c r="C32" s="200" t="s">
        <v>266</v>
      </c>
      <c r="D32" s="226">
        <v>1186.6908000000001</v>
      </c>
      <c r="E32" s="201"/>
      <c r="F32" s="214"/>
      <c r="G32" s="214"/>
      <c r="H32" s="233"/>
      <c r="I32" s="233"/>
      <c r="J32" s="219"/>
      <c r="K32" s="201"/>
    </row>
    <row r="33" spans="2:11" x14ac:dyDescent="0.25">
      <c r="B33" s="199" t="s">
        <v>214</v>
      </c>
      <c r="C33" s="200" t="s">
        <v>266</v>
      </c>
      <c r="D33" s="226">
        <v>2091.6387</v>
      </c>
      <c r="E33" s="201"/>
      <c r="F33" s="214"/>
      <c r="G33" s="214"/>
      <c r="H33" s="233"/>
      <c r="I33" s="233"/>
      <c r="J33" s="219"/>
      <c r="K33" s="201"/>
    </row>
    <row r="34" spans="2:11" x14ac:dyDescent="0.25">
      <c r="B34" s="199" t="s">
        <v>214</v>
      </c>
      <c r="C34" s="200" t="s">
        <v>266</v>
      </c>
      <c r="D34" s="226">
        <v>5208.4462000000003</v>
      </c>
      <c r="E34" s="201"/>
      <c r="F34" s="214"/>
      <c r="G34" s="214"/>
      <c r="H34" s="233"/>
      <c r="I34" s="233"/>
      <c r="J34" s="219"/>
      <c r="K34" s="201"/>
    </row>
    <row r="35" spans="2:11" x14ac:dyDescent="0.25">
      <c r="B35" s="199" t="s">
        <v>214</v>
      </c>
      <c r="C35" s="200" t="s">
        <v>266</v>
      </c>
      <c r="D35" s="226">
        <v>1631.9170999999999</v>
      </c>
      <c r="E35" s="201"/>
      <c r="F35" s="214"/>
      <c r="G35" s="214"/>
      <c r="H35" s="233"/>
      <c r="I35" s="233"/>
      <c r="J35" s="219"/>
      <c r="K35" s="201"/>
    </row>
    <row r="36" spans="2:11" x14ac:dyDescent="0.25">
      <c r="B36" s="199" t="s">
        <v>214</v>
      </c>
      <c r="C36" s="200" t="s">
        <v>266</v>
      </c>
      <c r="D36" s="226">
        <v>6871.9678000000004</v>
      </c>
      <c r="E36" s="201"/>
      <c r="F36" s="214"/>
      <c r="G36" s="214"/>
      <c r="H36" s="233"/>
      <c r="I36" s="233"/>
      <c r="J36" s="219"/>
      <c r="K36" s="201"/>
    </row>
    <row r="37" spans="2:11" x14ac:dyDescent="0.25">
      <c r="B37" s="199" t="s">
        <v>214</v>
      </c>
      <c r="C37" s="200" t="s">
        <v>266</v>
      </c>
      <c r="D37" s="226">
        <v>4820.8257000000003</v>
      </c>
      <c r="E37" s="201"/>
      <c r="F37" s="214"/>
      <c r="G37" s="214"/>
      <c r="H37" s="233"/>
      <c r="I37" s="233"/>
      <c r="J37" s="219"/>
      <c r="K37" s="201"/>
    </row>
    <row r="38" spans="2:11" x14ac:dyDescent="0.25">
      <c r="B38" s="199" t="s">
        <v>214</v>
      </c>
      <c r="C38" s="200" t="s">
        <v>266</v>
      </c>
      <c r="D38" s="226">
        <v>0</v>
      </c>
      <c r="E38" s="201"/>
      <c r="F38" s="214"/>
      <c r="G38" s="214"/>
      <c r="H38" s="233"/>
      <c r="I38" s="233"/>
      <c r="J38" s="219"/>
      <c r="K38" s="201"/>
    </row>
    <row r="39" spans="2:11" x14ac:dyDescent="0.25">
      <c r="B39" s="199" t="s">
        <v>214</v>
      </c>
      <c r="C39" s="200" t="s">
        <v>266</v>
      </c>
      <c r="D39" s="226">
        <v>0</v>
      </c>
      <c r="E39" s="201"/>
      <c r="F39" s="214"/>
      <c r="G39" s="214"/>
      <c r="H39" s="233"/>
      <c r="I39" s="233"/>
      <c r="J39" s="219"/>
      <c r="K39" s="201"/>
    </row>
    <row r="40" spans="2:11" x14ac:dyDescent="0.25">
      <c r="B40" s="199" t="s">
        <v>214</v>
      </c>
      <c r="C40" s="200" t="s">
        <v>266</v>
      </c>
      <c r="D40" s="226">
        <v>0</v>
      </c>
      <c r="E40" s="201"/>
      <c r="F40" s="214"/>
      <c r="G40" s="214"/>
      <c r="H40" s="233"/>
      <c r="I40" s="233"/>
      <c r="J40" s="219"/>
      <c r="K40" s="201"/>
    </row>
    <row r="41" spans="2:11" x14ac:dyDescent="0.25">
      <c r="B41" s="199" t="s">
        <v>214</v>
      </c>
      <c r="C41" s="200" t="s">
        <v>266</v>
      </c>
      <c r="D41" s="226">
        <v>60.378300000000003</v>
      </c>
      <c r="E41" s="201"/>
      <c r="F41" s="214"/>
      <c r="G41" s="214"/>
      <c r="H41" s="233"/>
      <c r="I41" s="233"/>
      <c r="J41" s="219"/>
      <c r="K41" s="201"/>
    </row>
    <row r="42" spans="2:11" x14ac:dyDescent="0.25">
      <c r="B42" s="199" t="s">
        <v>214</v>
      </c>
      <c r="C42" s="200" t="s">
        <v>266</v>
      </c>
      <c r="D42" s="226">
        <v>7267.0291999999999</v>
      </c>
      <c r="E42" s="201"/>
      <c r="F42" s="214"/>
      <c r="G42" s="214"/>
      <c r="H42" s="233"/>
      <c r="I42" s="233"/>
      <c r="J42" s="219"/>
      <c r="K42" s="201"/>
    </row>
    <row r="43" spans="2:11" x14ac:dyDescent="0.25">
      <c r="B43" s="199" t="s">
        <v>214</v>
      </c>
      <c r="C43" s="200" t="s">
        <v>266</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281</v>
      </c>
      <c r="C45" s="200" t="s">
        <v>266</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276</v>
      </c>
      <c r="C47" s="200" t="s">
        <v>276</v>
      </c>
      <c r="D47" s="226"/>
      <c r="E47" s="201"/>
      <c r="F47" s="214" t="s">
        <v>276</v>
      </c>
      <c r="G47" s="214" t="s">
        <v>276</v>
      </c>
      <c r="H47" s="233"/>
      <c r="I47" s="233"/>
      <c r="J47" s="219"/>
      <c r="K47" s="201"/>
    </row>
    <row r="48" spans="2:11" x14ac:dyDescent="0.25">
      <c r="B48" s="199" t="s">
        <v>277</v>
      </c>
      <c r="C48" s="200" t="s">
        <v>277</v>
      </c>
      <c r="D48" s="226"/>
      <c r="E48" s="201"/>
      <c r="F48" s="214" t="s">
        <v>277</v>
      </c>
      <c r="G48" s="214" t="s">
        <v>277</v>
      </c>
      <c r="H48" s="233"/>
      <c r="I48" s="233"/>
      <c r="J48" s="219"/>
      <c r="K48" s="201"/>
    </row>
    <row r="49" spans="2:11" x14ac:dyDescent="0.25">
      <c r="B49" s="199" t="s">
        <v>265</v>
      </c>
      <c r="C49" s="200" t="s">
        <v>266</v>
      </c>
      <c r="D49" s="226">
        <v>628508.89240000001</v>
      </c>
      <c r="E49" s="201"/>
      <c r="F49" s="214" t="s">
        <v>265</v>
      </c>
      <c r="G49" s="214" t="s">
        <v>266</v>
      </c>
      <c r="H49" s="233">
        <v>639366.25690000004</v>
      </c>
      <c r="I49" s="233">
        <f>(H49-D49)</f>
        <v>10857.364500000025</v>
      </c>
      <c r="J49" s="219">
        <f>(H49-D49)/D49*100</f>
        <v>1.7274798545077872</v>
      </c>
      <c r="K49" s="201"/>
    </row>
    <row r="50" spans="2:11" x14ac:dyDescent="0.25">
      <c r="B50" s="199" t="s">
        <v>267</v>
      </c>
      <c r="C50" s="200" t="s">
        <v>266</v>
      </c>
      <c r="D50" s="226">
        <v>0</v>
      </c>
      <c r="E50" s="201"/>
      <c r="F50" s="214" t="s">
        <v>267</v>
      </c>
      <c r="G50" s="214" t="s">
        <v>266</v>
      </c>
      <c r="H50" s="233">
        <v>3355.8359</v>
      </c>
      <c r="I50" s="233"/>
      <c r="J50" s="219"/>
      <c r="K50" s="201"/>
    </row>
    <row r="51" spans="2:11" x14ac:dyDescent="0.25">
      <c r="B51" s="199" t="s">
        <v>267</v>
      </c>
      <c r="C51" s="200" t="s">
        <v>266</v>
      </c>
      <c r="D51" s="226">
        <v>0</v>
      </c>
      <c r="E51" s="201"/>
      <c r="F51" s="214" t="s">
        <v>268</v>
      </c>
      <c r="G51" s="214" t="s">
        <v>266</v>
      </c>
      <c r="H51" s="233">
        <v>26519.6548</v>
      </c>
      <c r="I51" s="233">
        <f>(H51-SUM(D54:D56))</f>
        <v>1.5837000000028638</v>
      </c>
      <c r="J51" s="219">
        <f>(H51-SUM(D54:D56))/SUM(D54:D56)*100</f>
        <v>5.9721538343822595E-3</v>
      </c>
      <c r="K51" s="201"/>
    </row>
    <row r="52" spans="2:11" x14ac:dyDescent="0.25">
      <c r="B52" s="199" t="s">
        <v>267</v>
      </c>
      <c r="C52" s="200" t="s">
        <v>266</v>
      </c>
      <c r="D52" s="226">
        <v>30344.652300000002</v>
      </c>
      <c r="E52" s="201"/>
      <c r="F52" s="214" t="s">
        <v>269</v>
      </c>
      <c r="G52" s="214" t="s">
        <v>266</v>
      </c>
      <c r="H52" s="233">
        <v>31881.773799999999</v>
      </c>
      <c r="I52" s="233">
        <f>(H52-SUM(D57:D61))</f>
        <v>21.530399999999645</v>
      </c>
      <c r="J52" s="219">
        <f>(H52-SUM(D57:D61))/SUM(D57:D61)*100</f>
        <v>6.7577638154514688E-2</v>
      </c>
      <c r="K52" s="201"/>
    </row>
    <row r="53" spans="2:11" x14ac:dyDescent="0.25">
      <c r="B53" s="199" t="s">
        <v>267</v>
      </c>
      <c r="C53" s="200" t="s">
        <v>266</v>
      </c>
      <c r="D53" s="226">
        <v>3355.8359</v>
      </c>
      <c r="E53" s="201"/>
      <c r="F53" s="214" t="s">
        <v>270</v>
      </c>
      <c r="G53" s="214" t="s">
        <v>266</v>
      </c>
      <c r="H53" s="233">
        <v>75084.667499999996</v>
      </c>
      <c r="I53" s="233">
        <f>(H53-D62)</f>
        <v>7.5129999999917345</v>
      </c>
      <c r="J53" s="219">
        <f>(H53-D62)/D62*100</f>
        <v>1.000703882562802E-2</v>
      </c>
      <c r="K53" s="201"/>
    </row>
    <row r="54" spans="2:11" x14ac:dyDescent="0.25">
      <c r="B54" s="199" t="s">
        <v>268</v>
      </c>
      <c r="C54" s="200" t="s">
        <v>266</v>
      </c>
      <c r="D54" s="226">
        <v>21057.396499999999</v>
      </c>
      <c r="E54" s="201"/>
      <c r="F54" s="214" t="s">
        <v>214</v>
      </c>
      <c r="G54" s="214" t="s">
        <v>266</v>
      </c>
      <c r="H54" s="233">
        <v>83056.463099999994</v>
      </c>
      <c r="I54" s="233">
        <f>(H54-SUM(D63:D81))</f>
        <v>13646.47629999998</v>
      </c>
      <c r="J54" s="219">
        <f>(H54-SUM(D63:D81))/SUM(D63:D81)*100</f>
        <v>19.660681307030558</v>
      </c>
      <c r="K54" s="201"/>
    </row>
    <row r="55" spans="2:11" x14ac:dyDescent="0.25">
      <c r="B55" s="199" t="s">
        <v>268</v>
      </c>
      <c r="C55" s="200" t="s">
        <v>266</v>
      </c>
      <c r="D55" s="226">
        <v>969.43079999999998</v>
      </c>
      <c r="E55" s="201"/>
      <c r="F55" s="214" t="s">
        <v>271</v>
      </c>
      <c r="G55" s="214" t="s">
        <v>266</v>
      </c>
      <c r="H55" s="233">
        <v>0</v>
      </c>
      <c r="I55" s="233"/>
      <c r="J55" s="219"/>
      <c r="K55" s="201"/>
    </row>
    <row r="56" spans="2:11" x14ac:dyDescent="0.25">
      <c r="B56" s="199" t="s">
        <v>268</v>
      </c>
      <c r="C56" s="200" t="s">
        <v>266</v>
      </c>
      <c r="D56" s="226">
        <v>4491.2438000000002</v>
      </c>
      <c r="E56" s="201"/>
      <c r="F56" s="214"/>
      <c r="G56" s="214"/>
      <c r="H56" s="233"/>
      <c r="I56" s="233"/>
      <c r="J56" s="219"/>
      <c r="K56" s="201"/>
    </row>
    <row r="57" spans="2:11" ht="15.75" thickBot="1" x14ac:dyDescent="0.3">
      <c r="B57" s="199" t="s">
        <v>269</v>
      </c>
      <c r="C57" s="200" t="s">
        <v>266</v>
      </c>
      <c r="D57" s="226">
        <v>31860.243399999999</v>
      </c>
      <c r="E57" s="201"/>
      <c r="F57" s="215" t="s">
        <v>289</v>
      </c>
      <c r="G57" s="215" t="s">
        <v>266</v>
      </c>
      <c r="H57" s="235">
        <v>859264.652</v>
      </c>
      <c r="I57" s="235">
        <f>(H57-D83)</f>
        <v>-5810.1844000000274</v>
      </c>
      <c r="J57" s="220">
        <f>(H57-D83)/D83*100</f>
        <v>-0.67163951088660145</v>
      </c>
      <c r="K57" s="204"/>
    </row>
    <row r="58" spans="2:11" x14ac:dyDescent="0.25">
      <c r="B58" s="199" t="s">
        <v>269</v>
      </c>
      <c r="C58" s="200" t="s">
        <v>266</v>
      </c>
      <c r="D58" s="226">
        <v>0</v>
      </c>
      <c r="E58" s="201"/>
      <c r="F58" s="214"/>
      <c r="G58" s="214"/>
      <c r="H58" s="233"/>
      <c r="I58" s="233"/>
      <c r="J58" s="219"/>
    </row>
    <row r="59" spans="2:11" x14ac:dyDescent="0.25">
      <c r="B59" s="199" t="s">
        <v>269</v>
      </c>
      <c r="C59" s="200" t="s">
        <v>266</v>
      </c>
      <c r="D59" s="226">
        <v>0</v>
      </c>
      <c r="E59" s="201"/>
      <c r="F59" s="214" t="s">
        <v>272</v>
      </c>
      <c r="G59" s="214" t="s">
        <v>72</v>
      </c>
      <c r="H59" s="233" t="s">
        <v>278</v>
      </c>
      <c r="I59" s="233"/>
      <c r="J59" s="219"/>
    </row>
    <row r="60" spans="2:11" x14ac:dyDescent="0.25">
      <c r="B60" s="199" t="s">
        <v>269</v>
      </c>
      <c r="C60" s="200" t="s">
        <v>266</v>
      </c>
      <c r="D60" s="226">
        <v>0</v>
      </c>
      <c r="E60" s="201"/>
      <c r="F60" s="214"/>
      <c r="G60" s="214"/>
      <c r="H60" s="233"/>
      <c r="I60" s="233"/>
      <c r="J60" s="219"/>
    </row>
    <row r="61" spans="2:11" x14ac:dyDescent="0.25">
      <c r="B61" s="199" t="s">
        <v>269</v>
      </c>
      <c r="C61" s="200" t="s">
        <v>266</v>
      </c>
      <c r="D61" s="226">
        <v>0</v>
      </c>
      <c r="E61" s="201"/>
      <c r="F61" s="214" t="s">
        <v>279</v>
      </c>
      <c r="G61" s="214" t="s">
        <v>280</v>
      </c>
      <c r="H61" s="233" t="s">
        <v>266</v>
      </c>
      <c r="I61" s="233"/>
      <c r="J61" s="219"/>
    </row>
    <row r="62" spans="2:11" x14ac:dyDescent="0.25">
      <c r="B62" s="199" t="s">
        <v>270</v>
      </c>
      <c r="C62" s="200" t="s">
        <v>266</v>
      </c>
      <c r="D62" s="226">
        <v>75077.154500000004</v>
      </c>
      <c r="E62" s="201"/>
      <c r="F62" s="214"/>
      <c r="G62" s="214"/>
      <c r="H62" s="233"/>
      <c r="I62" s="233"/>
      <c r="J62" s="219"/>
    </row>
    <row r="63" spans="2:11" x14ac:dyDescent="0.25">
      <c r="B63" s="199" t="s">
        <v>214</v>
      </c>
      <c r="C63" s="200" t="s">
        <v>266</v>
      </c>
      <c r="D63" s="226">
        <v>3471.5511000000001</v>
      </c>
      <c r="E63" s="201"/>
      <c r="F63" s="214"/>
      <c r="G63" s="214"/>
      <c r="H63" s="233"/>
      <c r="I63" s="233"/>
      <c r="J63" s="219"/>
    </row>
    <row r="64" spans="2:11" x14ac:dyDescent="0.25">
      <c r="B64" s="199" t="s">
        <v>214</v>
      </c>
      <c r="C64" s="200" t="s">
        <v>266</v>
      </c>
      <c r="D64" s="226">
        <v>800.52049999999997</v>
      </c>
      <c r="E64" s="201"/>
      <c r="F64" s="214"/>
      <c r="G64" s="214"/>
      <c r="H64" s="233"/>
      <c r="I64" s="233"/>
      <c r="J64" s="219"/>
    </row>
    <row r="65" spans="2:10" x14ac:dyDescent="0.25">
      <c r="B65" s="199" t="s">
        <v>214</v>
      </c>
      <c r="C65" s="200" t="s">
        <v>266</v>
      </c>
      <c r="D65" s="226">
        <v>2378.2730999999999</v>
      </c>
      <c r="E65" s="201"/>
      <c r="F65" s="214"/>
      <c r="G65" s="214"/>
      <c r="H65" s="233"/>
      <c r="I65" s="233"/>
      <c r="J65" s="219"/>
    </row>
    <row r="66" spans="2:10" x14ac:dyDescent="0.25">
      <c r="B66" s="199" t="s">
        <v>214</v>
      </c>
      <c r="C66" s="200" t="s">
        <v>266</v>
      </c>
      <c r="D66" s="226">
        <v>5032.6646000000001</v>
      </c>
      <c r="E66" s="201"/>
      <c r="F66" s="214"/>
      <c r="G66" s="214"/>
      <c r="H66" s="233"/>
      <c r="I66" s="233"/>
      <c r="J66" s="219"/>
    </row>
    <row r="67" spans="2:10" x14ac:dyDescent="0.25">
      <c r="B67" s="199" t="s">
        <v>214</v>
      </c>
      <c r="C67" s="200" t="s">
        <v>266</v>
      </c>
      <c r="D67" s="226">
        <v>2443.7285999999999</v>
      </c>
      <c r="E67" s="201"/>
      <c r="F67" s="214"/>
      <c r="G67" s="214"/>
      <c r="H67" s="233"/>
      <c r="I67" s="233"/>
      <c r="J67" s="219"/>
    </row>
    <row r="68" spans="2:10" x14ac:dyDescent="0.25">
      <c r="B68" s="199" t="s">
        <v>214</v>
      </c>
      <c r="C68" s="200" t="s">
        <v>266</v>
      </c>
      <c r="D68" s="226">
        <v>2738.4059999999999</v>
      </c>
      <c r="E68" s="201"/>
      <c r="F68" s="214"/>
      <c r="G68" s="214"/>
      <c r="H68" s="233"/>
      <c r="I68" s="233"/>
      <c r="J68" s="219"/>
    </row>
    <row r="69" spans="2:10" x14ac:dyDescent="0.25">
      <c r="B69" s="199" t="s">
        <v>214</v>
      </c>
      <c r="C69" s="200" t="s">
        <v>266</v>
      </c>
      <c r="D69" s="226">
        <v>1244.4766999999999</v>
      </c>
      <c r="E69" s="201"/>
      <c r="F69" s="214"/>
      <c r="G69" s="214"/>
      <c r="H69" s="233"/>
      <c r="I69" s="233"/>
      <c r="J69" s="219"/>
    </row>
    <row r="70" spans="2:10" x14ac:dyDescent="0.25">
      <c r="B70" s="199" t="s">
        <v>214</v>
      </c>
      <c r="C70" s="200" t="s">
        <v>266</v>
      </c>
      <c r="D70" s="226">
        <v>1689.0364</v>
      </c>
      <c r="E70" s="201"/>
      <c r="F70" s="214"/>
      <c r="G70" s="214"/>
      <c r="H70" s="233"/>
      <c r="I70" s="233"/>
      <c r="J70" s="219"/>
    </row>
    <row r="71" spans="2:10" x14ac:dyDescent="0.25">
      <c r="B71" s="199" t="s">
        <v>214</v>
      </c>
      <c r="C71" s="200" t="s">
        <v>266</v>
      </c>
      <c r="D71" s="226">
        <v>4631.8999000000003</v>
      </c>
      <c r="E71" s="201"/>
      <c r="F71" s="214"/>
      <c r="G71" s="214"/>
      <c r="H71" s="233"/>
      <c r="I71" s="233"/>
      <c r="J71" s="219"/>
    </row>
    <row r="72" spans="2:10" x14ac:dyDescent="0.25">
      <c r="B72" s="199" t="s">
        <v>214</v>
      </c>
      <c r="C72" s="200" t="s">
        <v>266</v>
      </c>
      <c r="D72" s="226">
        <v>2115.9992999999999</v>
      </c>
      <c r="E72" s="201"/>
      <c r="F72" s="214"/>
      <c r="G72" s="214"/>
      <c r="H72" s="233"/>
      <c r="I72" s="233"/>
      <c r="J72" s="219"/>
    </row>
    <row r="73" spans="2:10" x14ac:dyDescent="0.25">
      <c r="B73" s="199" t="s">
        <v>214</v>
      </c>
      <c r="C73" s="200" t="s">
        <v>266</v>
      </c>
      <c r="D73" s="226">
        <v>3695.4479999999999</v>
      </c>
      <c r="E73" s="201"/>
      <c r="F73" s="214"/>
      <c r="G73" s="214"/>
      <c r="H73" s="233"/>
      <c r="I73" s="233"/>
      <c r="J73" s="219"/>
    </row>
    <row r="74" spans="2:10" x14ac:dyDescent="0.25">
      <c r="B74" s="199" t="s">
        <v>214</v>
      </c>
      <c r="C74" s="200" t="s">
        <v>266</v>
      </c>
      <c r="D74" s="226">
        <v>3832.8202999999999</v>
      </c>
      <c r="E74" s="201"/>
      <c r="F74" s="214"/>
      <c r="G74" s="214"/>
      <c r="H74" s="233"/>
      <c r="I74" s="233"/>
      <c r="J74" s="219"/>
    </row>
    <row r="75" spans="2:10" x14ac:dyDescent="0.25">
      <c r="B75" s="199" t="s">
        <v>214</v>
      </c>
      <c r="C75" s="200" t="s">
        <v>266</v>
      </c>
      <c r="D75" s="226">
        <v>6525.9380000000001</v>
      </c>
      <c r="E75" s="201"/>
      <c r="F75" s="214"/>
      <c r="G75" s="214"/>
      <c r="H75" s="233"/>
      <c r="I75" s="233"/>
      <c r="J75" s="219"/>
    </row>
    <row r="76" spans="2:10" x14ac:dyDescent="0.25">
      <c r="B76" s="199" t="s">
        <v>214</v>
      </c>
      <c r="C76" s="200" t="s">
        <v>266</v>
      </c>
      <c r="D76" s="226">
        <v>0</v>
      </c>
      <c r="E76" s="201"/>
      <c r="F76" s="214"/>
      <c r="G76" s="214"/>
      <c r="H76" s="233"/>
      <c r="I76" s="233"/>
      <c r="J76" s="219"/>
    </row>
    <row r="77" spans="2:10" x14ac:dyDescent="0.25">
      <c r="B77" s="199" t="s">
        <v>214</v>
      </c>
      <c r="C77" s="200" t="s">
        <v>266</v>
      </c>
      <c r="D77" s="226">
        <v>0</v>
      </c>
      <c r="E77" s="201"/>
      <c r="F77" s="214"/>
      <c r="G77" s="214"/>
      <c r="H77" s="233"/>
      <c r="I77" s="233"/>
      <c r="J77" s="219"/>
    </row>
    <row r="78" spans="2:10" x14ac:dyDescent="0.25">
      <c r="B78" s="199" t="s">
        <v>214</v>
      </c>
      <c r="C78" s="200" t="s">
        <v>266</v>
      </c>
      <c r="D78" s="226">
        <v>0</v>
      </c>
      <c r="E78" s="201"/>
      <c r="F78" s="214"/>
      <c r="G78" s="214"/>
      <c r="H78" s="233"/>
      <c r="I78" s="233"/>
      <c r="J78" s="219"/>
    </row>
    <row r="79" spans="2:10" x14ac:dyDescent="0.25">
      <c r="B79" s="199" t="s">
        <v>214</v>
      </c>
      <c r="C79" s="200" t="s">
        <v>266</v>
      </c>
      <c r="D79" s="226">
        <v>52.5762</v>
      </c>
      <c r="E79" s="201"/>
      <c r="F79" s="214"/>
      <c r="G79" s="214"/>
      <c r="H79" s="233"/>
      <c r="I79" s="233"/>
      <c r="J79" s="219"/>
    </row>
    <row r="80" spans="2:10" x14ac:dyDescent="0.25">
      <c r="B80" s="199" t="s">
        <v>214</v>
      </c>
      <c r="C80" s="200" t="s">
        <v>266</v>
      </c>
      <c r="D80" s="226">
        <v>23411.458500000001</v>
      </c>
      <c r="E80" s="201"/>
      <c r="F80" s="214"/>
      <c r="G80" s="214"/>
      <c r="H80" s="233"/>
      <c r="I80" s="233"/>
      <c r="J80" s="219"/>
    </row>
    <row r="81" spans="2:10" x14ac:dyDescent="0.25">
      <c r="B81" s="199" t="s">
        <v>214</v>
      </c>
      <c r="C81" s="200" t="s">
        <v>266</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289</v>
      </c>
      <c r="C83" s="203" t="s">
        <v>266</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263</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262</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292</v>
      </c>
    </row>
    <row r="2" spans="1:4" ht="15.75" thickBot="1" x14ac:dyDescent="0.3"/>
    <row r="3" spans="1:4" s="69" customFormat="1" ht="15.75" thickBot="1" x14ac:dyDescent="0.3">
      <c r="A3" s="244" t="s">
        <v>0</v>
      </c>
      <c r="B3" s="245" t="s">
        <v>130</v>
      </c>
      <c r="C3" s="245" t="s">
        <v>297</v>
      </c>
      <c r="D3" s="246" t="s">
        <v>127</v>
      </c>
    </row>
    <row r="4" spans="1:4" ht="15.75" thickTop="1" x14ac:dyDescent="0.25">
      <c r="A4" s="239">
        <v>1</v>
      </c>
      <c r="B4" s="173" t="s">
        <v>293</v>
      </c>
      <c r="C4" s="173" t="s">
        <v>298</v>
      </c>
      <c r="D4" s="240"/>
    </row>
    <row r="5" spans="1:4" x14ac:dyDescent="0.25">
      <c r="A5" s="239">
        <v>2</v>
      </c>
      <c r="B5" s="173" t="s">
        <v>294</v>
      </c>
      <c r="C5" s="173" t="s">
        <v>298</v>
      </c>
      <c r="D5" s="240"/>
    </row>
    <row r="6" spans="1:4" x14ac:dyDescent="0.25">
      <c r="A6" s="239">
        <v>3</v>
      </c>
      <c r="B6" s="173" t="s">
        <v>295</v>
      </c>
      <c r="C6" s="173" t="s">
        <v>298</v>
      </c>
      <c r="D6" s="240"/>
    </row>
    <row r="7" spans="1:4" x14ac:dyDescent="0.25">
      <c r="A7" s="239">
        <v>4</v>
      </c>
      <c r="B7" s="173" t="s">
        <v>296</v>
      </c>
      <c r="C7" s="173" t="s">
        <v>298</v>
      </c>
      <c r="D7" s="240"/>
    </row>
    <row r="8" spans="1:4" x14ac:dyDescent="0.25">
      <c r="A8" s="239">
        <v>5</v>
      </c>
      <c r="B8" s="173" t="s">
        <v>177</v>
      </c>
      <c r="C8" s="173" t="s">
        <v>299</v>
      </c>
      <c r="D8" s="240" t="s">
        <v>301</v>
      </c>
    </row>
    <row r="9" spans="1:4" x14ac:dyDescent="0.25">
      <c r="A9" s="239">
        <v>6</v>
      </c>
      <c r="B9" s="173" t="s">
        <v>178</v>
      </c>
      <c r="C9" s="247" t="s">
        <v>299</v>
      </c>
      <c r="D9" s="240" t="s">
        <v>302</v>
      </c>
    </row>
    <row r="10" spans="1:4" x14ac:dyDescent="0.25">
      <c r="A10" s="239">
        <v>7</v>
      </c>
      <c r="B10" s="173" t="s">
        <v>179</v>
      </c>
      <c r="C10" s="247" t="s">
        <v>299</v>
      </c>
      <c r="D10" s="240" t="s">
        <v>300</v>
      </c>
    </row>
    <row r="11" spans="1:4" x14ac:dyDescent="0.25">
      <c r="A11" s="239">
        <v>8</v>
      </c>
      <c r="B11" s="173" t="s">
        <v>180</v>
      </c>
      <c r="C11" s="247" t="s">
        <v>299</v>
      </c>
      <c r="D11" s="240" t="s">
        <v>303</v>
      </c>
    </row>
    <row r="12" spans="1:4" x14ac:dyDescent="0.25">
      <c r="A12" s="239">
        <v>9</v>
      </c>
      <c r="B12" s="173" t="s">
        <v>181</v>
      </c>
      <c r="C12" s="247" t="s">
        <v>304</v>
      </c>
      <c r="D12" s="240" t="s">
        <v>305</v>
      </c>
    </row>
    <row r="13" spans="1:4" x14ac:dyDescent="0.25">
      <c r="A13" s="239">
        <v>10</v>
      </c>
      <c r="B13" s="173" t="s">
        <v>182</v>
      </c>
      <c r="C13" s="247" t="s">
        <v>304</v>
      </c>
      <c r="D13" s="240" t="s">
        <v>307</v>
      </c>
    </row>
    <row r="14" spans="1:4" x14ac:dyDescent="0.25">
      <c r="A14" s="239">
        <v>11</v>
      </c>
      <c r="B14" s="173" t="s">
        <v>183</v>
      </c>
      <c r="C14" s="247" t="s">
        <v>304</v>
      </c>
      <c r="D14" s="240" t="s">
        <v>306</v>
      </c>
    </row>
    <row r="15" spans="1:4" x14ac:dyDescent="0.25">
      <c r="A15" s="239">
        <v>12</v>
      </c>
      <c r="B15" s="173" t="s">
        <v>184</v>
      </c>
      <c r="C15" s="247" t="s">
        <v>298</v>
      </c>
      <c r="D15" s="240"/>
    </row>
    <row r="16" spans="1:4" x14ac:dyDescent="0.25">
      <c r="A16" s="239">
        <v>13</v>
      </c>
      <c r="B16" s="173" t="s">
        <v>185</v>
      </c>
      <c r="C16" s="247" t="s">
        <v>298</v>
      </c>
      <c r="D16" s="240"/>
    </row>
    <row r="17" spans="1:4" ht="15.75" thickBot="1" x14ac:dyDescent="0.3">
      <c r="A17" s="241">
        <v>14</v>
      </c>
      <c r="B17" s="242" t="s">
        <v>186</v>
      </c>
      <c r="C17" s="248" t="s">
        <v>298</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G88"/>
  <sheetViews>
    <sheetView tabSelected="1" workbookViewId="0">
      <selection activeCell="D11" sqref="D11"/>
    </sheetView>
  </sheetViews>
  <sheetFormatPr defaultRowHeight="15" x14ac:dyDescent="0.25"/>
  <cols>
    <col min="1" max="1" width="5.7109375" style="249" customWidth="1"/>
    <col min="2" max="2" width="7.85546875" style="249" customWidth="1"/>
    <col min="3" max="3" width="37.140625" style="249" customWidth="1"/>
    <col min="4" max="4" width="76.5703125" style="144" customWidth="1"/>
    <col min="5" max="6" width="9.140625" style="249"/>
    <col min="7" max="7" width="10.85546875" style="249" bestFit="1" customWidth="1"/>
    <col min="8" max="16384" width="9.140625" style="249"/>
  </cols>
  <sheetData>
    <row r="1" spans="1:7" ht="30" x14ac:dyDescent="0.25">
      <c r="A1" s="252"/>
      <c r="B1" s="252"/>
      <c r="C1" s="253" t="s">
        <v>309</v>
      </c>
      <c r="D1" s="254"/>
      <c r="F1" s="249" t="s">
        <v>316</v>
      </c>
    </row>
    <row r="2" spans="1:7" s="144" customFormat="1" ht="15.75" thickBot="1" x14ac:dyDescent="0.3">
      <c r="A2" s="255" t="s">
        <v>0</v>
      </c>
      <c r="B2" s="255" t="s">
        <v>318</v>
      </c>
      <c r="C2" s="256" t="s">
        <v>313</v>
      </c>
      <c r="D2" s="256" t="s">
        <v>127</v>
      </c>
      <c r="F2" s="144" t="s">
        <v>318</v>
      </c>
      <c r="G2" s="144" t="s">
        <v>317</v>
      </c>
    </row>
    <row r="3" spans="1:7" ht="30.75" thickTop="1" x14ac:dyDescent="0.25">
      <c r="A3" s="250">
        <v>1</v>
      </c>
      <c r="B3" s="250"/>
      <c r="C3" s="250" t="s">
        <v>308</v>
      </c>
      <c r="D3" s="251" t="s">
        <v>312</v>
      </c>
      <c r="F3" s="249">
        <v>1</v>
      </c>
    </row>
    <row r="4" spans="1:7" ht="30" x14ac:dyDescent="0.25">
      <c r="A4" s="250">
        <v>2</v>
      </c>
      <c r="B4" s="250"/>
      <c r="C4" s="250" t="s">
        <v>310</v>
      </c>
      <c r="D4" s="251" t="s">
        <v>311</v>
      </c>
    </row>
    <row r="5" spans="1:7" x14ac:dyDescent="0.25">
      <c r="A5" s="249">
        <v>3</v>
      </c>
      <c r="B5" s="249">
        <v>1</v>
      </c>
      <c r="C5" s="249" t="s">
        <v>314</v>
      </c>
      <c r="D5" s="144" t="s">
        <v>315</v>
      </c>
    </row>
    <row r="6" spans="1:7" x14ac:dyDescent="0.25">
      <c r="A6" s="249">
        <v>4</v>
      </c>
      <c r="B6" s="249">
        <v>2</v>
      </c>
      <c r="C6" s="249" t="s">
        <v>319</v>
      </c>
      <c r="D6" s="144" t="s">
        <v>320</v>
      </c>
    </row>
    <row r="7" spans="1:7" x14ac:dyDescent="0.25">
      <c r="A7" s="249">
        <v>5</v>
      </c>
      <c r="C7" s="249" t="s">
        <v>322</v>
      </c>
      <c r="D7" s="144" t="s">
        <v>321</v>
      </c>
    </row>
    <row r="8" spans="1:7" x14ac:dyDescent="0.25">
      <c r="A8" s="249">
        <v>6</v>
      </c>
      <c r="C8" s="249" t="s">
        <v>323</v>
      </c>
      <c r="D8" s="144" t="s">
        <v>324</v>
      </c>
    </row>
    <row r="9" spans="1:7" ht="75" x14ac:dyDescent="0.25">
      <c r="A9" s="249">
        <v>7</v>
      </c>
      <c r="B9" s="249">
        <v>3</v>
      </c>
      <c r="C9" s="144" t="s">
        <v>325</v>
      </c>
      <c r="D9" s="144" t="s">
        <v>326</v>
      </c>
    </row>
    <row r="10" spans="1:7" ht="60" x14ac:dyDescent="0.25">
      <c r="A10" s="249">
        <v>8</v>
      </c>
      <c r="B10" s="249">
        <v>4</v>
      </c>
      <c r="C10" s="270" t="s">
        <v>327</v>
      </c>
      <c r="D10" s="270" t="s">
        <v>328</v>
      </c>
    </row>
    <row r="28" spans="6:6" x14ac:dyDescent="0.25">
      <c r="F28" s="249">
        <v>2</v>
      </c>
    </row>
    <row r="68" spans="6:6" x14ac:dyDescent="0.25">
      <c r="F68" s="249">
        <v>3</v>
      </c>
    </row>
    <row r="88" spans="6:6" x14ac:dyDescent="0.25">
      <c r="F88" s="249">
        <v>4</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2025-08-06T16:34:12Z</dcterms:modified>
</cp:coreProperties>
</file>