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ster-of-data-science-unisa\04-customer-analytics-in-large-organisations\exercise-01\"/>
    </mc:Choice>
  </mc:AlternateContent>
  <xr:revisionPtr revIDLastSave="0" documentId="13_ncr:1_{BFDDCB1D-AF52-4BD4-BD6C-4505B5001B6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 Data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2" l="1"/>
  <c r="C81" i="2"/>
  <c r="B81" i="2"/>
  <c r="C74" i="2"/>
  <c r="B74" i="2"/>
  <c r="D67" i="2"/>
  <c r="C67" i="2"/>
  <c r="B67" i="2"/>
  <c r="C60" i="2"/>
  <c r="B60" i="2"/>
  <c r="C53" i="2"/>
  <c r="B53" i="2"/>
  <c r="C46" i="2"/>
  <c r="B46" i="2"/>
  <c r="C39" i="2"/>
  <c r="B39" i="2"/>
  <c r="C32" i="2"/>
  <c r="B32" i="2"/>
  <c r="C25" i="2"/>
  <c r="B25" i="2"/>
  <c r="C18" i="2"/>
  <c r="B18" i="2"/>
  <c r="C11" i="2"/>
  <c r="B11" i="2"/>
  <c r="C4" i="2"/>
  <c r="B4" i="2"/>
</calcChain>
</file>

<file path=xl/sharedStrings.xml><?xml version="1.0" encoding="utf-8"?>
<sst xmlns="http://schemas.openxmlformats.org/spreadsheetml/2006/main" count="432" uniqueCount="64">
  <si>
    <t>2. Please select the option that best represents your preference when dining out.</t>
  </si>
  <si>
    <t>3. What would you prefer when dining out?</t>
  </si>
  <si>
    <t>4. When dining out, which option best matches your preference?</t>
  </si>
  <si>
    <t>5. Among the following choices, which dining option would you most likely select?</t>
  </si>
  <si>
    <t>6. If given the following choices, which would you choose for dining?</t>
  </si>
  <si>
    <t>7. When deciding where to dine, which option would you prefer?</t>
  </si>
  <si>
    <t>8. When choosing a restaurant to dine out, what would be your preference?</t>
  </si>
  <si>
    <t>9. When dining out, which option best matches your preference?</t>
  </si>
  <si>
    <t>10. Your gender:</t>
  </si>
  <si>
    <t>11. Your student type</t>
  </si>
  <si>
    <t>12. Your age: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</si>
  <si>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</si>
  <si>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</si>
  <si>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</si>
  <si>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</si>
  <si>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</si>
  <si>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</si>
  <si>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</si>
  <si>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</si>
  <si>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</si>
  <si>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</si>
  <si>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</si>
  <si>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</si>
  <si>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Cuisine Type: American Cuisine, Distance : Long Drive Distance, Dining type: delivery, Price : $20.</t>
  </si>
  <si>
    <t>Cuisine Type: Asian Cuisine, Distance : Short Drive Distance, Dining type: take-away, Price : $40.</t>
  </si>
  <si>
    <t>Cuisine Type: American Cuisine, Distance : Walking Distance, Dining type: take-away, Price : $40.</t>
  </si>
  <si>
    <t>Cuisine Type: European Cuisine, Distance : Short Drive Distance, Dining type: delivery, Price : $60.</t>
  </si>
  <si>
    <t>Cuisine Type: American Cuisine, Distance : Short Drive Distance, Dining type: dining-in, Price : $20.</t>
  </si>
  <si>
    <t>Cuisine Type: European Cuisine, Distance : Walking Distance, Dining type: dining-in, Price : $20.</t>
  </si>
  <si>
    <t>Cuisine Type: European Cuisine, Distance : Short Drive Distance, Dining type: delivery, Price : $40.</t>
  </si>
  <si>
    <t>Cuisine Type: Asian Cuisine, Distance : Walking Distance, Dining type: delivery, Price : $20.</t>
  </si>
  <si>
    <t>Cuisine Type: Asian Cuisine, Distance : Long Drive Distance, Dining type: dining-in, Price : $40.</t>
  </si>
  <si>
    <t>Male</t>
  </si>
  <si>
    <t>International Student</t>
  </si>
  <si>
    <t>Over 40</t>
  </si>
  <si>
    <t>AU</t>
  </si>
  <si>
    <t>Cuisine Type: European Cuisine, Distance : Long Drive Distance, Dining type: take-away, Price : $20.</t>
  </si>
  <si>
    <t>Cuisine Type: Asian Cuisine, Distance : Short Drive Distance, Dining type: take-away, Price : $20.</t>
  </si>
  <si>
    <t>Female</t>
  </si>
  <si>
    <t>20 ~ 29</t>
  </si>
  <si>
    <t>Cuisine Type: American Cuisine, Distance : Long Drive Distance, Dining type: delivery, Price : $40.</t>
  </si>
  <si>
    <t>Cuisine Type: Asian Cuisine, Distance : Long Drive Distance, Dining type: dining-in, Price : $60.</t>
  </si>
  <si>
    <t>30 ~39</t>
  </si>
  <si>
    <t>Cuisine Type: Asian Cuisine, Distance : Walking Distance, Dining type: delivery, Price : $60.</t>
  </si>
  <si>
    <t>Domestic Student</t>
  </si>
  <si>
    <t>Cuisine Type: American Cuisine, Distance : Short Drive Distance, Dining type: dining-in, Price : $60.</t>
  </si>
  <si>
    <t>Cuisine Type: American Cuisine, Distance : Walking Distance, Dining type: delivery, Price : $60.</t>
  </si>
  <si>
    <t>Cuisine Type: European Cuisine, Distance : Long Drive Distance, Dining type: take-away, Price : $60.</t>
  </si>
  <si>
    <t>Others</t>
  </si>
  <si>
    <t>CN</t>
  </si>
  <si>
    <t>Cuisine Type: European Cuisine, Distance : Walking Distance, Dining type: take-away, Price : $40.</t>
  </si>
  <si>
    <t>IN</t>
  </si>
  <si>
    <t xml:space="preserve">
Please select your preferred choice from the options provided below:
</t>
  </si>
  <si>
    <t>Please select the option that best represents your preference when dining out.</t>
  </si>
  <si>
    <t>What would you prefer when dining out?</t>
  </si>
  <si>
    <t>When dining out, which option best matches your preference?</t>
  </si>
  <si>
    <t>Among the following choices, which dining option would you most likely select?</t>
  </si>
  <si>
    <t>If given the following choices, which would you choose for dining?</t>
  </si>
  <si>
    <t>When deciding where to dine, which option would you prefer?</t>
  </si>
  <si>
    <t>When choosing a restaurant to dine out, what would be your preference?</t>
  </si>
  <si>
    <t>Your gender:</t>
  </si>
  <si>
    <t>Your student type</t>
  </si>
  <si>
    <t>Your age:</t>
  </si>
  <si>
    <t>1. Please select your preferred choice from the options provided below: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</si>
</sst>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"/>
  </numFmts>
  <fonts count="6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sz val="9"/>
      <name val="宋体"/>
      <family val="3"/>
      <charset val="134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1" fillId="2" borderId="1" xfId="0" applyFont="1" applyFill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7CEFA"/>
  </sheetPr>
  <dimension ref="A1:W29"/>
  <sheetViews>
    <sheetView tabSelected="1" workbookViewId="0">
      <selection activeCell="A8" sqref="A8"/>
    </sheetView>
  </sheetViews>
  <sheetFormatPr defaultColWidth="9.1796875" defaultRowHeight="14.5"/>
  <cols>
    <col min="1" max="1" width="64.6328125" customWidth="1"/>
  </cols>
  <sheetData>
    <row r="1" spans="1:23">
      <c r="A1" s="6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s="1">
        <v>45363.965972222199</v>
      </c>
      <c r="N3">
        <v>0</v>
      </c>
      <c r="O3" t="s">
        <v>35</v>
      </c>
      <c r="V3" t="b">
        <v>1</v>
      </c>
    </row>
    <row r="4" spans="1:23">
      <c r="A4" t="s">
        <v>23</v>
      </c>
      <c r="B4" t="s">
        <v>24</v>
      </c>
      <c r="C4" t="s">
        <v>36</v>
      </c>
      <c r="E4" t="s">
        <v>37</v>
      </c>
      <c r="F4" t="s">
        <v>28</v>
      </c>
      <c r="G4" t="s">
        <v>29</v>
      </c>
      <c r="H4" t="s">
        <v>30</v>
      </c>
      <c r="I4" t="s">
        <v>31</v>
      </c>
      <c r="J4" t="s">
        <v>38</v>
      </c>
      <c r="K4" t="s">
        <v>33</v>
      </c>
      <c r="L4" t="s">
        <v>39</v>
      </c>
      <c r="M4" s="1">
        <v>45364.029166666704</v>
      </c>
      <c r="N4">
        <v>0</v>
      </c>
      <c r="O4" t="s">
        <v>35</v>
      </c>
      <c r="V4" t="b">
        <v>1</v>
      </c>
    </row>
    <row r="5" spans="1:23">
      <c r="A5" t="s">
        <v>23</v>
      </c>
      <c r="B5" t="s">
        <v>24</v>
      </c>
      <c r="C5" t="s">
        <v>36</v>
      </c>
      <c r="D5" t="s">
        <v>26</v>
      </c>
      <c r="E5" t="s">
        <v>37</v>
      </c>
      <c r="F5" t="s">
        <v>28</v>
      </c>
      <c r="G5" t="s">
        <v>40</v>
      </c>
      <c r="H5" t="s">
        <v>30</v>
      </c>
      <c r="I5" t="s">
        <v>31</v>
      </c>
      <c r="J5" t="s">
        <v>38</v>
      </c>
      <c r="K5" t="s">
        <v>33</v>
      </c>
      <c r="L5" t="s">
        <v>39</v>
      </c>
      <c r="M5" s="1">
        <v>45364.09375</v>
      </c>
      <c r="N5">
        <v>0</v>
      </c>
      <c r="O5" t="s">
        <v>35</v>
      </c>
      <c r="V5" t="b">
        <v>1</v>
      </c>
    </row>
    <row r="6" spans="1:23">
      <c r="A6" t="s">
        <v>23</v>
      </c>
      <c r="B6" t="s">
        <v>24</v>
      </c>
      <c r="C6" t="s">
        <v>36</v>
      </c>
      <c r="D6" t="s">
        <v>26</v>
      </c>
      <c r="E6" t="s">
        <v>37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39</v>
      </c>
      <c r="M6" s="1">
        <v>45364.279861111099</v>
      </c>
      <c r="N6">
        <v>0</v>
      </c>
      <c r="O6" t="s">
        <v>35</v>
      </c>
      <c r="V6" t="b">
        <v>1</v>
      </c>
    </row>
    <row r="7" spans="1:23">
      <c r="A7" t="s">
        <v>41</v>
      </c>
      <c r="B7" t="s">
        <v>24</v>
      </c>
      <c r="C7" t="s">
        <v>36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42</v>
      </c>
      <c r="M7" s="1">
        <v>45364.278472222199</v>
      </c>
      <c r="N7">
        <v>0</v>
      </c>
      <c r="O7" t="s">
        <v>35</v>
      </c>
      <c r="V7" t="b">
        <v>1</v>
      </c>
    </row>
    <row r="8" spans="1:23">
      <c r="A8" t="s">
        <v>41</v>
      </c>
      <c r="B8" t="s">
        <v>43</v>
      </c>
      <c r="C8" t="s">
        <v>25</v>
      </c>
      <c r="D8" t="s">
        <v>26</v>
      </c>
      <c r="E8" t="s">
        <v>37</v>
      </c>
      <c r="F8" t="s">
        <v>28</v>
      </c>
      <c r="G8" t="s">
        <v>40</v>
      </c>
      <c r="H8" t="s">
        <v>30</v>
      </c>
      <c r="I8" t="s">
        <v>31</v>
      </c>
      <c r="J8" t="s">
        <v>38</v>
      </c>
      <c r="K8" t="s">
        <v>44</v>
      </c>
      <c r="L8" t="s">
        <v>34</v>
      </c>
      <c r="M8" s="1">
        <v>45364.879166666702</v>
      </c>
      <c r="N8">
        <v>0</v>
      </c>
      <c r="O8" t="s">
        <v>35</v>
      </c>
      <c r="V8" t="b">
        <v>1</v>
      </c>
    </row>
    <row r="9" spans="1:23">
      <c r="A9" t="s">
        <v>23</v>
      </c>
      <c r="B9" t="s">
        <v>24</v>
      </c>
      <c r="C9" t="s">
        <v>36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38</v>
      </c>
      <c r="K9" t="s">
        <v>33</v>
      </c>
      <c r="L9" t="s">
        <v>39</v>
      </c>
      <c r="M9" s="1">
        <v>45365.054166666698</v>
      </c>
      <c r="N9">
        <v>0</v>
      </c>
      <c r="O9" t="s">
        <v>35</v>
      </c>
      <c r="V9" t="b">
        <v>1</v>
      </c>
    </row>
    <row r="10" spans="1:23">
      <c r="A10" t="s">
        <v>41</v>
      </c>
      <c r="B10" t="s">
        <v>43</v>
      </c>
      <c r="C10" t="s">
        <v>25</v>
      </c>
      <c r="D10" t="s">
        <v>26</v>
      </c>
      <c r="E10" t="s">
        <v>37</v>
      </c>
      <c r="F10" t="s">
        <v>28</v>
      </c>
      <c r="G10" t="s">
        <v>29</v>
      </c>
      <c r="H10" t="s">
        <v>45</v>
      </c>
      <c r="I10" t="s">
        <v>31</v>
      </c>
      <c r="J10" t="s">
        <v>32</v>
      </c>
      <c r="K10" t="s">
        <v>33</v>
      </c>
      <c r="L10" t="s">
        <v>39</v>
      </c>
      <c r="M10" s="1">
        <v>45365.274305555598</v>
      </c>
      <c r="N10">
        <v>0</v>
      </c>
      <c r="O10" t="s">
        <v>35</v>
      </c>
      <c r="V10" t="b">
        <v>1</v>
      </c>
    </row>
    <row r="11" spans="1:23">
      <c r="A11" t="s">
        <v>41</v>
      </c>
      <c r="B11" t="s">
        <v>43</v>
      </c>
      <c r="C11" t="s">
        <v>25</v>
      </c>
      <c r="D11" t="s">
        <v>26</v>
      </c>
      <c r="E11" t="s">
        <v>37</v>
      </c>
      <c r="F11" t="s">
        <v>28</v>
      </c>
      <c r="G11" t="s">
        <v>29</v>
      </c>
      <c r="H11" t="s">
        <v>30</v>
      </c>
      <c r="I11" t="s">
        <v>46</v>
      </c>
      <c r="J11" t="s">
        <v>32</v>
      </c>
      <c r="K11" t="s">
        <v>33</v>
      </c>
      <c r="L11" t="s">
        <v>39</v>
      </c>
      <c r="M11" s="1">
        <v>45365.286111111098</v>
      </c>
      <c r="N11">
        <v>0</v>
      </c>
      <c r="O11" t="s">
        <v>35</v>
      </c>
      <c r="V11" t="b">
        <v>1</v>
      </c>
    </row>
    <row r="12" spans="1:23">
      <c r="A12" t="s">
        <v>41</v>
      </c>
      <c r="B12" t="s">
        <v>43</v>
      </c>
      <c r="C12" t="s">
        <v>25</v>
      </c>
      <c r="D12" t="s">
        <v>26</v>
      </c>
      <c r="E12" t="s">
        <v>37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  <c r="L12" t="s">
        <v>39</v>
      </c>
      <c r="M12" s="1">
        <v>45365.286805555603</v>
      </c>
      <c r="N12">
        <v>0</v>
      </c>
      <c r="O12" t="s">
        <v>35</v>
      </c>
      <c r="V12" t="b">
        <v>1</v>
      </c>
    </row>
    <row r="13" spans="1:23">
      <c r="A13" t="s">
        <v>41</v>
      </c>
      <c r="B13" t="s">
        <v>43</v>
      </c>
      <c r="C13" t="s">
        <v>25</v>
      </c>
      <c r="D13" t="s">
        <v>26</v>
      </c>
      <c r="E13" t="s">
        <v>37</v>
      </c>
      <c r="F13" t="s">
        <v>28</v>
      </c>
      <c r="G13" t="s">
        <v>29</v>
      </c>
      <c r="H13" t="s">
        <v>30</v>
      </c>
      <c r="I13" t="s">
        <v>46</v>
      </c>
      <c r="J13" t="s">
        <v>32</v>
      </c>
      <c r="K13" t="s">
        <v>33</v>
      </c>
      <c r="L13" t="s">
        <v>39</v>
      </c>
      <c r="M13" s="1">
        <v>45365.287499999999</v>
      </c>
      <c r="N13">
        <v>0</v>
      </c>
      <c r="O13" t="s">
        <v>35</v>
      </c>
      <c r="V13" t="b">
        <v>1</v>
      </c>
    </row>
    <row r="14" spans="1:23">
      <c r="A14" t="s">
        <v>23</v>
      </c>
      <c r="B14" t="s">
        <v>43</v>
      </c>
      <c r="C14" t="s">
        <v>25</v>
      </c>
      <c r="D14" t="s">
        <v>47</v>
      </c>
      <c r="E14" t="s">
        <v>37</v>
      </c>
      <c r="F14" t="s">
        <v>28</v>
      </c>
      <c r="G14" t="s">
        <v>29</v>
      </c>
      <c r="H14" t="s">
        <v>45</v>
      </c>
      <c r="I14" t="s">
        <v>46</v>
      </c>
      <c r="J14" t="s">
        <v>48</v>
      </c>
      <c r="K14" t="s">
        <v>33</v>
      </c>
      <c r="L14" t="s">
        <v>42</v>
      </c>
      <c r="M14" s="1">
        <v>45365.289583333302</v>
      </c>
      <c r="N14">
        <v>0</v>
      </c>
      <c r="O14" t="s">
        <v>49</v>
      </c>
      <c r="V14" t="b">
        <v>1</v>
      </c>
    </row>
    <row r="15" spans="1:23">
      <c r="A15" t="s">
        <v>41</v>
      </c>
      <c r="B15" t="s">
        <v>43</v>
      </c>
      <c r="C15" t="s">
        <v>25</v>
      </c>
      <c r="D15" t="s">
        <v>26</v>
      </c>
      <c r="E15" t="s">
        <v>37</v>
      </c>
      <c r="F15" t="s">
        <v>28</v>
      </c>
      <c r="G15" t="s">
        <v>29</v>
      </c>
      <c r="H15" t="s">
        <v>30</v>
      </c>
      <c r="I15" t="s">
        <v>46</v>
      </c>
      <c r="J15" t="s">
        <v>32</v>
      </c>
      <c r="K15" t="s">
        <v>33</v>
      </c>
      <c r="L15" t="s">
        <v>39</v>
      </c>
      <c r="M15" s="1">
        <v>45365.2902777778</v>
      </c>
      <c r="N15">
        <v>0</v>
      </c>
      <c r="O15" t="s">
        <v>35</v>
      </c>
      <c r="V15" t="b">
        <v>1</v>
      </c>
    </row>
    <row r="16" spans="1:23">
      <c r="A16" t="s">
        <v>23</v>
      </c>
      <c r="B16" t="s">
        <v>24</v>
      </c>
      <c r="C16" t="s">
        <v>36</v>
      </c>
      <c r="D16" t="s">
        <v>26</v>
      </c>
      <c r="E16" t="s">
        <v>37</v>
      </c>
      <c r="F16" t="s">
        <v>28</v>
      </c>
      <c r="G16" t="s">
        <v>40</v>
      </c>
      <c r="H16" t="s">
        <v>45</v>
      </c>
      <c r="I16" t="s">
        <v>31</v>
      </c>
      <c r="L16" t="s">
        <v>39</v>
      </c>
      <c r="M16" s="1">
        <v>45365.476388888899</v>
      </c>
      <c r="N16">
        <v>0</v>
      </c>
      <c r="O16" t="s">
        <v>35</v>
      </c>
      <c r="V16" t="b">
        <v>1</v>
      </c>
    </row>
    <row r="17" spans="1:22">
      <c r="A17" t="s">
        <v>41</v>
      </c>
      <c r="B17" t="s">
        <v>24</v>
      </c>
      <c r="C17" t="s">
        <v>36</v>
      </c>
      <c r="D17" t="s">
        <v>26</v>
      </c>
      <c r="E17" t="s">
        <v>37</v>
      </c>
      <c r="F17" t="s">
        <v>28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39</v>
      </c>
      <c r="M17" s="1">
        <v>45365.4819444444</v>
      </c>
      <c r="N17">
        <v>0</v>
      </c>
      <c r="O17" t="s">
        <v>49</v>
      </c>
      <c r="V17" t="b">
        <v>1</v>
      </c>
    </row>
    <row r="18" spans="1:22">
      <c r="A18" t="s">
        <v>41</v>
      </c>
      <c r="B18" t="s">
        <v>43</v>
      </c>
      <c r="C18" t="s">
        <v>25</v>
      </c>
      <c r="D18" t="s">
        <v>26</v>
      </c>
      <c r="E18" t="s">
        <v>37</v>
      </c>
      <c r="F18" t="s">
        <v>28</v>
      </c>
      <c r="G18" t="s">
        <v>29</v>
      </c>
      <c r="H18" t="s">
        <v>30</v>
      </c>
      <c r="I18" t="s">
        <v>46</v>
      </c>
      <c r="J18" t="s">
        <v>32</v>
      </c>
      <c r="K18" t="s">
        <v>33</v>
      </c>
      <c r="L18" t="s">
        <v>39</v>
      </c>
      <c r="M18" s="1">
        <v>45365.484722222202</v>
      </c>
      <c r="N18">
        <v>0</v>
      </c>
      <c r="O18" t="s">
        <v>35</v>
      </c>
      <c r="V18" t="b">
        <v>1</v>
      </c>
    </row>
    <row r="19" spans="1:22">
      <c r="A19" t="s">
        <v>23</v>
      </c>
      <c r="B19" t="s">
        <v>43</v>
      </c>
      <c r="C19" t="s">
        <v>36</v>
      </c>
      <c r="D19" t="s">
        <v>47</v>
      </c>
      <c r="E19" t="s">
        <v>27</v>
      </c>
      <c r="F19" t="s">
        <v>28</v>
      </c>
      <c r="G19" t="s">
        <v>40</v>
      </c>
      <c r="H19" t="s">
        <v>30</v>
      </c>
      <c r="I19" t="s">
        <v>31</v>
      </c>
      <c r="J19" t="s">
        <v>32</v>
      </c>
      <c r="K19" t="s">
        <v>44</v>
      </c>
      <c r="L19" t="s">
        <v>42</v>
      </c>
      <c r="M19" s="1">
        <v>45365.506944444402</v>
      </c>
      <c r="N19">
        <v>0</v>
      </c>
      <c r="O19" t="s">
        <v>35</v>
      </c>
      <c r="V19" t="b">
        <v>1</v>
      </c>
    </row>
    <row r="20" spans="1:22">
      <c r="A20" t="s">
        <v>23</v>
      </c>
      <c r="B20" t="s">
        <v>43</v>
      </c>
      <c r="C20" t="s">
        <v>25</v>
      </c>
      <c r="D20" t="s">
        <v>47</v>
      </c>
      <c r="E20" t="s">
        <v>27</v>
      </c>
      <c r="F20" t="s">
        <v>28</v>
      </c>
      <c r="G20" t="s">
        <v>40</v>
      </c>
      <c r="H20" t="s">
        <v>45</v>
      </c>
      <c r="I20" t="s">
        <v>46</v>
      </c>
      <c r="J20" t="s">
        <v>32</v>
      </c>
      <c r="K20" t="s">
        <v>44</v>
      </c>
      <c r="L20" t="s">
        <v>42</v>
      </c>
      <c r="M20" s="1">
        <v>45365.507638888899</v>
      </c>
      <c r="N20">
        <v>0</v>
      </c>
      <c r="O20" t="s">
        <v>35</v>
      </c>
      <c r="V20" t="b">
        <v>1</v>
      </c>
    </row>
    <row r="21" spans="1:22">
      <c r="A21" t="s">
        <v>41</v>
      </c>
      <c r="B21" t="s">
        <v>43</v>
      </c>
      <c r="C21" t="s">
        <v>36</v>
      </c>
      <c r="E21" t="s">
        <v>37</v>
      </c>
      <c r="F21" t="s">
        <v>50</v>
      </c>
      <c r="G21" t="s">
        <v>40</v>
      </c>
      <c r="H21" t="s">
        <v>30</v>
      </c>
      <c r="I21" t="s">
        <v>46</v>
      </c>
      <c r="J21" t="s">
        <v>32</v>
      </c>
      <c r="K21" t="s">
        <v>33</v>
      </c>
      <c r="L21" t="s">
        <v>42</v>
      </c>
      <c r="M21" s="1">
        <v>45365.508333333302</v>
      </c>
      <c r="N21">
        <v>0</v>
      </c>
      <c r="O21" t="s">
        <v>35</v>
      </c>
      <c r="V21" t="b">
        <v>1</v>
      </c>
    </row>
    <row r="22" spans="1:22">
      <c r="A22" t="s">
        <v>23</v>
      </c>
      <c r="B22" t="s">
        <v>24</v>
      </c>
      <c r="C22" t="s">
        <v>25</v>
      </c>
      <c r="D22" t="s">
        <v>26</v>
      </c>
      <c r="E22" t="s">
        <v>37</v>
      </c>
      <c r="F22" t="s">
        <v>28</v>
      </c>
      <c r="G22" t="s">
        <v>29</v>
      </c>
      <c r="H22" t="s">
        <v>45</v>
      </c>
      <c r="I22" t="s">
        <v>31</v>
      </c>
      <c r="J22" t="s">
        <v>32</v>
      </c>
      <c r="K22" t="s">
        <v>33</v>
      </c>
      <c r="L22" t="s">
        <v>34</v>
      </c>
      <c r="M22" s="1">
        <v>45365.508333333302</v>
      </c>
      <c r="N22">
        <v>0</v>
      </c>
      <c r="O22" t="s">
        <v>35</v>
      </c>
      <c r="V22" t="b">
        <v>1</v>
      </c>
    </row>
    <row r="23" spans="1:22">
      <c r="A23" t="s">
        <v>41</v>
      </c>
      <c r="B23" t="s">
        <v>43</v>
      </c>
      <c r="C23" t="s">
        <v>25</v>
      </c>
      <c r="D23" t="s">
        <v>26</v>
      </c>
      <c r="E23" t="s">
        <v>37</v>
      </c>
      <c r="F23" t="s">
        <v>50</v>
      </c>
      <c r="G23" t="s">
        <v>29</v>
      </c>
      <c r="H23" t="s">
        <v>30</v>
      </c>
      <c r="I23" t="s">
        <v>31</v>
      </c>
      <c r="J23" t="s">
        <v>32</v>
      </c>
      <c r="K23" t="s">
        <v>44</v>
      </c>
      <c r="L23" t="s">
        <v>39</v>
      </c>
      <c r="M23" s="1">
        <v>45365.629861111098</v>
      </c>
      <c r="N23">
        <v>0</v>
      </c>
      <c r="O23" t="s">
        <v>49</v>
      </c>
      <c r="V23" t="b">
        <v>1</v>
      </c>
    </row>
    <row r="24" spans="1:22">
      <c r="A24" t="s">
        <v>23</v>
      </c>
      <c r="B24" t="s">
        <v>24</v>
      </c>
      <c r="C24" t="s">
        <v>36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38</v>
      </c>
      <c r="K24" t="s">
        <v>33</v>
      </c>
      <c r="L24" t="s">
        <v>39</v>
      </c>
      <c r="M24" s="1">
        <v>45366.043749999997</v>
      </c>
      <c r="N24">
        <v>0</v>
      </c>
      <c r="O24" t="s">
        <v>35</v>
      </c>
      <c r="V24" t="b">
        <v>1</v>
      </c>
    </row>
    <row r="25" spans="1:22">
      <c r="A25" t="s">
        <v>23</v>
      </c>
      <c r="B25" t="s">
        <v>24</v>
      </c>
      <c r="C25" t="s">
        <v>36</v>
      </c>
      <c r="D25" t="s">
        <v>26</v>
      </c>
      <c r="E25" t="s">
        <v>37</v>
      </c>
      <c r="F25" t="s">
        <v>28</v>
      </c>
      <c r="G25" t="s">
        <v>29</v>
      </c>
      <c r="H25" t="s">
        <v>30</v>
      </c>
      <c r="I25" t="s">
        <v>31</v>
      </c>
      <c r="J25" t="s">
        <v>38</v>
      </c>
      <c r="K25" t="s">
        <v>33</v>
      </c>
      <c r="L25" t="s">
        <v>39</v>
      </c>
      <c r="M25" s="1">
        <v>45366.1381944444</v>
      </c>
      <c r="N25">
        <v>0</v>
      </c>
      <c r="O25" t="s">
        <v>35</v>
      </c>
      <c r="V25" t="b">
        <v>1</v>
      </c>
    </row>
    <row r="26" spans="1:22">
      <c r="A26" t="s">
        <v>23</v>
      </c>
      <c r="B26" t="s">
        <v>24</v>
      </c>
      <c r="C26" t="s">
        <v>36</v>
      </c>
      <c r="D26" t="s">
        <v>47</v>
      </c>
      <c r="E26" t="s">
        <v>37</v>
      </c>
      <c r="F26" t="s">
        <v>28</v>
      </c>
      <c r="G26" t="s">
        <v>40</v>
      </c>
      <c r="H26" t="s">
        <v>30</v>
      </c>
      <c r="I26" t="s">
        <v>46</v>
      </c>
      <c r="J26" t="s">
        <v>32</v>
      </c>
      <c r="K26" t="s">
        <v>33</v>
      </c>
      <c r="L26" t="s">
        <v>39</v>
      </c>
      <c r="M26" s="1">
        <v>45366.587500000001</v>
      </c>
      <c r="N26">
        <v>0</v>
      </c>
      <c r="O26" t="s">
        <v>35</v>
      </c>
      <c r="V26" t="b">
        <v>1</v>
      </c>
    </row>
    <row r="27" spans="1:22">
      <c r="A27" t="s">
        <v>23</v>
      </c>
      <c r="B27" t="s">
        <v>24</v>
      </c>
      <c r="C27" t="s">
        <v>36</v>
      </c>
      <c r="D27" t="s">
        <v>26</v>
      </c>
      <c r="E27" t="s">
        <v>37</v>
      </c>
      <c r="F27" t="s">
        <v>28</v>
      </c>
      <c r="G27" t="s">
        <v>29</v>
      </c>
      <c r="H27" t="s">
        <v>30</v>
      </c>
      <c r="I27" t="s">
        <v>31</v>
      </c>
      <c r="J27" t="s">
        <v>32</v>
      </c>
      <c r="K27" t="s">
        <v>33</v>
      </c>
      <c r="L27" t="s">
        <v>39</v>
      </c>
      <c r="M27" s="1">
        <v>45366.982638888898</v>
      </c>
      <c r="N27">
        <v>0</v>
      </c>
      <c r="O27" t="s">
        <v>35</v>
      </c>
      <c r="V27" t="b">
        <v>1</v>
      </c>
    </row>
    <row r="28" spans="1:22">
      <c r="A28" t="s">
        <v>23</v>
      </c>
      <c r="B28" t="s">
        <v>24</v>
      </c>
      <c r="C28" t="s">
        <v>25</v>
      </c>
      <c r="D28" t="s">
        <v>47</v>
      </c>
      <c r="E28" t="s">
        <v>27</v>
      </c>
      <c r="F28" t="s">
        <v>50</v>
      </c>
      <c r="G28" t="s">
        <v>29</v>
      </c>
      <c r="H28" t="s">
        <v>30</v>
      </c>
      <c r="I28" t="s">
        <v>31</v>
      </c>
      <c r="J28" t="s">
        <v>38</v>
      </c>
      <c r="K28" t="s">
        <v>33</v>
      </c>
      <c r="L28" t="s">
        <v>39</v>
      </c>
      <c r="M28" s="1">
        <v>45367.3527777778</v>
      </c>
      <c r="N28">
        <v>0</v>
      </c>
      <c r="O28" t="s">
        <v>51</v>
      </c>
      <c r="V28" t="b">
        <v>1</v>
      </c>
    </row>
    <row r="29" spans="1:22">
      <c r="A29" t="s">
        <v>23</v>
      </c>
      <c r="B29" t="s">
        <v>24</v>
      </c>
      <c r="C29" t="s">
        <v>36</v>
      </c>
      <c r="D29" t="s">
        <v>26</v>
      </c>
      <c r="E29" t="s">
        <v>37</v>
      </c>
      <c r="F29" t="s">
        <v>28</v>
      </c>
      <c r="G29" t="s">
        <v>29</v>
      </c>
      <c r="H29" t="s">
        <v>30</v>
      </c>
      <c r="I29" t="s">
        <v>31</v>
      </c>
      <c r="J29" t="s">
        <v>38</v>
      </c>
      <c r="K29" t="s">
        <v>33</v>
      </c>
      <c r="L29" t="s">
        <v>39</v>
      </c>
      <c r="M29" s="1">
        <v>45368.340972222199</v>
      </c>
      <c r="N29">
        <v>0</v>
      </c>
      <c r="O29" t="s">
        <v>35</v>
      </c>
      <c r="V29" t="b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1"/>
  <sheetViews>
    <sheetView workbookViewId="0"/>
  </sheetViews>
  <sheetFormatPr defaultColWidth="9.1796875" defaultRowHeight="14.5"/>
  <cols>
    <col min="1" max="1" width="9.1796875" customWidth="1"/>
  </cols>
  <sheetData>
    <row r="1" spans="1:3" ht="21">
      <c r="A1" s="4" t="s">
        <v>52</v>
      </c>
    </row>
    <row r="3" spans="1:3">
      <c r="A3" s="5"/>
      <c r="B3" s="5" t="s">
        <v>23</v>
      </c>
      <c r="C3" s="5" t="s">
        <v>41</v>
      </c>
    </row>
    <row r="4" spans="1:3">
      <c r="A4" s="2" t="s">
        <v>52</v>
      </c>
      <c r="B4">
        <f>COUNTIF('All Data'!A3:A30,"Cuisine Type: American Cuisine, Distance : Long Drive Distance, Dining type: delivery, Price : $20.")</f>
        <v>16</v>
      </c>
      <c r="C4">
        <f>COUNTIF('All Data'!A3:A30,"Cuisine Type: Asian Cuisine, Distance : Long Drive Distance, Dining type: dining-in, Price : $60.")</f>
        <v>11</v>
      </c>
    </row>
    <row r="8" spans="1:3" ht="21">
      <c r="A8" s="4" t="s">
        <v>53</v>
      </c>
    </row>
    <row r="10" spans="1:3">
      <c r="A10" s="5"/>
      <c r="B10" s="5" t="s">
        <v>43</v>
      </c>
      <c r="C10" s="5" t="s">
        <v>24</v>
      </c>
    </row>
    <row r="11" spans="1:3">
      <c r="A11" s="2" t="s">
        <v>53</v>
      </c>
      <c r="B11">
        <f>COUNTIF('All Data'!B3:B30,"Cuisine Type: Asian Cuisine, Distance : Walking Distance, Dining type: delivery, Price : $60.")</f>
        <v>12</v>
      </c>
      <c r="C11">
        <f>COUNTIF('All Data'!B3:B30,"Cuisine Type: Asian Cuisine, Distance : Short Drive Distance, Dining type: take-away, Price : $40.")</f>
        <v>15</v>
      </c>
    </row>
    <row r="15" spans="1:3" ht="21">
      <c r="A15" s="4" t="s">
        <v>54</v>
      </c>
    </row>
    <row r="17" spans="1:3">
      <c r="A17" s="5"/>
      <c r="B17" s="5" t="s">
        <v>25</v>
      </c>
      <c r="C17" s="5" t="s">
        <v>36</v>
      </c>
    </row>
    <row r="18" spans="1:3">
      <c r="A18" s="2" t="s">
        <v>54</v>
      </c>
      <c r="B18">
        <f>COUNTIF('All Data'!C3:C30,"Cuisine Type: American Cuisine, Distance : Walking Distance, Dining type: take-away, Price : $40.")</f>
        <v>13</v>
      </c>
      <c r="C18">
        <f>COUNTIF('All Data'!C3:C30,"Cuisine Type: European Cuisine, Distance : Long Drive Distance, Dining type: take-away, Price : $20.")</f>
        <v>14</v>
      </c>
    </row>
    <row r="22" spans="1:3" ht="21">
      <c r="A22" s="4" t="s">
        <v>55</v>
      </c>
    </row>
    <row r="24" spans="1:3">
      <c r="A24" s="5"/>
      <c r="B24" s="5" t="s">
        <v>47</v>
      </c>
      <c r="C24" s="5" t="s">
        <v>26</v>
      </c>
    </row>
    <row r="25" spans="1:3">
      <c r="A25" s="2" t="s">
        <v>55</v>
      </c>
      <c r="B25">
        <f>COUNTIF('All Data'!D3:D30,"Cuisine Type: European Cuisine, Distance : Long Drive Distance, Dining type: take-away, Price : $60.")</f>
        <v>5</v>
      </c>
      <c r="C25">
        <f>COUNTIF('All Data'!D3:D30,"Cuisine Type: European Cuisine, Distance : Short Drive Distance, Dining type: delivery, Price : $60.")</f>
        <v>20</v>
      </c>
    </row>
    <row r="29" spans="1:3" ht="21">
      <c r="A29" s="4" t="s">
        <v>56</v>
      </c>
    </row>
    <row r="31" spans="1:3">
      <c r="A31" s="5"/>
      <c r="B31" s="5" t="s">
        <v>37</v>
      </c>
      <c r="C31" s="5" t="s">
        <v>27</v>
      </c>
    </row>
    <row r="32" spans="1:3">
      <c r="A32" s="2" t="s">
        <v>56</v>
      </c>
      <c r="B32">
        <f>COUNTIF('All Data'!E3:E30,"Cuisine Type: Asian Cuisine, Distance : Short Drive Distance, Dining type: take-away, Price : $20.")</f>
        <v>20</v>
      </c>
      <c r="C32">
        <f>COUNTIF('All Data'!E3:E30,"Cuisine Type: American Cuisine, Distance : Short Drive Distance, Dining type: dining-in, Price : $20.")</f>
        <v>7</v>
      </c>
    </row>
    <row r="36" spans="1:3" ht="21">
      <c r="A36" s="4" t="s">
        <v>57</v>
      </c>
    </row>
    <row r="38" spans="1:3">
      <c r="A38" s="5"/>
      <c r="B38" s="5" t="s">
        <v>28</v>
      </c>
      <c r="C38" s="5" t="s">
        <v>50</v>
      </c>
    </row>
    <row r="39" spans="1:3">
      <c r="A39" s="2" t="s">
        <v>57</v>
      </c>
      <c r="B39">
        <f>COUNTIF('All Data'!F3:F30,"Cuisine Type: European Cuisine, Distance : Walking Distance, Dining type: dining-in, Price : $20.")</f>
        <v>24</v>
      </c>
      <c r="C39">
        <f>COUNTIF('All Data'!F3:F30,"Cuisine Type: European Cuisine, Distance : Walking Distance, Dining type: take-away, Price : $40.")</f>
        <v>3</v>
      </c>
    </row>
    <row r="43" spans="1:3" ht="21">
      <c r="A43" s="4" t="s">
        <v>58</v>
      </c>
    </row>
    <row r="45" spans="1:3">
      <c r="A45" s="5"/>
      <c r="B45" s="5" t="s">
        <v>29</v>
      </c>
      <c r="C45" s="5" t="s">
        <v>40</v>
      </c>
    </row>
    <row r="46" spans="1:3">
      <c r="A46" s="2" t="s">
        <v>58</v>
      </c>
      <c r="B46">
        <f>COUNTIF('All Data'!G3:G30,"Cuisine Type: European Cuisine, Distance : Short Drive Distance, Dining type: delivery, Price : $40.")</f>
        <v>20</v>
      </c>
      <c r="C46">
        <f>COUNTIF('All Data'!G3:G30,"Cuisine Type: American Cuisine, Distance : Long Drive Distance, Dining type: delivery, Price : $40.")</f>
        <v>7</v>
      </c>
    </row>
    <row r="50" spans="1:3" ht="21">
      <c r="A50" s="4" t="s">
        <v>59</v>
      </c>
    </row>
    <row r="52" spans="1:3">
      <c r="A52" s="5"/>
      <c r="B52" s="5" t="s">
        <v>45</v>
      </c>
      <c r="C52" s="5" t="s">
        <v>30</v>
      </c>
    </row>
    <row r="53" spans="1:3">
      <c r="A53" s="2" t="s">
        <v>59</v>
      </c>
      <c r="B53">
        <f>COUNTIF('All Data'!H3:H30,"Cuisine Type: American Cuisine, Distance : Short Drive Distance, Dining type: dining-in, Price : $60.")</f>
        <v>5</v>
      </c>
      <c r="C53">
        <f>COUNTIF('All Data'!H3:H30,"Cuisine Type: Asian Cuisine, Distance : Walking Distance, Dining type: delivery, Price : $20.")</f>
        <v>22</v>
      </c>
    </row>
    <row r="57" spans="1:3" ht="21">
      <c r="A57" s="4" t="s">
        <v>55</v>
      </c>
    </row>
    <row r="59" spans="1:3">
      <c r="A59" s="5"/>
      <c r="B59" s="5" t="s">
        <v>31</v>
      </c>
      <c r="C59" s="5" t="s">
        <v>46</v>
      </c>
    </row>
    <row r="60" spans="1:3">
      <c r="A60" s="2" t="s">
        <v>55</v>
      </c>
      <c r="B60">
        <f>COUNTIF('All Data'!I3:I30,"Cuisine Type: Asian Cuisine, Distance : Long Drive Distance, Dining type: dining-in, Price : $40.")</f>
        <v>19</v>
      </c>
      <c r="C60">
        <f>COUNTIF('All Data'!I3:I30,"Cuisine Type: American Cuisine, Distance : Walking Distance, Dining type: delivery, Price : $60.")</f>
        <v>8</v>
      </c>
    </row>
    <row r="64" spans="1:3" ht="21">
      <c r="A64" s="4" t="s">
        <v>60</v>
      </c>
    </row>
    <row r="66" spans="1:4">
      <c r="A66" s="5"/>
      <c r="B66" s="5" t="s">
        <v>32</v>
      </c>
      <c r="C66" s="5" t="s">
        <v>38</v>
      </c>
      <c r="D66" s="5" t="s">
        <v>48</v>
      </c>
    </row>
    <row r="67" spans="1:4">
      <c r="A67" s="2" t="s">
        <v>60</v>
      </c>
      <c r="B67">
        <f>COUNTIF('All Data'!J3:J30,"Male")</f>
        <v>17</v>
      </c>
      <c r="C67">
        <f>COUNTIF('All Data'!J3:J30,"Female")</f>
        <v>8</v>
      </c>
      <c r="D67">
        <f>COUNTIF('All Data'!J3:J30,"Others")</f>
        <v>1</v>
      </c>
    </row>
    <row r="71" spans="1:4" ht="21">
      <c r="A71" s="4" t="s">
        <v>61</v>
      </c>
    </row>
    <row r="73" spans="1:4">
      <c r="A73" s="5"/>
      <c r="B73" s="5" t="s">
        <v>33</v>
      </c>
      <c r="C73" s="5" t="s">
        <v>44</v>
      </c>
    </row>
    <row r="74" spans="1:4">
      <c r="A74" s="2" t="s">
        <v>61</v>
      </c>
      <c r="B74">
        <f>COUNTIF('All Data'!K3:K30,"International Student")</f>
        <v>22</v>
      </c>
      <c r="C74">
        <f>COUNTIF('All Data'!K3:K30,"Domestic Student")</f>
        <v>4</v>
      </c>
    </row>
    <row r="78" spans="1:4" ht="21">
      <c r="A78" s="4" t="s">
        <v>62</v>
      </c>
    </row>
    <row r="80" spans="1:4">
      <c r="A80" s="5"/>
      <c r="B80" s="5" t="s">
        <v>39</v>
      </c>
      <c r="C80" s="5" t="s">
        <v>42</v>
      </c>
      <c r="D80" s="5" t="s">
        <v>34</v>
      </c>
    </row>
    <row r="81" spans="1:4">
      <c r="A81" s="2" t="s">
        <v>62</v>
      </c>
      <c r="B81">
        <f>COUNTIF('All Data'!L3:L30,"20 ~ 29")</f>
        <v>19</v>
      </c>
      <c r="C81">
        <f>COUNTIF('All Data'!L3:L30,"30 ~39")</f>
        <v>5</v>
      </c>
      <c r="D81">
        <f>COUNTIF('All Data'!L3:L30,"Over 40")</f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wangjun shen</cp:lastModifiedBy>
  <dcterms:modified xsi:type="dcterms:W3CDTF">2024-03-22T09:33:29Z</dcterms:modified>
</cp:coreProperties>
</file>