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ot"/>
  <workbookPr/>
  <bookViews>
    <workbookView activeTab="0" xWindow="240" yWindow="60" windowWidth="0" windowHeight="0" tabRatio="500"/>
  </bookViews>
  <sheets>
    <sheet name="Dec Group Bills" sheetId="1" r:id="rId4"/>
  </sheets>
  <calcPr/>
  <extLst>
    <ext uri="smNativeData">
      <pm:revision xmlns:pm="smNativeData" day="1751463620" val="978" rev="124" rev64="64" revOS="3" revMin="124" revMax="0"/>
      <pm:docPrefs xmlns:pm="smNativeData" id="1751463620" fixedDigits="0" showNotice="1" showFrameBounds="1" autoChart="1" recalcOnPrint="1" recalcOnCopy="1" finalRounding="1" compatTextArt="1" tab="567" useDefinedPrintRange="1" printArea="currentSheet"/>
      <pm:compatibility xmlns:pm="smNativeData" id="1751463620" overlapCells="1"/>
      <pm:defCurrency xmlns:pm="smNativeData" id="1751463620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/root/Desktop/June-2025-1.pdf"/>
    </ext>
  </extLst>
</workbook>
</file>

<file path=xl/sharedStrings.xml><?xml version="1.0" encoding="utf-8"?>
<sst xmlns="http://schemas.openxmlformats.org/spreadsheetml/2006/main" count="73" uniqueCount="68">
  <si>
    <t>تاريخ طباعة المطالبة</t>
  </si>
  <si>
    <t>ساعات اضافيه</t>
  </si>
  <si>
    <t>قيمة ساعات اضافيه</t>
  </si>
  <si>
    <t>Month شهر</t>
  </si>
  <si>
    <t>محول</t>
  </si>
  <si>
    <t xml:space="preserve">فاتورة </t>
  </si>
  <si>
    <t>من</t>
  </si>
  <si>
    <t>الى</t>
  </si>
  <si>
    <t>تاريخ استحقاق</t>
  </si>
  <si>
    <t>صادرة في</t>
  </si>
  <si>
    <t>Size in Fedan عدد الافدنة</t>
  </si>
  <si>
    <t>Transformer</t>
  </si>
  <si>
    <t xml:space="preserve">Bill </t>
  </si>
  <si>
    <t>From</t>
  </si>
  <si>
    <t>To</t>
  </si>
  <si>
    <t>payment due</t>
  </si>
  <si>
    <t>issued date</t>
  </si>
  <si>
    <t>Bills فواتير كهرباء</t>
  </si>
  <si>
    <t>1-A</t>
  </si>
  <si>
    <t>30/06/2025</t>
  </si>
  <si>
    <t>Maintenance الصيانة الكهرباء</t>
  </si>
  <si>
    <t>220 v Elect 220 فولت   / انارة</t>
  </si>
  <si>
    <t>3V Elect 3 فاز  / مياة</t>
  </si>
  <si>
    <t>2-H</t>
  </si>
  <si>
    <t>wages رواتب</t>
  </si>
  <si>
    <t>Total hours مجموع الساعات</t>
  </si>
  <si>
    <t>صيانة المياه و الابار</t>
  </si>
  <si>
    <t>price per hour قيمة الساعة</t>
  </si>
  <si>
    <t>مجموعة اللواء عزالدين امين</t>
  </si>
  <si>
    <t xml:space="preserve">Nameالاسم </t>
  </si>
  <si>
    <t>نصيب</t>
  </si>
  <si>
    <t>مساحة</t>
  </si>
  <si>
    <t>رواتب</t>
  </si>
  <si>
    <t>ساعات مياة</t>
  </si>
  <si>
    <t>3 فاز</t>
  </si>
  <si>
    <t>220 فولت</t>
  </si>
  <si>
    <t>صيانة</t>
  </si>
  <si>
    <t>اجمالي</t>
  </si>
  <si>
    <t xml:space="preserve">Share </t>
  </si>
  <si>
    <t xml:space="preserve">Area </t>
  </si>
  <si>
    <t xml:space="preserve">Wages </t>
  </si>
  <si>
    <t>Water Hours</t>
  </si>
  <si>
    <t xml:space="preserve">3V Elect </t>
  </si>
  <si>
    <t xml:space="preserve">220v Elect </t>
  </si>
  <si>
    <t>كهرباء</t>
  </si>
  <si>
    <t>مياه</t>
  </si>
  <si>
    <t xml:space="preserve">Total </t>
  </si>
  <si>
    <t>م/حمدي رشاد</t>
  </si>
  <si>
    <t xml:space="preserve">Eng Hamdy Rashad </t>
  </si>
  <si>
    <t>لواء/ عزالدين امين</t>
  </si>
  <si>
    <t xml:space="preserve">Gen Ezzeldin Amin </t>
  </si>
  <si>
    <t>د/نافع عبد الهادي</t>
  </si>
  <si>
    <t xml:space="preserve">Dr Nafae Abdelhady </t>
  </si>
  <si>
    <t>د/شريف المفتي</t>
  </si>
  <si>
    <t>Dr Sherif ElMofty</t>
  </si>
  <si>
    <t>د/وليد شعبان</t>
  </si>
  <si>
    <t xml:space="preserve">Dr Waleed Shaban </t>
  </si>
  <si>
    <t>د/فاروق صالح</t>
  </si>
  <si>
    <t>Dr Farouk Saleh</t>
  </si>
  <si>
    <t>الحاجه خديجة منير</t>
  </si>
  <si>
    <t xml:space="preserve">Haja Khadiga Monier </t>
  </si>
  <si>
    <t>الحاج سيد</t>
  </si>
  <si>
    <t xml:space="preserve">Haj Said </t>
  </si>
  <si>
    <t>لواء/ علاء عزام</t>
  </si>
  <si>
    <t xml:space="preserve">Gen Alaa Azzam </t>
  </si>
  <si>
    <t>أ / ايهاب وهدان</t>
  </si>
  <si>
    <t>Mr Ehab Wahdan</t>
  </si>
  <si>
    <t>Total المجموع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</si>
</sst>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"/>
    <numFmt numFmtId="165" formatCode="[$EGP]\ #,##0.00"/>
    <numFmt numFmtId="2" formatCode="0.00"/>
    <numFmt numFmtId="14" formatCode="M/D/YYYY"/>
    <numFmt numFmtId="20" formatCode="h:mm"/>
    <numFmt numFmtId="10" formatCode="0.00%"/>
  </numFmts>
  <fonts count="9">
    <font>
      <name val="Arial"/>
      <family val="2"/>
      <color rgb="FF000000"/>
      <sz val="11"/>
      <extLst>
        <ext uri="smNativeData">
          <pm:charSpec xmlns:pm="smNativeData" id="175146362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14636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146362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1751463620" ulstyle="none" kern="1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color rgb="FF000000"/>
      <sz val="9"/>
      <extLst>
        <ext uri="smNativeData">
          <pm:charSpec xmlns:pm="smNativeData" id="1751463620" ulstyle="none" kern="1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b/>
      <color rgb="FFFF0000"/>
      <sz val="9"/>
      <extLst>
        <ext uri="smNativeData">
          <pm:charSpec xmlns:pm="smNativeData" id="1751463620" fgClr="FF0000" ulstyle="none" kern="1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5146362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i/>
      <color rgb="FF000000"/>
      <sz val="12"/>
      <extLst>
        <ext uri="smNativeData">
          <pm:charSpec xmlns:pm="smNativeData" id="1751463620" ulstyle="none" kern="1">
            <pm:latin face="Calibri" sz="240" lang="default" weight="bold" i="1"/>
            <pm:cs face="Basic Roman" sz="240" lang="default" weight="bold" i="1"/>
            <pm:ea face="Basic Roman" sz="240" lang="default" weight="bold" i="1"/>
          </pm:charSpec>
        </ext>
      </extLst>
    </font>
    <font>
      <name val="Calibri"/>
      <family val="2"/>
      <color rgb="FFFF0000"/>
      <sz val="9"/>
      <extLst>
        <ext uri="smNativeData">
          <pm:charSpec xmlns:pm="smNativeData" id="1751463620" fgClr="FF0000" ulstyle="none" kern="1">
            <pm:latin face="Calibri" sz="180" lang="default"/>
            <pm:cs face="Basic Roman" sz="180" lang="default"/>
            <pm:ea face="Basic Roman" sz="180" lang="default"/>
          </pm:charSpec>
        </ext>
      </extLst>
    </font>
  </fonts>
  <fills count="2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51463620" type="1" fgLvl="100" fgClr="00D8D8D8" bgLvl="0" bgClr="00D8D8D8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51463620" type="1" fgLvl="100" fgClr="00D8D8D8" bgLvl="0" bgClr="00D8D8D8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51463620" type="1" fgLvl="100" fgClr="00D8D8D8" bgLvl="0" bgClr="00D8D8D8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51463620" type="1" fgLvl="100" fgClr="00D8D8D8" bgLvl="0" bgClr="00D8D8D8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51463620" type="1" fgLvl="100" fgClr="00D8D8D8" bgLvl="0" bgClr="00D8D8D8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1463620" type="1" fgLvl="100" fgClr="00FFFFFF" bgLvl="10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51463620" type="1" fgLvl="100" fgClr="00D8D8D8" bgLvl="0" bgClr="00D8D8D8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146362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146362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1463620" type="1" fgLvl="85" fgClr="00FFFFFF" bgLvl="15" bgClr="00000000"/>
          </ext>
        </extLst>
      </patternFill>
    </fill>
  </fills>
  <borders count="2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6362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146362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6362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6362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46362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146362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146362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146362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146362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6362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636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46362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46362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164" fontId="2" fillId="0" borderId="4" xfId="0" applyNumberFormat="1" applyFont="1" applyBorder="1"/>
    <xf numFmtId="0" fontId="3" fillId="6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5" fontId="3" fillId="9" borderId="8" xfId="0" applyNumberFormat="1" applyFont="1" applyFill="1" applyBorder="1" applyAlignment="1">
      <alignment horizontal="center" vertical="center"/>
    </xf>
    <xf numFmtId="14" fontId="4" fillId="9" borderId="8" xfId="0" applyNumberFormat="1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6" xfId="0" applyFont="1" applyBorder="1"/>
    <xf numFmtId="0" fontId="1" fillId="0" borderId="15" xfId="0" applyFont="1" applyBorder="1"/>
    <xf numFmtId="0" fontId="1" fillId="0" borderId="16" xfId="0" applyFont="1" applyBorder="1"/>
    <xf numFmtId="20" fontId="3" fillId="9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0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5" fontId="4" fillId="0" borderId="17" xfId="0" applyNumberFormat="1" applyFont="1" applyBorder="1" applyAlignment="1">
      <alignment horizontal="center" vertical="center"/>
    </xf>
    <xf numFmtId="165" fontId="8" fillId="14" borderId="13" xfId="0" applyNumberFormat="1" applyFont="1" applyFill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0" fontId="4" fillId="14" borderId="13" xfId="0" applyNumberFormat="1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165" fontId="4" fillId="14" borderId="13" xfId="0" applyNumberFormat="1" applyFont="1" applyFill="1" applyBorder="1" applyAlignment="1">
      <alignment horizontal="center" vertical="center"/>
    </xf>
    <xf numFmtId="165" fontId="3" fillId="14" borderId="13" xfId="0" applyNumberFormat="1" applyFont="1" applyFill="1" applyBorder="1" applyAlignment="1">
      <alignment horizontal="center" vertical="center"/>
    </xf>
    <xf numFmtId="165" fontId="5" fillId="14" borderId="13" xfId="0" applyNumberFormat="1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165" fontId="8" fillId="0" borderId="17" xfId="0" applyNumberFormat="1" applyFont="1" applyBorder="1" applyAlignment="1">
      <alignment horizontal="center" vertical="center"/>
    </xf>
    <xf numFmtId="0" fontId="1" fillId="0" borderId="7" xfId="0" applyFont="1" applyBorder="1"/>
    <xf numFmtId="0" fontId="2" fillId="0" borderId="9" xfId="0" applyFont="1" applyBorder="1" applyAlignment="1">
      <alignment horizontal="center" vertical="center"/>
    </xf>
    <xf numFmtId="0" fontId="1" fillId="0" borderId="20" xfId="0" applyFont="1" applyBorder="1"/>
    <xf numFmtId="0" fontId="1" fillId="0" borderId="10" xfId="0" applyFont="1" applyBorder="1"/>
    <xf numFmtId="0" fontId="1" fillId="0" borderId="12" xfId="0" applyFont="1" applyBorder="1"/>
    <xf numFmtId="10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0" fontId="2" fillId="24" borderId="23" xfId="0" applyFont="1" applyFill="1" applyBorder="1" applyAlignment="1">
      <alignment horizontal="center"/>
    </xf>
    <xf numFmtId="0" fontId="1" fillId="25" borderId="24" xfId="0" applyFont="1" applyFill="1" applyBorder="1"/>
    <xf numFmtId="0" fontId="1" fillId="26" borderId="25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51463620" count="1">
        <pm:charStyle name="Normal" fontId="0" Id="1"/>
      </pm:charStyles>
      <pm:colors xmlns:pm="smNativeData" id="1751463620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view="normal" workbookViewId="0">
      <selection activeCell="D10" sqref="D10"/>
    </sheetView>
  </sheetViews>
  <sheetFormatPr baseColWidth="13" defaultColWidth="14.426230" defaultRowHeight="15" customHeight="1"/>
  <cols>
    <col min="1" max="1" width="2.713115" customWidth="1"/>
    <col min="2" max="2" width="8.713115" customWidth="1"/>
    <col min="3" max="3" width="15.139344" customWidth="1"/>
    <col min="4" max="4" width="12.139344" customWidth="1"/>
    <col min="5" max="5" width="6.573770" customWidth="1"/>
    <col min="6" max="6" width="10.860656" customWidth="1"/>
    <col min="7" max="7" width="10.286885" customWidth="1"/>
    <col min="8" max="8" width="10.860656" customWidth="1"/>
    <col min="9" max="9" width="10.000000" customWidth="1"/>
    <col min="10" max="10" width="9.860656" customWidth="1"/>
    <col min="11" max="11" width="13.229508" customWidth="1"/>
    <col min="12" max="12" width="11.713115" customWidth="1"/>
    <col min="13" max="13" width="8.713115" customWidth="1"/>
  </cols>
  <sheetData>
    <row r="1" spans="1:4" ht="14.25" customHeight="1">
      <c r="A1" s="60" t="s">
        <v>0</v>
      </c>
      <c r="B1" s="61"/>
      <c r="C1" s="62"/>
      <c r="D1" s="3">
        <f aca="1">TODAY()</f>
        <v>45840</v>
      </c>
    </row>
    <row r="2" spans="1:4" ht="14.25" customHeight="1">
      <c r="A2" s="60" t="s">
        <v>1</v>
      </c>
      <c r="B2" s="61"/>
      <c r="C2" s="62"/>
      <c r="D2" s="5" t="n">
        <v>35</v>
      </c>
    </row>
    <row r="3" spans="1:4" ht="14.25" customHeight="1">
      <c r="A3" s="60" t="s">
        <v>2</v>
      </c>
      <c r="B3" s="61"/>
      <c r="C3" s="62"/>
      <c r="D3" s="13" t="n">
        <v>3500</v>
      </c>
    </row>
    <row r="4" spans="1:13" ht="14.25" customHeight="1">
      <c r="A4" s="4" t="s">
        <v>3</v>
      </c>
      <c r="B4" s="1"/>
      <c r="C4" s="2"/>
      <c r="D4" s="5" t="n">
        <v>3</v>
      </c>
      <c r="E4" s="6"/>
      <c r="F4" s="4" t="s">
        <v>4</v>
      </c>
      <c r="G4" s="2"/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8"/>
    </row>
    <row r="5" spans="1:13" ht="14.25" customHeight="1">
      <c r="A5" s="4" t="s">
        <v>10</v>
      </c>
      <c r="B5" s="1"/>
      <c r="C5" s="2"/>
      <c r="D5" s="9">
        <f>E37</f>
        <v>78.5</v>
      </c>
      <c r="E5" s="6"/>
      <c r="F5" s="4" t="s">
        <v>11</v>
      </c>
      <c r="G5" s="2"/>
      <c r="H5" s="7" t="s">
        <v>12</v>
      </c>
      <c r="I5" s="7" t="s">
        <v>13</v>
      </c>
      <c r="J5" s="7" t="s">
        <v>14</v>
      </c>
      <c r="K5" s="10" t="s">
        <v>15</v>
      </c>
      <c r="L5" s="10" t="s">
        <v>16</v>
      </c>
      <c r="M5" s="8"/>
    </row>
    <row r="6" spans="1:13" ht="14.25" customHeight="1">
      <c r="A6" s="4" t="s">
        <v>17</v>
      </c>
      <c r="B6" s="1"/>
      <c r="C6" s="2"/>
      <c r="D6" s="11">
        <f>H13</f>
        <v>24683.5</v>
      </c>
      <c r="E6" s="6"/>
      <c r="F6" s="12" t="s">
        <v>18</v>
      </c>
      <c r="G6" s="2"/>
      <c r="H6" s="13" t="n">
        <v>19980.4500000000007</v>
      </c>
      <c r="I6" s="14"/>
      <c r="J6" s="15" t="s">
        <v>19</v>
      </c>
      <c r="K6" s="15"/>
      <c r="L6" s="15" t="n">
        <v>6</v>
      </c>
      <c r="M6" s="8"/>
    </row>
    <row r="7" spans="1:13" ht="14.25" customHeight="1">
      <c r="A7" s="4" t="s">
        <v>20</v>
      </c>
      <c r="B7" s="1"/>
      <c r="C7" s="2"/>
      <c r="D7" s="13" t="n">
        <v>0</v>
      </c>
      <c r="E7" s="6"/>
      <c r="F7" s="4" t="s">
        <v>18</v>
      </c>
      <c r="G7" s="2"/>
      <c r="H7" s="16"/>
      <c r="I7" s="17"/>
      <c r="J7" s="18"/>
      <c r="K7" s="18"/>
      <c r="L7" s="18"/>
      <c r="M7" s="8"/>
    </row>
    <row r="8" spans="1:13" ht="14.25" customHeight="1">
      <c r="A8" s="4" t="s">
        <v>21</v>
      </c>
      <c r="B8" s="1"/>
      <c r="C8" s="2"/>
      <c r="D8" s="11">
        <f>I37</f>
        <v>5503</v>
      </c>
      <c r="E8" s="19"/>
      <c r="F8" s="12" t="s">
        <v>18</v>
      </c>
      <c r="G8" s="2"/>
      <c r="H8" s="13"/>
      <c r="I8" s="15"/>
      <c r="J8" s="15"/>
      <c r="K8" s="15"/>
      <c r="L8" s="15"/>
      <c r="M8" s="8"/>
    </row>
    <row r="9" spans="1:13" ht="14.25" customHeight="1">
      <c r="A9" s="4" t="s">
        <v>22</v>
      </c>
      <c r="B9" s="1"/>
      <c r="C9" s="2"/>
      <c r="D9" s="11">
        <f>SUM(H37+D3)</f>
        <v>25065.5369173643012</v>
      </c>
      <c r="E9" s="6"/>
      <c r="F9" s="4" t="s">
        <v>23</v>
      </c>
      <c r="G9" s="2"/>
      <c r="H9" s="16" t="n">
        <v>4703.05000000000018</v>
      </c>
      <c r="I9" s="17"/>
      <c r="J9" s="18" t="s">
        <v>19</v>
      </c>
      <c r="K9" s="18"/>
      <c r="L9" s="18" t="n">
        <v>6</v>
      </c>
      <c r="M9" s="8"/>
    </row>
    <row r="10" spans="1:13" ht="14.25" customHeight="1">
      <c r="A10" s="4" t="s">
        <v>24</v>
      </c>
      <c r="B10" s="1"/>
      <c r="C10" s="2"/>
      <c r="D10" s="11">
        <f>F37</f>
        <v>6068.98999999999978</v>
      </c>
      <c r="E10" s="6"/>
      <c r="F10" s="12" t="s">
        <v>23</v>
      </c>
      <c r="G10" s="2"/>
      <c r="H10" s="13"/>
      <c r="I10" s="14"/>
      <c r="J10" s="15"/>
      <c r="K10" s="15"/>
      <c r="L10" s="15"/>
      <c r="M10" s="8"/>
    </row>
    <row r="11" spans="1:13" ht="14.25" customHeight="1">
      <c r="A11" s="4" t="s">
        <v>25</v>
      </c>
      <c r="B11" s="1"/>
      <c r="C11" s="2"/>
      <c r="D11" s="20">
        <f>G37+D2</f>
        <v>252</v>
      </c>
      <c r="E11" s="6"/>
      <c r="F11" s="4" t="s">
        <v>23</v>
      </c>
      <c r="G11" s="2"/>
      <c r="H11" s="16"/>
      <c r="I11" s="18"/>
      <c r="J11" s="18"/>
      <c r="K11" s="18"/>
      <c r="L11" s="18"/>
      <c r="M11" s="8"/>
    </row>
    <row r="12" spans="1:13" ht="14.25" customHeight="1">
      <c r="A12" s="4" t="s">
        <v>26</v>
      </c>
      <c r="B12" s="1"/>
      <c r="C12" s="2"/>
      <c r="D12" s="13" t="n">
        <v>20000</v>
      </c>
      <c r="E12" s="6"/>
      <c r="F12" s="4"/>
      <c r="G12" s="2"/>
      <c r="H12" s="16"/>
      <c r="I12" s="18"/>
      <c r="J12" s="18"/>
      <c r="K12" s="18"/>
      <c r="L12" s="18"/>
      <c r="M12" s="8"/>
    </row>
    <row r="13" spans="1:13" ht="14.25" customHeight="1">
      <c r="A13" s="4" t="s">
        <v>27</v>
      </c>
      <c r="B13" s="1"/>
      <c r="C13" s="2"/>
      <c r="D13" s="11">
        <f>D9/D11</f>
        <v>99.3803544579003955</v>
      </c>
      <c r="E13" s="8"/>
      <c r="F13" s="21"/>
      <c r="G13" s="22"/>
      <c r="H13" s="11">
        <f>SUM(H6:H11)</f>
        <v>24683.5</v>
      </c>
      <c r="I13" s="23" t="s">
        <v>28</v>
      </c>
      <c r="J13" s="1"/>
      <c r="K13" s="1"/>
      <c r="L13" s="2"/>
      <c r="M13" s="24"/>
    </row>
    <row r="14" spans="1:13" ht="14.25" customHeight="1">
      <c r="A14" s="25"/>
      <c r="B14" s="26"/>
      <c r="C14" s="1"/>
      <c r="D14" s="27"/>
      <c r="E14" s="25"/>
      <c r="F14" s="25"/>
      <c r="G14" s="25"/>
      <c r="H14" s="26"/>
      <c r="I14" s="25"/>
      <c r="J14" s="25"/>
      <c r="K14" s="25"/>
      <c r="L14" s="24"/>
      <c r="M14" s="24"/>
    </row>
    <row r="15" spans="1:13" ht="14.25" customHeight="1">
      <c r="A15" s="28"/>
      <c r="B15" s="29" t="s">
        <v>29</v>
      </c>
      <c r="C15" s="30"/>
      <c r="D15" s="7" t="s">
        <v>30</v>
      </c>
      <c r="E15" s="7" t="s">
        <v>31</v>
      </c>
      <c r="F15" s="7" t="s">
        <v>32</v>
      </c>
      <c r="G15" s="7" t="s">
        <v>33</v>
      </c>
      <c r="H15" s="7" t="s">
        <v>34</v>
      </c>
      <c r="I15" s="7" t="s">
        <v>35</v>
      </c>
      <c r="J15" s="7" t="s">
        <v>36</v>
      </c>
      <c r="K15" s="7"/>
      <c r="L15" s="7" t="s">
        <v>37</v>
      </c>
      <c r="M15" s="24"/>
    </row>
    <row r="16" spans="1:14" ht="14.25" customHeight="1">
      <c r="A16" s="31"/>
      <c r="B16" s="32"/>
      <c r="C16" s="33"/>
      <c r="D16" s="34" t="s">
        <v>38</v>
      </c>
      <c r="E16" s="3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7" t="s">
        <v>44</v>
      </c>
      <c r="K16" s="7" t="s">
        <v>45</v>
      </c>
      <c r="L16" s="7" t="s">
        <v>46</v>
      </c>
      <c r="M16" s="35"/>
      <c r="N16" s="36"/>
    </row>
    <row r="17" spans="1:14" ht="14.25" customHeight="1">
      <c r="A17" s="37" t="n">
        <v>1</v>
      </c>
      <c r="B17" s="38" t="s">
        <v>47</v>
      </c>
      <c r="C17" s="30"/>
      <c r="D17" s="39" t="n">
        <v>0</v>
      </c>
      <c r="E17" s="40" t="n">
        <v>10</v>
      </c>
      <c r="F17" s="41" t="n">
        <v>773.120000000000005</v>
      </c>
      <c r="G17" s="40" t="n">
        <v>0</v>
      </c>
      <c r="H17" s="42">
        <f>G17*D13</f>
        <v>0</v>
      </c>
      <c r="I17" s="41" t="n">
        <v>0</v>
      </c>
      <c r="J17" s="41" t="n">
        <v>0</v>
      </c>
      <c r="K17" s="41" t="n">
        <v>0</v>
      </c>
      <c r="L17" s="43">
        <f>SUM(J17+I17+H17+F17)</f>
        <v>773.120000000000005</v>
      </c>
      <c r="M17" s="35"/>
      <c r="N17" s="36"/>
    </row>
    <row r="18" spans="1:14" ht="14.25" customHeight="1">
      <c r="A18" s="31"/>
      <c r="B18" s="44" t="s">
        <v>48</v>
      </c>
      <c r="C18" s="33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24"/>
    </row>
    <row r="19" spans="1:14" ht="14.25" customHeight="1">
      <c r="A19" s="28" t="n">
        <v>2</v>
      </c>
      <c r="B19" s="29" t="s">
        <v>49</v>
      </c>
      <c r="C19" s="30"/>
      <c r="D19" s="45" t="n">
        <v>0</v>
      </c>
      <c r="E19" s="46" t="n">
        <v>10</v>
      </c>
      <c r="F19" s="47" t="n">
        <v>773.120000000000005</v>
      </c>
      <c r="G19" s="46" t="n">
        <v>0</v>
      </c>
      <c r="H19" s="42">
        <f>G19*D13</f>
        <v>0</v>
      </c>
      <c r="I19" s="48" t="n">
        <v>4303</v>
      </c>
      <c r="J19" s="47" t="n">
        <v>0</v>
      </c>
      <c r="K19" s="47" t="n">
        <v>0</v>
      </c>
      <c r="L19" s="49">
        <f>SUM(J19+I19+H19+F19)</f>
        <v>5076.11999999999989</v>
      </c>
      <c r="M19" s="8"/>
      <c r="N19" s="24"/>
    </row>
    <row r="20" spans="1:14" ht="14.25" customHeight="1">
      <c r="A20" s="31"/>
      <c r="B20" s="50" t="s">
        <v>50</v>
      </c>
      <c r="C20" s="33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24"/>
    </row>
    <row r="21" spans="1:14" ht="14.25" customHeight="1">
      <c r="A21" s="37" t="n">
        <v>3</v>
      </c>
      <c r="B21" s="38" t="s">
        <v>51</v>
      </c>
      <c r="C21" s="30"/>
      <c r="D21" s="39" t="n">
        <v>0</v>
      </c>
      <c r="E21" s="40" t="n">
        <v>20</v>
      </c>
      <c r="F21" s="41" t="n">
        <v>1546.24000000000001</v>
      </c>
      <c r="G21" s="40" t="n">
        <v>0</v>
      </c>
      <c r="H21" s="42">
        <f>G21*D13</f>
        <v>0</v>
      </c>
      <c r="I21" s="41" t="n">
        <v>0</v>
      </c>
      <c r="J21" s="41" t="n">
        <v>0</v>
      </c>
      <c r="K21" s="41" t="n">
        <v>0</v>
      </c>
      <c r="L21" s="43">
        <f>SUM(J21+I21+H21+F21)</f>
        <v>1546.24000000000001</v>
      </c>
      <c r="M21" s="8"/>
      <c r="N21" s="24"/>
    </row>
    <row r="22" spans="1:14" ht="14.25" customHeight="1">
      <c r="A22" s="31"/>
      <c r="B22" s="44" t="s">
        <v>52</v>
      </c>
      <c r="C22" s="33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24"/>
    </row>
    <row r="23" spans="1:14" ht="14.25" customHeight="1">
      <c r="A23" s="28" t="n">
        <v>4</v>
      </c>
      <c r="B23" s="29" t="s">
        <v>53</v>
      </c>
      <c r="C23" s="30"/>
      <c r="D23" s="45" t="n">
        <v>0</v>
      </c>
      <c r="E23" s="46" t="n">
        <v>10</v>
      </c>
      <c r="F23" s="47" t="n">
        <v>773.120000000000005</v>
      </c>
      <c r="G23" s="46" t="n">
        <v>101</v>
      </c>
      <c r="H23" s="42">
        <f>G23*D13</f>
        <v>10037.4158002478998</v>
      </c>
      <c r="I23" s="47" t="n">
        <v>200</v>
      </c>
      <c r="J23" s="47" t="n">
        <v>0</v>
      </c>
      <c r="K23" s="47" t="n">
        <v>0</v>
      </c>
      <c r="L23" s="49">
        <f>SUM(J23+I23+H23+F23)</f>
        <v>11010.5358002479006</v>
      </c>
      <c r="M23" s="8"/>
      <c r="N23" s="24"/>
    </row>
    <row r="24" spans="1:14" ht="14.25" customHeight="1">
      <c r="A24" s="31"/>
      <c r="B24" s="50" t="s">
        <v>54</v>
      </c>
      <c r="C24" s="33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24"/>
    </row>
    <row r="25" spans="1:14" ht="14.25" customHeight="1">
      <c r="A25" s="37" t="n">
        <v>5</v>
      </c>
      <c r="B25" s="38" t="s">
        <v>55</v>
      </c>
      <c r="C25" s="30"/>
      <c r="D25" s="39" t="n">
        <v>0</v>
      </c>
      <c r="E25" s="40" t="n">
        <v>5</v>
      </c>
      <c r="F25" s="41" t="n">
        <v>386.560000000000002</v>
      </c>
      <c r="G25" s="40" t="n">
        <v>43</v>
      </c>
      <c r="H25" s="42">
        <f>G25*D13</f>
        <v>4273.35524168972006</v>
      </c>
      <c r="I25" s="41" t="n">
        <v>0</v>
      </c>
      <c r="J25" s="41" t="n">
        <v>0</v>
      </c>
      <c r="K25" s="41" t="n">
        <v>0</v>
      </c>
      <c r="L25" s="43">
        <f>SUM(J25+I25+H25+F25)</f>
        <v>4659.91524168971955</v>
      </c>
      <c r="M25" s="8"/>
      <c r="N25" s="24"/>
    </row>
    <row r="26" spans="1:14" ht="14.25" customHeight="1">
      <c r="A26" s="31"/>
      <c r="B26" s="44" t="s">
        <v>56</v>
      </c>
      <c r="C26" s="33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24"/>
    </row>
    <row r="27" spans="1:14" ht="14.25" customHeight="1">
      <c r="A27" s="28" t="n">
        <v>6</v>
      </c>
      <c r="B27" s="29" t="s">
        <v>57</v>
      </c>
      <c r="C27" s="30"/>
      <c r="D27" s="45" t="n">
        <v>0</v>
      </c>
      <c r="E27" s="46" t="n">
        <v>10</v>
      </c>
      <c r="F27" s="47" t="n">
        <v>773.120000000000005</v>
      </c>
      <c r="G27" s="46" t="n">
        <v>24</v>
      </c>
      <c r="H27" s="42">
        <f>G27*D13</f>
        <v>2385.12850698960983</v>
      </c>
      <c r="I27" s="47" t="n">
        <v>400</v>
      </c>
      <c r="J27" s="47" t="n">
        <v>0</v>
      </c>
      <c r="K27" s="47" t="n">
        <v>0</v>
      </c>
      <c r="L27" s="49">
        <f>SUM(J27+I27+H27+F27)</f>
        <v>3558.24850698961018</v>
      </c>
      <c r="M27" s="8"/>
      <c r="N27" s="24"/>
    </row>
    <row r="28" spans="1:14" ht="14.25" customHeight="1">
      <c r="A28" s="31"/>
      <c r="B28" s="50" t="s">
        <v>58</v>
      </c>
      <c r="C28" s="33"/>
      <c r="D28" s="31"/>
      <c r="E28" s="31"/>
      <c r="F28" s="31"/>
      <c r="G28" s="31"/>
      <c r="H28" s="31"/>
      <c r="I28" s="31"/>
      <c r="J28" s="31"/>
      <c r="K28" s="31"/>
      <c r="L28" s="31"/>
      <c r="M28" s="8"/>
      <c r="N28" s="24"/>
    </row>
    <row r="29" spans="1:14" ht="14.25" customHeight="1">
      <c r="A29" s="37" t="n">
        <v>7</v>
      </c>
      <c r="B29" s="38" t="s">
        <v>59</v>
      </c>
      <c r="C29" s="30"/>
      <c r="D29" s="39" t="n">
        <v>0</v>
      </c>
      <c r="E29" s="40" t="n">
        <v>2</v>
      </c>
      <c r="F29" s="41" t="n">
        <v>154.620000000000005</v>
      </c>
      <c r="G29" s="40" t="n">
        <v>19</v>
      </c>
      <c r="H29" s="42">
        <f>G29*D13</f>
        <v>1888.22673470011</v>
      </c>
      <c r="I29" s="41" t="n">
        <v>0</v>
      </c>
      <c r="J29" s="41" t="n">
        <v>0</v>
      </c>
      <c r="K29" s="41" t="n">
        <v>0</v>
      </c>
      <c r="L29" s="43">
        <f>SUM(J29+I29+H29+F29)</f>
        <v>2042.84673470010989</v>
      </c>
      <c r="M29" s="8"/>
      <c r="N29" s="24"/>
    </row>
    <row r="30" spans="1:14" ht="14.25" customHeight="1">
      <c r="A30" s="31"/>
      <c r="B30" s="44" t="s">
        <v>60</v>
      </c>
      <c r="C30" s="33"/>
      <c r="D30" s="31"/>
      <c r="E30" s="31"/>
      <c r="F30" s="31"/>
      <c r="G30" s="31"/>
      <c r="H30" s="31"/>
      <c r="I30" s="31"/>
      <c r="J30" s="31"/>
      <c r="K30" s="31"/>
      <c r="L30" s="31"/>
      <c r="M30" s="8"/>
      <c r="N30" s="24"/>
    </row>
    <row r="31" spans="1:14" ht="14.25" customHeight="1">
      <c r="A31" s="28" t="n">
        <v>8</v>
      </c>
      <c r="B31" s="29" t="s">
        <v>61</v>
      </c>
      <c r="C31" s="30"/>
      <c r="D31" s="45" t="n">
        <v>0</v>
      </c>
      <c r="E31" s="46" t="n">
        <v>5</v>
      </c>
      <c r="F31" s="47" t="n">
        <v>386.560000000000002</v>
      </c>
      <c r="G31" s="46" t="n">
        <v>9</v>
      </c>
      <c r="H31" s="42">
        <f>G31*D13</f>
        <v>894.423190121103971</v>
      </c>
      <c r="I31" s="47" t="n">
        <v>200</v>
      </c>
      <c r="J31" s="47" t="n">
        <v>0</v>
      </c>
      <c r="K31" s="47" t="n">
        <v>0</v>
      </c>
      <c r="L31" s="49">
        <f>SUM(J31+I31+H31+F31)</f>
        <v>1480.98319012110005</v>
      </c>
      <c r="M31" s="8"/>
      <c r="N31" s="24"/>
    </row>
    <row r="32" spans="1:14" ht="14.25" customHeight="1">
      <c r="A32" s="31"/>
      <c r="B32" s="50" t="s">
        <v>62</v>
      </c>
      <c r="C32" s="33"/>
      <c r="D32" s="31"/>
      <c r="E32" s="31"/>
      <c r="F32" s="31"/>
      <c r="G32" s="31"/>
      <c r="H32" s="31"/>
      <c r="I32" s="31"/>
      <c r="J32" s="31"/>
      <c r="K32" s="31"/>
      <c r="L32" s="31"/>
      <c r="M32" s="8"/>
      <c r="N32" s="24"/>
    </row>
    <row r="33" spans="1:14" ht="14.25" customHeight="1">
      <c r="A33" s="37" t="n">
        <v>9</v>
      </c>
      <c r="B33" s="38" t="s">
        <v>63</v>
      </c>
      <c r="C33" s="30"/>
      <c r="D33" s="39" t="n">
        <v>0</v>
      </c>
      <c r="E33" s="40" t="n">
        <v>5</v>
      </c>
      <c r="F33" s="41" t="n">
        <v>386.560000000000002</v>
      </c>
      <c r="G33" s="40" t="n">
        <v>12</v>
      </c>
      <c r="H33" s="51">
        <f>G33*D13</f>
        <v>1192.56425349479991</v>
      </c>
      <c r="I33" s="41" t="n">
        <v>400</v>
      </c>
      <c r="J33" s="41" t="n">
        <v>0</v>
      </c>
      <c r="K33" s="41" t="n">
        <v>0</v>
      </c>
      <c r="L33" s="43">
        <f>SUM(J33+I33+H33+F33)</f>
        <v>1979.12425349480009</v>
      </c>
      <c r="M33" s="8"/>
      <c r="N33" s="24"/>
    </row>
    <row r="34" spans="1:14" ht="14.25" customHeight="1">
      <c r="A34" s="52"/>
      <c r="B34" s="53" t="s">
        <v>64</v>
      </c>
      <c r="C34" s="54"/>
      <c r="D34" s="31"/>
      <c r="E34" s="31"/>
      <c r="F34" s="31"/>
      <c r="G34" s="31"/>
      <c r="H34" s="31"/>
      <c r="I34" s="31"/>
      <c r="J34" s="31"/>
      <c r="K34" s="31"/>
      <c r="L34" s="31"/>
      <c r="M34" s="8"/>
      <c r="N34" s="24"/>
    </row>
    <row r="35" spans="1:14" ht="14.25" customHeight="1">
      <c r="A35" s="29" t="n">
        <v>10</v>
      </c>
      <c r="B35" s="29" t="s">
        <v>65</v>
      </c>
      <c r="C35" s="55"/>
      <c r="D35" s="45" t="n">
        <v>0</v>
      </c>
      <c r="E35" s="46" t="n">
        <v>1.5</v>
      </c>
      <c r="F35" s="47" t="n">
        <v>115.969999999999999</v>
      </c>
      <c r="G35" s="46" t="n">
        <v>9</v>
      </c>
      <c r="H35" s="42">
        <f>G35*D13</f>
        <v>894.423190121103971</v>
      </c>
      <c r="I35" s="47" t="n">
        <v>0</v>
      </c>
      <c r="J35" s="47" t="n">
        <v>0</v>
      </c>
      <c r="K35" s="47" t="n">
        <v>0</v>
      </c>
      <c r="L35" s="49">
        <f>SUM(J35+I35+H35+F35)</f>
        <v>1010.39319012110002</v>
      </c>
      <c r="M35" s="8"/>
      <c r="N35" s="24"/>
    </row>
    <row r="36" spans="1:14" ht="14.25" customHeight="1">
      <c r="A36" s="32"/>
      <c r="B36" s="50" t="s">
        <v>66</v>
      </c>
      <c r="C36" s="56"/>
      <c r="D36" s="31"/>
      <c r="E36" s="31"/>
      <c r="F36" s="31"/>
      <c r="G36" s="31"/>
      <c r="H36" s="31"/>
      <c r="I36" s="31"/>
      <c r="J36" s="31"/>
      <c r="K36" s="31"/>
      <c r="L36" s="31"/>
      <c r="M36" s="8"/>
      <c r="N36" s="24"/>
    </row>
    <row r="37" spans="1:14" ht="14.25" customHeight="1">
      <c r="A37" s="44" t="s">
        <v>67</v>
      </c>
      <c r="B37" s="56"/>
      <c r="C37" s="33"/>
      <c r="D37" s="57">
        <f>SUM(D17:D35)</f>
        <v>0</v>
      </c>
      <c r="E37" s="9">
        <f>SUM(E17:E35)</f>
        <v>78.5</v>
      </c>
      <c r="F37" s="11">
        <f>SUM(F17:F36)</f>
        <v>6068.98999999999978</v>
      </c>
      <c r="G37" s="58">
        <f>SUM(G17:G35)</f>
        <v>217</v>
      </c>
      <c r="H37" s="11">
        <f>SUM(H17:H35)</f>
        <v>21565.5369173643012</v>
      </c>
      <c r="I37" s="11">
        <f>SUM(I17:I35)</f>
        <v>5503</v>
      </c>
      <c r="J37" s="9">
        <f>SUM(J17:J35)</f>
        <v>0</v>
      </c>
      <c r="K37" s="9">
        <f>SUM(K17:K35)</f>
        <v>0</v>
      </c>
      <c r="L37" s="11">
        <f>SUM(J37+I37+H37+F37)</f>
        <v>33137.5269173643028</v>
      </c>
      <c r="M37" s="35"/>
      <c r="N37" s="36"/>
    </row>
    <row r="38" spans="1:13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59"/>
      <c r="L38" s="24"/>
      <c r="M38" s="24"/>
    </row>
    <row r="39" spans="1:13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</sheetData>
  <mergeCells count="148">
    <mergeCell ref="A1:C1"/>
    <mergeCell ref="A2:C2"/>
    <mergeCell ref="A3:C3"/>
    <mergeCell ref="A4:C4"/>
    <mergeCell ref="F4:G4"/>
    <mergeCell ref="A5:C5"/>
    <mergeCell ref="F5:G5"/>
    <mergeCell ref="A6:C6"/>
    <mergeCell ref="F6:G6"/>
    <mergeCell ref="A7:C7"/>
    <mergeCell ref="F7:G7"/>
    <mergeCell ref="A8:C8"/>
    <mergeCell ref="F8:G8"/>
    <mergeCell ref="A9:C9"/>
    <mergeCell ref="F9:G9"/>
    <mergeCell ref="A10:C10"/>
    <mergeCell ref="F10:G10"/>
    <mergeCell ref="A11:C11"/>
    <mergeCell ref="F11:G11"/>
    <mergeCell ref="A12:C12"/>
    <mergeCell ref="F12:G12"/>
    <mergeCell ref="A13:C13"/>
    <mergeCell ref="I13:L13"/>
    <mergeCell ref="B14:C14"/>
    <mergeCell ref="J15:K15"/>
    <mergeCell ref="A15:A16"/>
    <mergeCell ref="B15:C16"/>
    <mergeCell ref="B17:C17"/>
    <mergeCell ref="A17:A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B18:C18"/>
    <mergeCell ref="B19:C19"/>
    <mergeCell ref="A19:A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B20:C20"/>
    <mergeCell ref="B21:C21"/>
    <mergeCell ref="A21:A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B22:C22"/>
    <mergeCell ref="B23:C23"/>
    <mergeCell ref="A23:A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B24:C24"/>
    <mergeCell ref="B25:C25"/>
    <mergeCell ref="A25:A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B26:C26"/>
    <mergeCell ref="B27:C27"/>
    <mergeCell ref="A27:A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B28:C28"/>
    <mergeCell ref="B29:C29"/>
    <mergeCell ref="A29:A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B30:C30"/>
    <mergeCell ref="B31:C31"/>
    <mergeCell ref="A31:A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B32:C32"/>
    <mergeCell ref="B33:C33"/>
    <mergeCell ref="A33:A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B34:C34"/>
    <mergeCell ref="B35:C35"/>
    <mergeCell ref="A35:A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B36:C36"/>
    <mergeCell ref="A37:C37"/>
  </mergeCells>
  <printOptions>
    <extLst>
      <ext uri="smNativeData">
        <pm:pageFlags xmlns:pm="smNativeData" id="1751463620" printRowHead="0" printColHead="0" printHeadLine="0" printFootLine="0" autoHeightHeader="0" autoHeightFooter="0" fitToPageBoth="0"/>
      </ext>
    </extLst>
  </printOptions>
  <pageMargins left="0.700694" right="0.700694" top="0.752083" bottom="0.752083" header="0.000000" footer="0.000000"/>
  <pageSetup paperSize="9" fitToWidth="0" fitToHeight="1" orientation="landscape"/>
  <headerFooter>
    <extLst>
      <ext uri="smNativeData">
        <pm:header xmlns:pm="smNativeData" id="1751463620" l="56" r="56" t="56" b="56" borderId="0" fillId="0" vertical="0"/>
        <pm:footer xmlns:pm="smNativeData" id="1751463620" l="56" r="56" t="56" b="56" borderId="0" fillId="0" vertical="2"/>
      </ext>
    </extLst>
  </headerFooter>
  <extLst>
    <ext uri="smNativeData">
      <pm:sheetPrefs xmlns:pm="smNativeData" day="17514636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root</cp:lastModifiedBy>
  <cp:revision>0</cp:revision>
  <cp:lastPrinted>2025-07-02T13:42:09Z</cp:lastPrinted>
  <dcterms:created xsi:type="dcterms:W3CDTF">2024-08-15T12:11:46Z</dcterms:created>
  <dcterms:modified xsi:type="dcterms:W3CDTF">2025-07-02T13:40:20Z</dcterms:modified>
</cp:coreProperties>
</file>