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Bill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<sst xmlns="http://schemas.openxmlformats.org/spreadsheetml/2006/main" count="71" uniqueCount="63">
  <si>
    <t xml:space="preserve">تاريخ طباعة المطالبة</t>
  </si>
  <si>
    <t xml:space="preserve">مدخلات متغيره</t>
  </si>
  <si>
    <t xml:space="preserve">ازرق</t>
  </si>
  <si>
    <t xml:space="preserve"> عدد ساعات اضافيه</t>
  </si>
  <si>
    <t xml:space="preserve">ثوابت</t>
  </si>
  <si>
    <t xml:space="preserve">اسود</t>
  </si>
  <si>
    <t xml:space="preserve">قيمة ساعات اضافيه</t>
  </si>
  <si>
    <t xml:space="preserve">نتائج معادلات حسابيه</t>
  </si>
  <si>
    <t xml:space="preserve">احمر</t>
  </si>
  <si>
    <t xml:space="preserve">شهر</t>
  </si>
  <si>
    <t xml:space="preserve">محول</t>
  </si>
  <si>
    <t xml:space="preserve">ملاحظات</t>
  </si>
  <si>
    <t xml:space="preserve">فاتورة </t>
  </si>
  <si>
    <t xml:space="preserve">من</t>
  </si>
  <si>
    <t xml:space="preserve">الى</t>
  </si>
  <si>
    <t xml:space="preserve"> استحقاق</t>
  </si>
  <si>
    <t xml:space="preserve">صادرة في</t>
  </si>
  <si>
    <t xml:space="preserve"> عدد الافدنة</t>
  </si>
  <si>
    <t xml:space="preserve">Transformer</t>
  </si>
  <si>
    <t xml:space="preserve">Note</t>
  </si>
  <si>
    <t xml:space="preserve">Bill </t>
  </si>
  <si>
    <t xml:space="preserve">From</t>
  </si>
  <si>
    <t xml:space="preserve">To</t>
  </si>
  <si>
    <t xml:space="preserve">payment due</t>
  </si>
  <si>
    <t xml:space="preserve">issued date</t>
  </si>
  <si>
    <t xml:space="preserve">فواتير كهرباء</t>
  </si>
  <si>
    <t xml:space="preserve">1-A</t>
  </si>
  <si>
    <t xml:space="preserve">استهلاك</t>
  </si>
  <si>
    <t xml:space="preserve">30/08/2025</t>
  </si>
  <si>
    <t xml:space="preserve">تسويات  الكهرباء</t>
  </si>
  <si>
    <t xml:space="preserve">تسويات</t>
  </si>
  <si>
    <r>
      <rPr>
        <b val="true"/>
        <sz val="9"/>
        <color rgb="FF000000"/>
        <rFont val="Calibri"/>
        <family val="2"/>
        <charset val="1"/>
      </rPr>
      <t xml:space="preserve">220 v Elect 220 </t>
    </r>
    <r>
      <rPr>
        <b val="true"/>
        <sz val="9"/>
        <color rgb="FF000000"/>
        <rFont val="Arial"/>
        <family val="2"/>
        <charset val="1"/>
      </rPr>
      <t xml:space="preserve">فولت   </t>
    </r>
    <r>
      <rPr>
        <b val="true"/>
        <sz val="9"/>
        <color rgb="FF000000"/>
        <rFont val="Calibri"/>
        <family val="2"/>
        <charset val="1"/>
      </rPr>
      <t xml:space="preserve">/ </t>
    </r>
    <r>
      <rPr>
        <b val="true"/>
        <sz val="9"/>
        <color rgb="FF000000"/>
        <rFont val="Arial"/>
        <family val="2"/>
        <charset val="1"/>
      </rPr>
      <t xml:space="preserve">انارة</t>
    </r>
  </si>
  <si>
    <r>
      <rPr>
        <b val="true"/>
        <sz val="9"/>
        <color rgb="FF000000"/>
        <rFont val="Calibri"/>
        <family val="2"/>
        <charset val="1"/>
      </rPr>
      <t xml:space="preserve">3V Elect 3 </t>
    </r>
    <r>
      <rPr>
        <b val="true"/>
        <sz val="9"/>
        <color rgb="FF000000"/>
        <rFont val="Arial"/>
        <family val="2"/>
        <charset val="1"/>
      </rPr>
      <t xml:space="preserve">فاز  </t>
    </r>
    <r>
      <rPr>
        <b val="true"/>
        <sz val="9"/>
        <color rgb="FF000000"/>
        <rFont val="Calibri"/>
        <family val="2"/>
        <charset val="1"/>
      </rPr>
      <t xml:space="preserve">/ </t>
    </r>
    <r>
      <rPr>
        <b val="true"/>
        <sz val="9"/>
        <color rgb="FF000000"/>
        <rFont val="Arial"/>
        <family val="2"/>
        <charset val="1"/>
      </rPr>
      <t xml:space="preserve">مياة</t>
    </r>
  </si>
  <si>
    <t xml:space="preserve">2-H</t>
  </si>
  <si>
    <t xml:space="preserve">رواتب</t>
  </si>
  <si>
    <t xml:space="preserve">مجموع الساعات</t>
  </si>
  <si>
    <t xml:space="preserve"> تسويات  المياه و الابار</t>
  </si>
  <si>
    <t xml:space="preserve">قيمة الساعة</t>
  </si>
  <si>
    <t xml:space="preserve">مجموعة اللواء عزالدين امين</t>
  </si>
  <si>
    <t xml:space="preserve">الاسم </t>
  </si>
  <si>
    <t xml:space="preserve"> نصيب المساحة</t>
  </si>
  <si>
    <t xml:space="preserve">مساحة</t>
  </si>
  <si>
    <t xml:space="preserve">رواتب للفدان</t>
  </si>
  <si>
    <t xml:space="preserve">ساعات مياة</t>
  </si>
  <si>
    <r>
      <rPr>
        <b val="true"/>
        <sz val="9"/>
        <color rgb="FF000000"/>
        <rFont val="Calibri"/>
        <family val="2"/>
        <charset val="1"/>
      </rPr>
      <t xml:space="preserve">3 </t>
    </r>
    <r>
      <rPr>
        <b val="true"/>
        <sz val="9"/>
        <color rgb="FF000000"/>
        <rFont val="Arial"/>
        <family val="2"/>
        <charset val="1"/>
      </rPr>
      <t xml:space="preserve">فاز</t>
    </r>
  </si>
  <si>
    <r>
      <rPr>
        <b val="true"/>
        <sz val="9"/>
        <color rgb="FF000000"/>
        <rFont val="Calibri"/>
        <family val="2"/>
        <charset val="1"/>
      </rPr>
      <t xml:space="preserve">220 </t>
    </r>
    <r>
      <rPr>
        <b val="true"/>
        <sz val="9"/>
        <color rgb="FF000000"/>
        <rFont val="Arial"/>
        <family val="2"/>
        <charset val="1"/>
      </rPr>
      <t xml:space="preserve">فولت</t>
    </r>
  </si>
  <si>
    <t xml:space="preserve">اجمالي</t>
  </si>
  <si>
    <t xml:space="preserve">%</t>
  </si>
  <si>
    <t xml:space="preserve">3V Elect </t>
  </si>
  <si>
    <t xml:space="preserve">220v Elect </t>
  </si>
  <si>
    <t xml:space="preserve">كهرباء</t>
  </si>
  <si>
    <t xml:space="preserve">مياه</t>
  </si>
  <si>
    <r>
      <rPr>
        <b val="true"/>
        <sz val="11"/>
        <color rgb="FF000000"/>
        <rFont val="Arial"/>
        <family val="2"/>
        <charset val="1"/>
      </rPr>
      <t xml:space="preserve">م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حمدي رشاد</t>
    </r>
  </si>
  <si>
    <r>
      <rPr>
        <b val="true"/>
        <sz val="11"/>
        <color rgb="FF000000"/>
        <rFont val="Arial"/>
        <family val="2"/>
        <charset val="1"/>
      </rPr>
      <t xml:space="preserve">لواء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عزالدين امين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</si>
  <si>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نافع عبد الهادي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</si>
  <si>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شريف المفتي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</si>
  <si>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وليد شعبان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</si>
  <si>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فاروق صالح</t>
    </r>
  </si>
  <si>
    <t xml:space="preserve">الحاجه خديجة منير</t>
  </si>
  <si>
    <t xml:space="preserve">الحاج سيد</t>
  </si>
  <si>
    <r>
      <rPr>
        <b val="true"/>
        <sz val="11"/>
        <color rgb="FF000000"/>
        <rFont val="Arial"/>
        <family val="2"/>
        <charset val="1"/>
      </rPr>
      <t xml:space="preserve">لواء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علاء عزام</t>
    </r>
  </si>
  <si>
    <r>
      <rPr>
        <b val="true"/>
        <sz val="11"/>
        <color rgb="FF000000"/>
        <rFont val="Arial"/>
        <family val="2"/>
        <charset val="1"/>
      </rPr>
      <t xml:space="preserve">أ 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ايهاب وهدان</t>
    </r>
  </si>
  <si>
    <t xml:space="preserve">المجموع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</si>
</sst>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\Y"/>
    <numFmt numFmtId="166" formatCode="[$EGP]\ #,##0.00"/>
    <numFmt numFmtId="167" formatCode="0.00%"/>
    <numFmt numFmtId="168" formatCode="0.00"/>
    <numFmt numFmtId="169" formatCode="m/d/yyyy"/>
    <numFmt numFmtId="170" formatCode="00%00"/>
    <numFmt numFmtId="171" formatCode="000%00"/>
  </numFmts>
  <fonts count="2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3465A4"/>
      <name val="Arial"/>
      <family val="2"/>
      <charset val="1"/>
    </font>
    <font>
      <b val="true"/>
      <sz val="9"/>
      <color rgb="FF3465A4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1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3465A4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9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38</xdr:row>
      <xdr:rowOff>158040</xdr:rowOff>
    </xdr:from>
    <xdr:to>
      <xdr:col>11</xdr:col>
      <xdr:colOff>855720</xdr:colOff>
      <xdr:row>66</xdr:row>
      <xdr:rowOff>65880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6171480"/>
          <a:ext cx="9052920" cy="49752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73</xdr:row>
      <xdr:rowOff>34560</xdr:rowOff>
    </xdr:from>
    <xdr:to>
      <xdr:col>11</xdr:col>
      <xdr:colOff>756720</xdr:colOff>
      <xdr:row>100</xdr:row>
      <xdr:rowOff>69120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12382200"/>
          <a:ext cx="8953920" cy="4920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J42" activeCellId="0" sqref="J42"/>
    </sheetView>
  </sheetViews>
  <sheetFormatPr defaultColWidth="14.4296875" defaultRowHeight="15" customHeight="true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8.71"/>
    <col collapsed="false" customWidth="true" hidden="false" outlineLevel="0" max="3" min="3" style="1" width="9.87"/>
    <col collapsed="false" customWidth="true" hidden="false" outlineLevel="0" max="4" min="4" style="1" width="12.27"/>
    <col collapsed="false" customWidth="true" hidden="false" outlineLevel="0" max="5" min="5" style="1" width="8.35"/>
    <col collapsed="false" customWidth="true" hidden="false" outlineLevel="0" max="6" min="6" style="1" width="10.75"/>
    <col collapsed="false" customWidth="true" hidden="false" outlineLevel="0" max="7" min="7" style="1" width="9.49"/>
    <col collapsed="false" customWidth="true" hidden="false" outlineLevel="0" max="8" min="8" style="1" width="10.86"/>
    <col collapsed="false" customWidth="true" hidden="false" outlineLevel="0" max="9" min="9" style="1" width="10"/>
    <col collapsed="false" customWidth="true" hidden="false" outlineLevel="0" max="11" min="10" style="1" width="11.39"/>
    <col collapsed="false" customWidth="true" hidden="false" outlineLevel="0" max="12" min="12" style="1" width="11.71"/>
    <col collapsed="false" customWidth="true" hidden="false" outlineLevel="0" max="13" min="13" style="1" width="8.71"/>
  </cols>
  <sheetData>
    <row r="1" customFormat="false" ht="14.25" hidden="false" customHeight="true" outlineLevel="0" collapsed="false">
      <c r="A1" s="2" t="s">
        <v>0</v>
      </c>
      <c r="B1" s="2"/>
      <c r="C1" s="2"/>
      <c r="D1" s="3" t="n">
        <f aca="true">TODAY()</f>
        <v>45930</v>
      </c>
      <c r="E1" s="4"/>
      <c r="F1" s="4"/>
      <c r="G1" s="4"/>
      <c r="H1" s="4"/>
      <c r="I1" s="5" t="s">
        <v>1</v>
      </c>
      <c r="J1" s="5"/>
      <c r="K1" s="5" t="s">
        <v>2</v>
      </c>
      <c r="L1" s="4"/>
    </row>
    <row r="2" customFormat="false" ht="14.25" hidden="false" customHeight="true" outlineLevel="0" collapsed="false">
      <c r="A2" s="2" t="s">
        <v>3</v>
      </c>
      <c r="B2" s="2"/>
      <c r="C2" s="2"/>
      <c r="D2" s="6" t="n">
        <v>0</v>
      </c>
      <c r="E2" s="4"/>
      <c r="F2" s="4"/>
      <c r="G2" s="4"/>
      <c r="H2" s="4"/>
      <c r="I2" s="7" t="s">
        <v>4</v>
      </c>
      <c r="J2" s="7"/>
      <c r="K2" s="8" t="s">
        <v>5</v>
      </c>
      <c r="L2" s="4"/>
    </row>
    <row r="3" customFormat="false" ht="14.25" hidden="false" customHeight="true" outlineLevel="0" collapsed="false">
      <c r="A3" s="2" t="s">
        <v>6</v>
      </c>
      <c r="B3" s="2"/>
      <c r="C3" s="2"/>
      <c r="D3" s="9" t="n">
        <f aca="false">D2*(E3*D13)</f>
        <v>0</v>
      </c>
      <c r="E3" s="10" t="n">
        <v>1</v>
      </c>
      <c r="F3" s="4"/>
      <c r="G3" s="4"/>
      <c r="H3" s="4"/>
      <c r="I3" s="11" t="s">
        <v>7</v>
      </c>
      <c r="J3" s="11"/>
      <c r="K3" s="12" t="s">
        <v>8</v>
      </c>
      <c r="L3" s="4"/>
    </row>
    <row r="4" customFormat="false" ht="14.25" hidden="false" customHeight="true" outlineLevel="0" collapsed="false">
      <c r="A4" s="13" t="s">
        <v>9</v>
      </c>
      <c r="B4" s="13"/>
      <c r="C4" s="13"/>
      <c r="D4" s="6" t="n">
        <v>8</v>
      </c>
      <c r="E4" s="14"/>
      <c r="F4" s="15" t="s">
        <v>10</v>
      </c>
      <c r="G4" s="15" t="s">
        <v>11</v>
      </c>
      <c r="H4" s="15" t="s">
        <v>12</v>
      </c>
      <c r="I4" s="15" t="s">
        <v>13</v>
      </c>
      <c r="J4" s="15" t="s">
        <v>14</v>
      </c>
      <c r="K4" s="15" t="s">
        <v>15</v>
      </c>
      <c r="L4" s="15" t="s">
        <v>16</v>
      </c>
      <c r="M4" s="16"/>
    </row>
    <row r="5" customFormat="false" ht="14.25" hidden="false" customHeight="true" outlineLevel="0" collapsed="false">
      <c r="A5" s="13" t="s">
        <v>17</v>
      </c>
      <c r="B5" s="13"/>
      <c r="C5" s="13"/>
      <c r="D5" s="17" t="n">
        <f aca="false">E37</f>
        <v>78.5</v>
      </c>
      <c r="E5" s="14"/>
      <c r="F5" s="18" t="s">
        <v>18</v>
      </c>
      <c r="G5" s="18" t="s">
        <v>19</v>
      </c>
      <c r="H5" s="18" t="s">
        <v>20</v>
      </c>
      <c r="I5" s="18" t="s">
        <v>21</v>
      </c>
      <c r="J5" s="18" t="s">
        <v>22</v>
      </c>
      <c r="K5" s="19" t="s">
        <v>23</v>
      </c>
      <c r="L5" s="19" t="s">
        <v>24</v>
      </c>
      <c r="M5" s="16"/>
    </row>
    <row r="6" customFormat="false" ht="14.25" hidden="false" customHeight="true" outlineLevel="0" collapsed="false">
      <c r="A6" s="13" t="s">
        <v>25</v>
      </c>
      <c r="B6" s="13"/>
      <c r="C6" s="13"/>
      <c r="D6" s="9" t="n">
        <f aca="false">H13</f>
        <v>32684.2</v>
      </c>
      <c r="E6" s="14"/>
      <c r="F6" s="20" t="s">
        <v>26</v>
      </c>
      <c r="G6" s="21" t="s">
        <v>27</v>
      </c>
      <c r="H6" s="22" t="n">
        <v>9638</v>
      </c>
      <c r="I6" s="23"/>
      <c r="J6" s="24" t="s">
        <v>28</v>
      </c>
      <c r="K6" s="24"/>
      <c r="L6" s="24" t="n">
        <v>9</v>
      </c>
      <c r="M6" s="16"/>
    </row>
    <row r="7" customFormat="false" ht="14.25" hidden="false" customHeight="true" outlineLevel="0" collapsed="false">
      <c r="A7" s="13" t="s">
        <v>29</v>
      </c>
      <c r="B7" s="13"/>
      <c r="C7" s="13"/>
      <c r="D7" s="9" t="n">
        <f aca="false">H7</f>
        <v>17544.9</v>
      </c>
      <c r="E7" s="14"/>
      <c r="F7" s="18" t="s">
        <v>26</v>
      </c>
      <c r="G7" s="15" t="s">
        <v>30</v>
      </c>
      <c r="H7" s="25" t="n">
        <v>17544.9</v>
      </c>
      <c r="I7" s="26"/>
      <c r="J7" s="27" t="s">
        <v>28</v>
      </c>
      <c r="K7" s="27"/>
      <c r="L7" s="27" t="n">
        <v>9</v>
      </c>
      <c r="M7" s="16"/>
    </row>
    <row r="8" customFormat="false" ht="14.25" hidden="false" customHeight="true" outlineLevel="0" collapsed="false">
      <c r="A8" s="18" t="s">
        <v>31</v>
      </c>
      <c r="B8" s="18"/>
      <c r="C8" s="18"/>
      <c r="D8" s="9" t="n">
        <f aca="false">I37</f>
        <v>4678</v>
      </c>
      <c r="E8" s="28"/>
      <c r="F8" s="20" t="s">
        <v>26</v>
      </c>
      <c r="G8" s="21"/>
      <c r="H8" s="22"/>
      <c r="I8" s="24"/>
      <c r="J8" s="24"/>
      <c r="K8" s="24"/>
      <c r="L8" s="24"/>
      <c r="M8" s="16"/>
    </row>
    <row r="9" customFormat="false" ht="14.25" hidden="false" customHeight="true" outlineLevel="0" collapsed="false">
      <c r="A9" s="18" t="s">
        <v>32</v>
      </c>
      <c r="B9" s="18"/>
      <c r="C9" s="18"/>
      <c r="D9" s="9" t="n">
        <f aca="false">H13-I37-H7</f>
        <v>10461.3</v>
      </c>
      <c r="E9" s="14"/>
      <c r="F9" s="18" t="s">
        <v>33</v>
      </c>
      <c r="G9" s="15" t="s">
        <v>27</v>
      </c>
      <c r="H9" s="25" t="n">
        <v>5501.3</v>
      </c>
      <c r="I9" s="26"/>
      <c r="J9" s="27" t="s">
        <v>28</v>
      </c>
      <c r="K9" s="27"/>
      <c r="L9" s="27" t="n">
        <v>9</v>
      </c>
      <c r="M9" s="16"/>
    </row>
    <row r="10" customFormat="false" ht="14.25" hidden="false" customHeight="true" outlineLevel="0" collapsed="false">
      <c r="A10" s="13" t="s">
        <v>34</v>
      </c>
      <c r="B10" s="13"/>
      <c r="C10" s="13"/>
      <c r="D10" s="22" t="n">
        <v>6068.99</v>
      </c>
      <c r="F10" s="20" t="s">
        <v>33</v>
      </c>
      <c r="G10" s="21"/>
      <c r="H10" s="29"/>
      <c r="I10" s="30"/>
      <c r="J10" s="31"/>
      <c r="K10" s="31"/>
      <c r="L10" s="31"/>
      <c r="M10" s="16"/>
    </row>
    <row r="11" customFormat="false" ht="14.25" hidden="false" customHeight="true" outlineLevel="0" collapsed="false">
      <c r="A11" s="13" t="s">
        <v>35</v>
      </c>
      <c r="B11" s="13"/>
      <c r="C11" s="13"/>
      <c r="D11" s="32" t="n">
        <f aca="false">G37+D2</f>
        <v>156</v>
      </c>
      <c r="E11" s="14"/>
      <c r="F11" s="18" t="s">
        <v>33</v>
      </c>
      <c r="G11" s="18"/>
      <c r="H11" s="33"/>
      <c r="I11" s="34"/>
      <c r="J11" s="34"/>
      <c r="K11" s="34"/>
      <c r="L11" s="34"/>
      <c r="M11" s="16"/>
    </row>
    <row r="12" customFormat="false" ht="14.25" hidden="false" customHeight="true" outlineLevel="0" collapsed="false">
      <c r="A12" s="13" t="s">
        <v>36</v>
      </c>
      <c r="B12" s="13"/>
      <c r="C12" s="13"/>
      <c r="D12" s="22" t="n">
        <v>0</v>
      </c>
      <c r="E12" s="14"/>
      <c r="F12" s="18"/>
      <c r="G12" s="18"/>
      <c r="H12" s="33"/>
      <c r="I12" s="34"/>
      <c r="J12" s="34"/>
      <c r="K12" s="34"/>
      <c r="L12" s="34"/>
      <c r="M12" s="16"/>
    </row>
    <row r="13" customFormat="false" ht="14.25" hidden="false" customHeight="true" outlineLevel="0" collapsed="false">
      <c r="A13" s="13" t="s">
        <v>37</v>
      </c>
      <c r="B13" s="13"/>
      <c r="C13" s="13"/>
      <c r="D13" s="9" t="n">
        <f aca="false">D9/D11</f>
        <v>67.0596153846154</v>
      </c>
      <c r="E13" s="16"/>
      <c r="F13" s="35"/>
      <c r="G13" s="36"/>
      <c r="H13" s="9" t="n">
        <f aca="false">SUM(H6:H11)</f>
        <v>32684.2</v>
      </c>
      <c r="I13" s="37" t="s">
        <v>38</v>
      </c>
      <c r="J13" s="37"/>
      <c r="K13" s="37"/>
      <c r="L13" s="37"/>
      <c r="M13" s="38"/>
    </row>
    <row r="14" customFormat="false" ht="14.25" hidden="false" customHeight="true" outlineLevel="0" collapsed="false">
      <c r="A14" s="39"/>
      <c r="B14" s="40"/>
      <c r="C14" s="40"/>
      <c r="D14" s="41"/>
      <c r="E14" s="39"/>
      <c r="F14" s="39"/>
      <c r="G14" s="39"/>
      <c r="H14" s="40"/>
      <c r="I14" s="39"/>
      <c r="J14" s="39"/>
      <c r="K14" s="39"/>
      <c r="L14" s="38"/>
      <c r="M14" s="38"/>
    </row>
    <row r="15" customFormat="false" ht="14.25" hidden="false" customHeight="true" outlineLevel="0" collapsed="false">
      <c r="A15" s="19"/>
      <c r="B15" s="42" t="s">
        <v>39</v>
      </c>
      <c r="C15" s="42"/>
      <c r="D15" s="15" t="s">
        <v>40</v>
      </c>
      <c r="E15" s="15" t="s">
        <v>41</v>
      </c>
      <c r="F15" s="15" t="s">
        <v>42</v>
      </c>
      <c r="G15" s="15" t="s">
        <v>43</v>
      </c>
      <c r="H15" s="18" t="s">
        <v>44</v>
      </c>
      <c r="I15" s="18" t="s">
        <v>45</v>
      </c>
      <c r="J15" s="15" t="s">
        <v>30</v>
      </c>
      <c r="K15" s="15"/>
      <c r="L15" s="15" t="s">
        <v>46</v>
      </c>
      <c r="M15" s="38"/>
    </row>
    <row r="16" customFormat="false" ht="14.25" hidden="false" customHeight="true" outlineLevel="0" collapsed="false">
      <c r="A16" s="19"/>
      <c r="B16" s="19"/>
      <c r="C16" s="42"/>
      <c r="D16" s="15" t="s">
        <v>47</v>
      </c>
      <c r="E16" s="15"/>
      <c r="F16" s="43" t="n">
        <f aca="false">D10/E37</f>
        <v>77.311974522293</v>
      </c>
      <c r="G16" s="15"/>
      <c r="H16" s="18" t="s">
        <v>48</v>
      </c>
      <c r="I16" s="18" t="s">
        <v>49</v>
      </c>
      <c r="J16" s="15" t="s">
        <v>50</v>
      </c>
      <c r="K16" s="15" t="s">
        <v>51</v>
      </c>
      <c r="L16" s="15"/>
      <c r="M16" s="44"/>
      <c r="N16" s="45"/>
    </row>
    <row r="17" customFormat="false" ht="14.25" hidden="false" customHeight="true" outlineLevel="0" collapsed="false">
      <c r="A17" s="46" t="n">
        <v>1</v>
      </c>
      <c r="B17" s="47" t="s">
        <v>52</v>
      </c>
      <c r="C17" s="47"/>
      <c r="D17" s="48" t="n">
        <f aca="false">SUM(E17*100)/E37</f>
        <v>12.7388535031847</v>
      </c>
      <c r="E17" s="31" t="n">
        <v>10</v>
      </c>
      <c r="F17" s="49" t="n">
        <f aca="false">F16*E17</f>
        <v>773.11974522293</v>
      </c>
      <c r="G17" s="31" t="n">
        <v>0</v>
      </c>
      <c r="H17" s="50" t="n">
        <f aca="false">G17*D13</f>
        <v>0</v>
      </c>
      <c r="I17" s="51" t="n">
        <v>0</v>
      </c>
      <c r="J17" s="52" t="n">
        <v>2235.22</v>
      </c>
      <c r="K17" s="52" t="n">
        <v>0</v>
      </c>
      <c r="L17" s="9" t="n">
        <f aca="false">SUM(J17+I17+H17+F17)</f>
        <v>3008.33974522293</v>
      </c>
      <c r="M17" s="44"/>
      <c r="N17" s="53"/>
    </row>
    <row r="18" customFormat="false" ht="7.45" hidden="false" customHeight="true" outlineLevel="0" collapsed="false">
      <c r="A18" s="46"/>
      <c r="B18" s="54"/>
      <c r="C18" s="54"/>
      <c r="D18" s="48"/>
      <c r="E18" s="31"/>
      <c r="F18" s="49"/>
      <c r="G18" s="31"/>
      <c r="H18" s="31"/>
      <c r="I18" s="31"/>
      <c r="J18" s="52"/>
      <c r="K18" s="52"/>
      <c r="L18" s="9"/>
      <c r="M18" s="16"/>
      <c r="N18" s="38"/>
    </row>
    <row r="19" customFormat="false" ht="14.25" hidden="false" customHeight="true" outlineLevel="0" collapsed="false">
      <c r="A19" s="19" t="n">
        <v>2</v>
      </c>
      <c r="B19" s="55" t="s">
        <v>53</v>
      </c>
      <c r="C19" s="55"/>
      <c r="D19" s="56" t="n">
        <f aca="false">SUM(E19*100)/E37</f>
        <v>12.7388535031847</v>
      </c>
      <c r="E19" s="34" t="n">
        <v>10</v>
      </c>
      <c r="F19" s="50" t="n">
        <f aca="false">F16*E19</f>
        <v>773.11974522293</v>
      </c>
      <c r="G19" s="34" t="n">
        <v>0</v>
      </c>
      <c r="H19" s="50" t="n">
        <f aca="false">G19*D13</f>
        <v>0</v>
      </c>
      <c r="I19" s="25" t="n">
        <v>3478</v>
      </c>
      <c r="J19" s="57" t="n">
        <v>2235.22</v>
      </c>
      <c r="K19" s="57" t="n">
        <v>0</v>
      </c>
      <c r="L19" s="58" t="n">
        <f aca="false">SUM(J19+I19+H19+F19)</f>
        <v>6486.33974522293</v>
      </c>
      <c r="M19" s="16"/>
      <c r="N19" s="38"/>
    </row>
    <row r="20" customFormat="false" ht="7.45" hidden="false" customHeight="true" outlineLevel="0" collapsed="false">
      <c r="A20" s="19"/>
      <c r="B20" s="59"/>
      <c r="C20" s="59"/>
      <c r="D20" s="56"/>
      <c r="E20" s="34"/>
      <c r="F20" s="50"/>
      <c r="G20" s="34"/>
      <c r="H20" s="34"/>
      <c r="I20" s="34"/>
      <c r="J20" s="57"/>
      <c r="K20" s="57"/>
      <c r="L20" s="58"/>
      <c r="M20" s="16"/>
      <c r="N20" s="38"/>
    </row>
    <row r="21" customFormat="false" ht="14.25" hidden="false" customHeight="true" outlineLevel="0" collapsed="false">
      <c r="A21" s="46" t="n">
        <v>3</v>
      </c>
      <c r="B21" s="47" t="s">
        <v>54</v>
      </c>
      <c r="C21" s="47"/>
      <c r="D21" s="48" t="n">
        <f aca="false">SUM(E21*100)/E37</f>
        <v>25.4777070063694</v>
      </c>
      <c r="E21" s="31" t="n">
        <v>20</v>
      </c>
      <c r="F21" s="49" t="n">
        <f aca="false">F16*E21</f>
        <v>1546.23949044586</v>
      </c>
      <c r="G21" s="31" t="n">
        <v>0</v>
      </c>
      <c r="H21" s="50" t="n">
        <f aca="false">G21*D13</f>
        <v>0</v>
      </c>
      <c r="I21" s="51" t="n">
        <v>0</v>
      </c>
      <c r="J21" s="52" t="n">
        <v>4470.44</v>
      </c>
      <c r="K21" s="52" t="n">
        <v>0</v>
      </c>
      <c r="L21" s="9" t="n">
        <f aca="false">SUM(J21+I21+H21+F21)</f>
        <v>6016.67949044586</v>
      </c>
      <c r="M21" s="16"/>
      <c r="N21" s="38"/>
    </row>
    <row r="22" customFormat="false" ht="7.45" hidden="false" customHeight="true" outlineLevel="0" collapsed="false">
      <c r="A22" s="46"/>
      <c r="B22" s="54"/>
      <c r="C22" s="54"/>
      <c r="D22" s="48"/>
      <c r="E22" s="31"/>
      <c r="F22" s="49"/>
      <c r="G22" s="31"/>
      <c r="H22" s="31"/>
      <c r="I22" s="31"/>
      <c r="J22" s="52"/>
      <c r="K22" s="52"/>
      <c r="L22" s="9"/>
      <c r="M22" s="16"/>
      <c r="N22" s="38"/>
    </row>
    <row r="23" customFormat="false" ht="14.25" hidden="false" customHeight="true" outlineLevel="0" collapsed="false">
      <c r="A23" s="19" t="n">
        <v>4</v>
      </c>
      <c r="B23" s="55" t="s">
        <v>55</v>
      </c>
      <c r="C23" s="55"/>
      <c r="D23" s="56" t="n">
        <f aca="false">SUM(E23*100)/E37</f>
        <v>12.7388535031847</v>
      </c>
      <c r="E23" s="34" t="n">
        <v>10</v>
      </c>
      <c r="F23" s="50" t="n">
        <f aca="false">F16*E23</f>
        <v>773.11974522293</v>
      </c>
      <c r="G23" s="27" t="n">
        <v>60</v>
      </c>
      <c r="H23" s="50" t="n">
        <f aca="false">G23*D13</f>
        <v>4023.57692307692</v>
      </c>
      <c r="I23" s="57" t="n">
        <v>200</v>
      </c>
      <c r="J23" s="57" t="n">
        <v>2235.22</v>
      </c>
      <c r="K23" s="57" t="n">
        <v>0</v>
      </c>
      <c r="L23" s="58" t="n">
        <f aca="false">SUM(J23+I23+H23+F23)</f>
        <v>7231.91666829985</v>
      </c>
      <c r="M23" s="16"/>
      <c r="N23" s="38"/>
    </row>
    <row r="24" customFormat="false" ht="7.45" hidden="false" customHeight="true" outlineLevel="0" collapsed="false">
      <c r="A24" s="19"/>
      <c r="B24" s="59"/>
      <c r="C24" s="59"/>
      <c r="D24" s="56"/>
      <c r="E24" s="34"/>
      <c r="F24" s="50"/>
      <c r="G24" s="27"/>
      <c r="H24" s="50"/>
      <c r="I24" s="50"/>
      <c r="J24" s="57"/>
      <c r="K24" s="57"/>
      <c r="L24" s="58"/>
      <c r="M24" s="16"/>
      <c r="N24" s="38"/>
    </row>
    <row r="25" customFormat="false" ht="14.25" hidden="false" customHeight="true" outlineLevel="0" collapsed="false">
      <c r="A25" s="46" t="n">
        <v>5</v>
      </c>
      <c r="B25" s="47" t="s">
        <v>56</v>
      </c>
      <c r="C25" s="47"/>
      <c r="D25" s="48" t="n">
        <f aca="false">SUM(E25*100)/E37</f>
        <v>6.36942675159236</v>
      </c>
      <c r="E25" s="31" t="n">
        <v>5</v>
      </c>
      <c r="F25" s="49" t="n">
        <f aca="false">F16*E25</f>
        <v>386.559872611465</v>
      </c>
      <c r="G25" s="24" t="n">
        <v>28</v>
      </c>
      <c r="H25" s="50" t="n">
        <f aca="false">G25*D13</f>
        <v>1877.66923076923</v>
      </c>
      <c r="I25" s="51" t="n">
        <v>0</v>
      </c>
      <c r="J25" s="52" t="n">
        <v>1117.61</v>
      </c>
      <c r="K25" s="52" t="n">
        <v>0</v>
      </c>
      <c r="L25" s="9" t="n">
        <f aca="false">SUM(J25+I25+H25+F25)</f>
        <v>3381.8391033807</v>
      </c>
      <c r="M25" s="16"/>
      <c r="N25" s="38"/>
    </row>
    <row r="26" customFormat="false" ht="7.45" hidden="false" customHeight="true" outlineLevel="0" collapsed="false">
      <c r="A26" s="46"/>
      <c r="B26" s="54"/>
      <c r="C26" s="54"/>
      <c r="D26" s="48"/>
      <c r="E26" s="31"/>
      <c r="F26" s="49"/>
      <c r="G26" s="24"/>
      <c r="H26" s="50"/>
      <c r="I26" s="50"/>
      <c r="J26" s="52"/>
      <c r="K26" s="52"/>
      <c r="L26" s="9"/>
      <c r="M26" s="16"/>
      <c r="N26" s="38"/>
    </row>
    <row r="27" customFormat="false" ht="14.25" hidden="false" customHeight="true" outlineLevel="0" collapsed="false">
      <c r="A27" s="19" t="n">
        <v>6</v>
      </c>
      <c r="B27" s="55" t="s">
        <v>57</v>
      </c>
      <c r="C27" s="55"/>
      <c r="D27" s="56" t="n">
        <f aca="false">SUM(E27*100)/E37</f>
        <v>12.7388535031847</v>
      </c>
      <c r="E27" s="34" t="n">
        <v>10</v>
      </c>
      <c r="F27" s="50" t="n">
        <f aca="false">F16*E27</f>
        <v>773.11974522293</v>
      </c>
      <c r="G27" s="27" t="n">
        <v>36</v>
      </c>
      <c r="H27" s="50" t="n">
        <f aca="false">G27*D13</f>
        <v>2414.14615384615</v>
      </c>
      <c r="I27" s="57" t="n">
        <v>400</v>
      </c>
      <c r="J27" s="57" t="n">
        <v>2235.22</v>
      </c>
      <c r="K27" s="57" t="n">
        <v>0</v>
      </c>
      <c r="L27" s="58" t="n">
        <f aca="false">SUM(J27+I27+H27+F27)</f>
        <v>5822.48589906908</v>
      </c>
      <c r="M27" s="16"/>
      <c r="N27" s="38"/>
    </row>
    <row r="28" customFormat="false" ht="7.45" hidden="false" customHeight="true" outlineLevel="0" collapsed="false">
      <c r="A28" s="19"/>
      <c r="B28" s="59"/>
      <c r="C28" s="59"/>
      <c r="D28" s="56"/>
      <c r="E28" s="34"/>
      <c r="F28" s="50"/>
      <c r="G28" s="27"/>
      <c r="H28" s="50"/>
      <c r="I28" s="50"/>
      <c r="J28" s="57"/>
      <c r="K28" s="57"/>
      <c r="L28" s="58"/>
      <c r="M28" s="16"/>
      <c r="N28" s="38"/>
    </row>
    <row r="29" customFormat="false" ht="14.25" hidden="false" customHeight="true" outlineLevel="0" collapsed="false">
      <c r="A29" s="46" t="n">
        <v>7</v>
      </c>
      <c r="B29" s="47" t="s">
        <v>58</v>
      </c>
      <c r="C29" s="47"/>
      <c r="D29" s="48" t="n">
        <f aca="false">SUM(E29*100)/E37</f>
        <v>2.54777070063694</v>
      </c>
      <c r="E29" s="31" t="n">
        <v>2</v>
      </c>
      <c r="F29" s="49" t="n">
        <f aca="false">F16*E29</f>
        <v>154.623949044586</v>
      </c>
      <c r="G29" s="24" t="n">
        <v>12</v>
      </c>
      <c r="H29" s="50" t="n">
        <f aca="false">G29*D13</f>
        <v>804.715384615385</v>
      </c>
      <c r="I29" s="51" t="n">
        <v>0</v>
      </c>
      <c r="J29" s="52" t="n">
        <v>447.39</v>
      </c>
      <c r="K29" s="52" t="n">
        <v>0</v>
      </c>
      <c r="L29" s="9" t="n">
        <f aca="false">SUM(J29+I29+H29+F29)</f>
        <v>1406.72933365997</v>
      </c>
      <c r="M29" s="16"/>
      <c r="N29" s="38"/>
    </row>
    <row r="30" customFormat="false" ht="7.45" hidden="false" customHeight="true" outlineLevel="0" collapsed="false">
      <c r="A30" s="46"/>
      <c r="B30" s="54"/>
      <c r="C30" s="54"/>
      <c r="D30" s="48"/>
      <c r="E30" s="31"/>
      <c r="F30" s="49"/>
      <c r="G30" s="24"/>
      <c r="H30" s="50"/>
      <c r="I30" s="50"/>
      <c r="J30" s="52"/>
      <c r="K30" s="52"/>
      <c r="L30" s="9"/>
      <c r="M30" s="16"/>
      <c r="N30" s="38"/>
    </row>
    <row r="31" customFormat="false" ht="14.25" hidden="false" customHeight="true" outlineLevel="0" collapsed="false">
      <c r="A31" s="19" t="n">
        <v>8</v>
      </c>
      <c r="B31" s="55" t="s">
        <v>59</v>
      </c>
      <c r="C31" s="55"/>
      <c r="D31" s="56" t="n">
        <f aca="false">SUM(E31*100)/E37</f>
        <v>6.36942675159236</v>
      </c>
      <c r="E31" s="34" t="n">
        <v>5</v>
      </c>
      <c r="F31" s="50" t="n">
        <f aca="false">F16*E31</f>
        <v>386.559872611465</v>
      </c>
      <c r="G31" s="27" t="n">
        <v>2</v>
      </c>
      <c r="H31" s="50" t="n">
        <f aca="false">G31*D13</f>
        <v>134.119230769231</v>
      </c>
      <c r="I31" s="57" t="n">
        <v>200</v>
      </c>
      <c r="J31" s="57" t="n">
        <v>1117.61</v>
      </c>
      <c r="K31" s="57" t="n">
        <v>0</v>
      </c>
      <c r="L31" s="58" t="n">
        <f aca="false">SUM(J31+I31+H31+F31)</f>
        <v>1838.2891033807</v>
      </c>
      <c r="M31" s="16"/>
      <c r="N31" s="38"/>
    </row>
    <row r="32" customFormat="false" ht="7.45" hidden="false" customHeight="true" outlineLevel="0" collapsed="false">
      <c r="A32" s="19"/>
      <c r="B32" s="59"/>
      <c r="C32" s="59"/>
      <c r="D32" s="56"/>
      <c r="E32" s="34"/>
      <c r="F32" s="50"/>
      <c r="G32" s="27"/>
      <c r="H32" s="50"/>
      <c r="I32" s="50"/>
      <c r="J32" s="57"/>
      <c r="K32" s="57"/>
      <c r="L32" s="58"/>
      <c r="M32" s="16"/>
      <c r="N32" s="38"/>
    </row>
    <row r="33" customFormat="false" ht="14.25" hidden="false" customHeight="true" outlineLevel="0" collapsed="false">
      <c r="A33" s="60" t="n">
        <v>9</v>
      </c>
      <c r="B33" s="47" t="s">
        <v>60</v>
      </c>
      <c r="C33" s="47"/>
      <c r="D33" s="48" t="n">
        <f aca="false">SUM(E33*100)/E37</f>
        <v>6.36942675159236</v>
      </c>
      <c r="E33" s="31" t="n">
        <v>5</v>
      </c>
      <c r="F33" s="49" t="n">
        <f aca="false">F16*E33</f>
        <v>386.559872611465</v>
      </c>
      <c r="G33" s="24" t="n">
        <v>12</v>
      </c>
      <c r="H33" s="49" t="n">
        <f aca="false">G33*D13</f>
        <v>804.715384615385</v>
      </c>
      <c r="I33" s="52" t="n">
        <v>400</v>
      </c>
      <c r="J33" s="52" t="n">
        <v>1117.61</v>
      </c>
      <c r="K33" s="52" t="n">
        <v>0</v>
      </c>
      <c r="L33" s="9" t="n">
        <f aca="false">SUM(J33+I33+H33+F33)</f>
        <v>2708.88525722685</v>
      </c>
      <c r="M33" s="16"/>
      <c r="N33" s="38"/>
    </row>
    <row r="34" customFormat="false" ht="7.45" hidden="false" customHeight="true" outlineLevel="0" collapsed="false">
      <c r="A34" s="60"/>
      <c r="B34" s="61"/>
      <c r="C34" s="61"/>
      <c r="D34" s="48"/>
      <c r="E34" s="31"/>
      <c r="F34" s="49"/>
      <c r="G34" s="24"/>
      <c r="H34" s="49"/>
      <c r="I34" s="49"/>
      <c r="J34" s="52"/>
      <c r="K34" s="52"/>
      <c r="L34" s="9"/>
      <c r="M34" s="16"/>
      <c r="N34" s="38"/>
    </row>
    <row r="35" customFormat="false" ht="14.25" hidden="false" customHeight="true" outlineLevel="0" collapsed="false">
      <c r="A35" s="62" t="n">
        <v>10</v>
      </c>
      <c r="B35" s="63" t="s">
        <v>61</v>
      </c>
      <c r="C35" s="63"/>
      <c r="D35" s="56" t="n">
        <f aca="false">SUM(E35*100)/E37</f>
        <v>1.91082802547771</v>
      </c>
      <c r="E35" s="34" t="n">
        <v>1.5</v>
      </c>
      <c r="F35" s="50" t="n">
        <f aca="false">F16*E35</f>
        <v>115.967961783439</v>
      </c>
      <c r="G35" s="27" t="n">
        <v>6</v>
      </c>
      <c r="H35" s="50" t="n">
        <f aca="false">G35*D13</f>
        <v>402.357692307692</v>
      </c>
      <c r="I35" s="64" t="n">
        <v>0</v>
      </c>
      <c r="J35" s="57" t="n">
        <v>335.1</v>
      </c>
      <c r="K35" s="57" t="n">
        <v>0</v>
      </c>
      <c r="L35" s="58" t="n">
        <f aca="false">SUM(J35+I35+H35+F35)</f>
        <v>853.425654091131</v>
      </c>
      <c r="M35" s="16"/>
      <c r="N35" s="38"/>
    </row>
    <row r="36" customFormat="false" ht="7.45" hidden="false" customHeight="true" outlineLevel="0" collapsed="false">
      <c r="A36" s="62"/>
      <c r="B36" s="65"/>
      <c r="C36" s="65"/>
      <c r="D36" s="56"/>
      <c r="E36" s="34"/>
      <c r="F36" s="50"/>
      <c r="G36" s="27"/>
      <c r="H36" s="50"/>
      <c r="I36" s="50"/>
      <c r="J36" s="57"/>
      <c r="K36" s="57"/>
      <c r="L36" s="58"/>
      <c r="M36" s="16"/>
      <c r="N36" s="38"/>
    </row>
    <row r="37" customFormat="false" ht="14.25" hidden="false" customHeight="true" outlineLevel="0" collapsed="false">
      <c r="A37" s="66" t="s">
        <v>62</v>
      </c>
      <c r="B37" s="66"/>
      <c r="C37" s="66"/>
      <c r="D37" s="67" t="n">
        <f aca="false">SUM(D17:D36)</f>
        <v>99.9999999999999</v>
      </c>
      <c r="E37" s="17" t="n">
        <f aca="false">SUM(E17:E35)</f>
        <v>78.5</v>
      </c>
      <c r="F37" s="9" t="n">
        <f aca="false">SUM(F17:F36)</f>
        <v>6068.99</v>
      </c>
      <c r="G37" s="68" t="n">
        <f aca="false">SUM(G17:G35)</f>
        <v>156</v>
      </c>
      <c r="H37" s="9" t="n">
        <f aca="false">SUM(H17:H35)</f>
        <v>10461.3</v>
      </c>
      <c r="I37" s="9" t="n">
        <f aca="false">SUM(I17:I35)</f>
        <v>4678</v>
      </c>
      <c r="J37" s="17" t="n">
        <f aca="false">SUM(J17:J35)</f>
        <v>17546.64</v>
      </c>
      <c r="K37" s="17" t="n">
        <f aca="false">SUM(K17:K35)</f>
        <v>0</v>
      </c>
      <c r="L37" s="9" t="n">
        <f aca="false">SUM(J37+I37+H37+F37)</f>
        <v>38754.93</v>
      </c>
      <c r="M37" s="44"/>
      <c r="N37" s="53"/>
    </row>
    <row r="38" customFormat="false" ht="14.25" hidden="false" customHeight="true" outlineLevel="0" collapsed="false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69"/>
      <c r="L38" s="38"/>
      <c r="M38" s="38"/>
    </row>
    <row r="39" customFormat="false" ht="14.25" hidden="false" customHeight="true" outlineLevel="0" collapsed="false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</sheetData>
  <mergeCells count="145">
    <mergeCell ref="A1:C1"/>
    <mergeCell ref="I1:J1"/>
    <mergeCell ref="A2:C2"/>
    <mergeCell ref="I2:J2"/>
    <mergeCell ref="A3:C3"/>
    <mergeCell ref="I3:J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I13:L13"/>
    <mergeCell ref="B14:C14"/>
    <mergeCell ref="A15:A16"/>
    <mergeCell ref="B15:C16"/>
    <mergeCell ref="E15:E16"/>
    <mergeCell ref="G15:G16"/>
    <mergeCell ref="J15:K15"/>
    <mergeCell ref="L15:L16"/>
    <mergeCell ref="A17:A18"/>
    <mergeCell ref="B17:C17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B18:C18"/>
    <mergeCell ref="A19:A20"/>
    <mergeCell ref="B19:C19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B20:C20"/>
    <mergeCell ref="A21:A22"/>
    <mergeCell ref="B21:C21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B22:C22"/>
    <mergeCell ref="A23:A24"/>
    <mergeCell ref="B23:C23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B24:C24"/>
    <mergeCell ref="A25:A26"/>
    <mergeCell ref="B25:C25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B26:C26"/>
    <mergeCell ref="A27:A28"/>
    <mergeCell ref="B27:C27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B28:C28"/>
    <mergeCell ref="A29:A30"/>
    <mergeCell ref="B29:C29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B30:C30"/>
    <mergeCell ref="A31:A32"/>
    <mergeCell ref="B31:C31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B32:C32"/>
    <mergeCell ref="A33:A34"/>
    <mergeCell ref="B33:C33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B34:C34"/>
    <mergeCell ref="A35:A36"/>
    <mergeCell ref="B35:C35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B36:C36"/>
    <mergeCell ref="A37:C3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LibreOffice/25.2.5.2$Linux_X86_64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2024-08-15T12:11:46Z</dcterms:created>
  <dc:creator/>
  <dc:description/>
  <dc:language>en-US</dc:language>
  <cp:lastModifiedBy/>
  <cp:lastPrinted>2025-09-30T17:44:12Z</cp:lastPrinted>
  <dcterms:modified xsi:type="dcterms:W3CDTF">2025-09-30T17:47:36Z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