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Фізика(class)\"/>
    </mc:Choice>
  </mc:AlternateContent>
  <xr:revisionPtr revIDLastSave="0" documentId="13_ncr:1_{24F3EEF2-2891-4649-85F8-612814D1E6FB}" xr6:coauthVersionLast="45" xr6:coauthVersionMax="45" xr10:uidLastSave="{00000000-0000-0000-0000-000000000000}"/>
  <bookViews>
    <workbookView xWindow="15888" yWindow="2544" windowWidth="13908" windowHeight="8964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H16" i="1"/>
  <c r="F13" i="1"/>
  <c r="H14" i="1"/>
  <c r="G12" i="1"/>
  <c r="G11" i="1"/>
  <c r="G10" i="1"/>
  <c r="G9" i="1"/>
  <c r="G8" i="1"/>
  <c r="G7" i="1"/>
  <c r="G6" i="1"/>
  <c r="G5" i="1"/>
  <c r="G4" i="1"/>
  <c r="G3" i="1"/>
  <c r="F14" i="1"/>
  <c r="B12" i="1"/>
  <c r="B11" i="1"/>
  <c r="B10" i="1"/>
  <c r="B9" i="1"/>
  <c r="B8" i="1"/>
  <c r="B7" i="1"/>
  <c r="B6" i="1"/>
  <c r="B5" i="1"/>
  <c r="B4" i="1"/>
  <c r="B3" i="1"/>
  <c r="F5" i="1" l="1"/>
  <c r="H5" i="1" s="1"/>
  <c r="F4" i="1"/>
  <c r="H4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3" i="1"/>
  <c r="H3" i="1" s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<sst xmlns="http://schemas.openxmlformats.org/spreadsheetml/2006/main" count="17" uniqueCount="14">
  <si>
    <t>n </t>
  </si>
  <si>
    <t>Ɩ (м)</t>
  </si>
  <si>
    <r>
      <t>t </t>
    </r>
    <r>
      <rPr>
        <sz val="16"/>
        <color rgb="FF000000"/>
        <rFont val="Times New Roman"/>
        <family val="1"/>
        <charset val="204"/>
      </rPr>
      <t>(c)</t>
    </r>
  </si>
  <si>
    <r>
      <t>υ</t>
    </r>
    <r>
      <rPr>
        <vertAlign val="subscript"/>
        <sz val="10.5"/>
        <color rgb="FF000000"/>
        <rFont val="Times New Roman"/>
        <family val="1"/>
        <charset val="204"/>
      </rPr>
      <t xml:space="preserve">уст </t>
    </r>
    <r>
      <rPr>
        <sz val="16"/>
        <color rgb="FF000000"/>
        <rFont val="Times New Roman"/>
        <family val="1"/>
        <charset val="204"/>
      </rPr>
      <t>(м/с) </t>
    </r>
  </si>
  <si>
    <t>η </t>
  </si>
  <si>
    <r>
      <t>(Па</t>
    </r>
    <r>
      <rPr>
        <sz val="16"/>
        <color rgb="FF000000"/>
        <rFont val="Cambria Math"/>
        <family val="1"/>
        <charset val="204"/>
      </rPr>
      <t>⋅</t>
    </r>
    <r>
      <rPr>
        <sz val="16"/>
        <color rgb="FF000000"/>
        <rFont val="Times New Roman"/>
        <family val="1"/>
        <charset val="204"/>
      </rPr>
      <t>с)</t>
    </r>
  </si>
  <si>
    <r>
      <t>η</t>
    </r>
    <r>
      <rPr>
        <i/>
        <vertAlign val="subscript"/>
        <sz val="10.5"/>
        <color rgb="FF000000"/>
        <rFont val="Times New Roman"/>
        <family val="1"/>
        <charset val="204"/>
      </rPr>
      <t xml:space="preserve">і </t>
    </r>
    <r>
      <rPr>
        <sz val="16"/>
        <color rgb="FF000000"/>
        <rFont val="Times New Roman"/>
        <family val="1"/>
        <charset val="204"/>
      </rPr>
      <t xml:space="preserve">– </t>
    </r>
    <r>
      <rPr>
        <i/>
        <sz val="16"/>
        <color rgb="FF000000"/>
        <rFont val="Times New Roman"/>
        <family val="1"/>
        <charset val="204"/>
      </rPr>
      <t>&lt;</t>
    </r>
    <r>
      <rPr>
        <sz val="16"/>
        <color rgb="FF000000"/>
        <rFont val="Arial"/>
        <family val="2"/>
        <charset val="204"/>
      </rPr>
      <t>η</t>
    </r>
    <r>
      <rPr>
        <i/>
        <sz val="16"/>
        <color rgb="FF000000"/>
        <rFont val="Times New Roman"/>
        <family val="1"/>
        <charset val="204"/>
      </rPr>
      <t>&gt;  </t>
    </r>
  </si>
  <si>
    <r>
      <t>(</t>
    </r>
    <r>
      <rPr>
        <sz val="16"/>
        <color rgb="FF000000"/>
        <rFont val="Arial"/>
        <family val="2"/>
        <charset val="204"/>
      </rPr>
      <t>η</t>
    </r>
    <r>
      <rPr>
        <i/>
        <vertAlign val="subscript"/>
        <sz val="10.5"/>
        <color rgb="FF000000"/>
        <rFont val="Times New Roman"/>
        <family val="1"/>
        <charset val="204"/>
      </rPr>
      <t xml:space="preserve">i </t>
    </r>
    <r>
      <rPr>
        <sz val="16"/>
        <color rgb="FF000000"/>
        <rFont val="Times New Roman"/>
        <family val="1"/>
        <charset val="204"/>
      </rPr>
      <t>– &lt;</t>
    </r>
    <r>
      <rPr>
        <sz val="16"/>
        <color rgb="FF000000"/>
        <rFont val="Arial"/>
        <family val="2"/>
        <charset val="204"/>
      </rPr>
      <t>η</t>
    </r>
    <r>
      <rPr>
        <sz val="16"/>
        <color rgb="FF000000"/>
        <rFont val="Times New Roman"/>
        <family val="1"/>
        <charset val="204"/>
      </rPr>
      <t>&gt;)</t>
    </r>
    <r>
      <rPr>
        <vertAlign val="superscript"/>
        <sz val="10.5"/>
        <color rgb="FF000000"/>
        <rFont val="Times New Roman"/>
        <family val="1"/>
        <charset val="204"/>
      </rPr>
      <t>2</t>
    </r>
    <r>
      <rPr>
        <sz val="10.5"/>
        <color rgb="FF000000"/>
        <rFont val="Times New Roman"/>
        <family val="1"/>
        <charset val="204"/>
      </rPr>
      <t>  </t>
    </r>
  </si>
  <si>
    <r>
      <t>(Па</t>
    </r>
    <r>
      <rPr>
        <sz val="16"/>
        <color rgb="FF000000"/>
        <rFont val="Cambria Math"/>
        <family val="1"/>
        <charset val="204"/>
      </rPr>
      <t>⋅</t>
    </r>
    <r>
      <rPr>
        <sz val="16"/>
        <color rgb="FF000000"/>
        <rFont val="Times New Roman"/>
        <family val="1"/>
        <charset val="204"/>
      </rPr>
      <t>с)</t>
    </r>
    <r>
      <rPr>
        <vertAlign val="superscript"/>
        <sz val="10.5"/>
        <color rgb="FF000000"/>
        <rFont val="Times New Roman"/>
        <family val="1"/>
        <charset val="204"/>
      </rPr>
      <t>2</t>
    </r>
  </si>
  <si>
    <r>
      <t>d </t>
    </r>
    <r>
      <rPr>
        <sz val="16"/>
        <color rgb="FF000000"/>
        <rFont val="Times New Roman"/>
        <family val="1"/>
        <charset val="204"/>
      </rPr>
      <t>(м)</t>
    </r>
  </si>
  <si>
    <t>S&gt;&gt;&gt;&gt;&gt;&gt;</t>
  </si>
  <si>
    <t>SUM&gt;&gt;&gt;&gt;&gt;</t>
  </si>
  <si>
    <t>r (м)</t>
  </si>
  <si>
    <t>SERR&gt;&gt;&gt;&gt;&gt;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</si>
</sst>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8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6"/>
      <color rgb="FF000000"/>
      <name val="Arial"/>
      <family val="2"/>
      <charset val="204"/>
    </font>
    <font>
      <vertAlign val="subscript"/>
      <sz val="10.5"/>
      <color rgb="FF000000"/>
      <name val="Times New Roman"/>
      <family val="1"/>
      <charset val="204"/>
    </font>
    <font>
      <sz val="16"/>
      <color rgb="FF000000"/>
      <name val="Cambria Math"/>
      <family val="1"/>
      <charset val="204"/>
    </font>
    <font>
      <i/>
      <vertAlign val="subscript"/>
      <sz val="10.5"/>
      <color rgb="FF000000"/>
      <name val="Times New Roman"/>
      <family val="1"/>
      <charset val="204"/>
    </font>
    <font>
      <vertAlign val="superscript"/>
      <sz val="10.5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right" vertical="center" wrapText="1"/>
    </xf>
    <xf numFmtId="2" fontId="5" fillId="0" borderId="4" xfId="0" applyNumberFormat="1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top" wrapText="1"/>
    </xf>
    <xf numFmtId="2" fontId="0" fillId="0" borderId="0" xfId="0" applyNumberFormat="1"/>
    <xf numFmtId="164" fontId="4" fillId="0" borderId="5" xfId="0" applyNumberFormat="1" applyFont="1" applyBorder="1" applyAlignment="1">
      <alignment vertical="center" wrapText="1"/>
    </xf>
    <xf numFmtId="164" fontId="2" fillId="0" borderId="5" xfId="0" applyNumberFormat="1" applyFont="1" applyBorder="1" applyAlignment="1">
      <alignment vertical="top" wrapText="1"/>
    </xf>
    <xf numFmtId="2" fontId="3" fillId="0" borderId="2" xfId="0" applyNumberFormat="1" applyFont="1" applyBorder="1" applyAlignment="1">
      <alignment vertical="center" wrapText="1"/>
    </xf>
    <xf numFmtId="2" fontId="3" fillId="0" borderId="3" xfId="0" applyNumberFormat="1" applyFont="1" applyBorder="1" applyAlignment="1">
      <alignment vertical="center" wrapText="1"/>
    </xf>
    <xf numFmtId="2" fontId="3" fillId="0" borderId="2" xfId="0" applyNumberFormat="1" applyFont="1" applyBorder="1" applyAlignment="1">
      <alignment horizontal="left" vertical="center" wrapText="1" indent="1"/>
    </xf>
    <xf numFmtId="2" fontId="3" fillId="0" borderId="3" xfId="0" applyNumberFormat="1" applyFont="1" applyBorder="1" applyAlignment="1">
      <alignment horizontal="left" vertical="center" wrapText="1" indent="1"/>
    </xf>
    <xf numFmtId="2" fontId="6" fillId="0" borderId="2" xfId="0" applyNumberFormat="1" applyFont="1" applyBorder="1" applyAlignment="1">
      <alignment vertical="center" wrapText="1"/>
    </xf>
    <xf numFmtId="2" fontId="6" fillId="0" borderId="3" xfId="0" applyNumberFormat="1" applyFont="1" applyBorder="1" applyAlignment="1">
      <alignment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vertical="center" wrapText="1"/>
    </xf>
    <xf numFmtId="166" fontId="4" fillId="0" borderId="3" xfId="0" applyNumberFormat="1" applyFont="1" applyBorder="1" applyAlignment="1">
      <alignment vertical="center" wrapText="1"/>
    </xf>
    <xf numFmtId="166" fontId="2" fillId="0" borderId="5" xfId="0" applyNumberFormat="1" applyFont="1" applyBorder="1" applyAlignment="1">
      <alignment vertical="top" wrapText="1"/>
    </xf>
    <xf numFmtId="164" fontId="2" fillId="0" borderId="0" xfId="0" applyNumberFormat="1" applyFont="1" applyFill="1" applyBorder="1" applyAlignment="1">
      <alignment vertical="top" wrapText="1"/>
    </xf>
    <xf numFmtId="168" fontId="2" fillId="0" borderId="5" xfId="0" applyNumberFormat="1" applyFont="1" applyBorder="1" applyAlignment="1">
      <alignment vertical="top" wrapText="1"/>
    </xf>
    <xf numFmtId="168" fontId="0" fillId="0" borderId="0" xfId="0" applyNumberFormat="1"/>
    <xf numFmtId="164" fontId="0" fillId="0" borderId="0" xfId="0" applyNumberFormat="1"/>
    <xf numFmtId="166" fontId="1" fillId="0" borderId="6" xfId="0" applyNumberFormat="1" applyFont="1" applyFill="1" applyBorder="1" applyAlignment="1">
      <alignment vertical="top" wrapText="1"/>
    </xf>
    <xf numFmtId="168" fontId="1" fillId="0" borderId="6" xfId="0" applyNumberFormat="1" applyFont="1" applyFill="1" applyBorder="1" applyAlignment="1">
      <alignment vertical="top" wrapText="1"/>
    </xf>
    <xf numFmtId="166" fontId="0" fillId="0" borderId="0" xfId="0" applyNumberFormat="1"/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 залежності </a:t>
            </a:r>
            <a:r>
              <a:rPr lang="el-GR"/>
              <a:t>η </a:t>
            </a:r>
            <a:r>
              <a:rPr lang="uk-UA"/>
              <a:t>від</a:t>
            </a:r>
            <a:r>
              <a:rPr lang="en-US"/>
              <a:t> r</a:t>
            </a:r>
            <a:r>
              <a:rPr lang="uk-UA"/>
              <a:t> </a:t>
            </a:r>
            <a:endParaRPr lang="el-GR"/>
          </a:p>
        </c:rich>
      </c:tx>
      <c:layout>
        <c:manualLayout>
          <c:xMode val="edge"/>
          <c:yMode val="edge"/>
          <c:x val="0.255645669291338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Лист1!$C$20</c:f>
              <c:strCache>
                <c:ptCount val="1"/>
                <c:pt idx="0">
                  <c:v>η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Лист1!$B$21:$B$30</c:f>
              <c:numCache>
                <c:formatCode>0.0000</c:formatCode>
                <c:ptCount val="10"/>
                <c:pt idx="0">
                  <c:v>1.25E-3</c:v>
                </c:pt>
                <c:pt idx="1">
                  <c:v>1.0500000000000002E-3</c:v>
                </c:pt>
                <c:pt idx="2">
                  <c:v>1.1000000000000001E-3</c:v>
                </c:pt>
                <c:pt idx="3">
                  <c:v>8.4999999999999995E-4</c:v>
                </c:pt>
                <c:pt idx="4">
                  <c:v>8.0000000000000004E-4</c:v>
                </c:pt>
                <c:pt idx="5">
                  <c:v>1.3500000000000001E-3</c:v>
                </c:pt>
                <c:pt idx="6">
                  <c:v>1.25E-3</c:v>
                </c:pt>
                <c:pt idx="7">
                  <c:v>1.25E-3</c:v>
                </c:pt>
                <c:pt idx="8">
                  <c:v>8.9999999999999998E-4</c:v>
                </c:pt>
                <c:pt idx="9">
                  <c:v>1.2999999999999999E-3</c:v>
                </c:pt>
              </c:numCache>
            </c:numRef>
          </c:xVal>
          <c:yVal>
            <c:numRef>
              <c:f>Лист1!$C$21:$C$30</c:f>
              <c:numCache>
                <c:formatCode>General</c:formatCode>
                <c:ptCount val="10"/>
                <c:pt idx="0">
                  <c:v>0.47099999999999997</c:v>
                </c:pt>
                <c:pt idx="1">
                  <c:v>0.44900000000000001</c:v>
                </c:pt>
                <c:pt idx="2">
                  <c:v>0.45700000000000002</c:v>
                </c:pt>
                <c:pt idx="3">
                  <c:v>0.45400000000000001</c:v>
                </c:pt>
                <c:pt idx="4">
                  <c:v>0.47299999999999998</c:v>
                </c:pt>
                <c:pt idx="5">
                  <c:v>0.47199999999999998</c:v>
                </c:pt>
                <c:pt idx="6">
                  <c:v>0.46100000000000002</c:v>
                </c:pt>
                <c:pt idx="7">
                  <c:v>0.46600000000000003</c:v>
                </c:pt>
                <c:pt idx="8">
                  <c:v>0.497</c:v>
                </c:pt>
                <c:pt idx="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6-4475-A903-70017E8E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19231"/>
        <c:axId val="1231740463"/>
      </c:scatterChart>
      <c:valAx>
        <c:axId val="12278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31740463"/>
        <c:crosses val="autoZero"/>
        <c:crossBetween val="midCat"/>
      </c:valAx>
      <c:valAx>
        <c:axId val="12317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η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278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18</xdr:row>
      <xdr:rowOff>53340</xdr:rowOff>
    </xdr:from>
    <xdr:to>
      <xdr:col>7</xdr:col>
      <xdr:colOff>1143000</xdr:colOff>
      <xdr:row>32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90010E-0136-47C3-8CD2-E0F9316FF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B16" workbookViewId="0">
      <selection activeCell="D14" sqref="D14"/>
    </sheetView>
  </sheetViews>
  <sheetFormatPr defaultRowHeight="14.4" x14ac:dyDescent="0.3"/>
  <cols>
    <col min="1" max="1" width="9.77734375" bestFit="1" customWidth="1"/>
    <col min="2" max="2" width="9.33203125" bestFit="1" customWidth="1"/>
    <col min="5" max="5" width="16.44140625" customWidth="1"/>
    <col min="6" max="6" width="11.88671875" customWidth="1"/>
    <col min="7" max="7" width="18.33203125" customWidth="1"/>
    <col min="8" max="8" width="23.33203125" customWidth="1"/>
  </cols>
  <sheetData>
    <row r="1" spans="1:8" ht="27" customHeight="1" x14ac:dyDescent="0.3">
      <c r="A1" s="9" t="s">
        <v>0</v>
      </c>
      <c r="B1" s="11" t="s">
        <v>9</v>
      </c>
      <c r="C1" s="13" t="s">
        <v>1</v>
      </c>
      <c r="D1" s="9" t="s">
        <v>2</v>
      </c>
      <c r="E1" s="15" t="s">
        <v>3</v>
      </c>
      <c r="F1" s="1" t="s">
        <v>4</v>
      </c>
      <c r="G1" s="2" t="s">
        <v>6</v>
      </c>
      <c r="H1" s="3" t="s">
        <v>7</v>
      </c>
    </row>
    <row r="2" spans="1:8" ht="42" customHeight="1" thickBot="1" x14ac:dyDescent="0.35">
      <c r="A2" s="10"/>
      <c r="B2" s="12"/>
      <c r="C2" s="14"/>
      <c r="D2" s="10"/>
      <c r="E2" s="16"/>
      <c r="F2" s="4" t="s">
        <v>5</v>
      </c>
      <c r="G2" s="4" t="s">
        <v>5</v>
      </c>
      <c r="H2" s="4" t="s">
        <v>8</v>
      </c>
    </row>
    <row r="3" spans="1:8" ht="21.6" thickBot="1" x14ac:dyDescent="0.35">
      <c r="A3" s="5">
        <v>1</v>
      </c>
      <c r="B3" s="17">
        <f>2.5/B13</f>
        <v>2.5000000000000001E-3</v>
      </c>
      <c r="C3" s="7">
        <v>0.28299999999999997</v>
      </c>
      <c r="D3" s="7">
        <v>3.875</v>
      </c>
      <c r="E3" s="8">
        <f>C3/D3</f>
        <v>7.3032258064516117E-2</v>
      </c>
      <c r="F3" s="8">
        <f>(2*9.8/9)*(B3/2)*(B3/2)*(11300-1200)/E3</f>
        <v>0.47058733313702411</v>
      </c>
      <c r="G3" s="19">
        <f>0.467-F3</f>
        <v>-3.5873331370240846E-3</v>
      </c>
      <c r="H3" s="21">
        <f>G3*G3</f>
        <v>1.286895903599106E-5</v>
      </c>
    </row>
    <row r="4" spans="1:8" ht="21.6" thickBot="1" x14ac:dyDescent="0.35">
      <c r="A4" s="5">
        <v>2</v>
      </c>
      <c r="B4" s="18">
        <f>2.1/B13</f>
        <v>2.1000000000000003E-3</v>
      </c>
      <c r="C4" s="7">
        <v>0.19400000000000001</v>
      </c>
      <c r="D4" s="7">
        <v>3.5939999999999999</v>
      </c>
      <c r="E4" s="8">
        <f t="shared" ref="E4:E12" si="0">C4/D4</f>
        <v>5.3978853644963833E-2</v>
      </c>
      <c r="F4" s="8">
        <f>(2*9.8/9)*(B4/2)*(B4/2)*(11300-1200)/E4</f>
        <v>0.44925185257731981</v>
      </c>
      <c r="G4" s="19">
        <f>0.467-F4</f>
        <v>1.7748147422680216E-2</v>
      </c>
      <c r="H4" s="21">
        <f t="shared" ref="H4:H13" si="1">G4*G4</f>
        <v>3.1499673693719042E-4</v>
      </c>
    </row>
    <row r="5" spans="1:8" ht="21.6" thickBot="1" x14ac:dyDescent="0.35">
      <c r="A5" s="5">
        <v>3</v>
      </c>
      <c r="B5" s="18">
        <f>2.2/B13</f>
        <v>2.2000000000000001E-3</v>
      </c>
      <c r="C5" s="7">
        <v>0.19400000000000001</v>
      </c>
      <c r="D5" s="7">
        <v>3.3279999999999998</v>
      </c>
      <c r="E5" s="8">
        <f t="shared" si="0"/>
        <v>5.8293269230769232E-2</v>
      </c>
      <c r="F5" s="8">
        <f>(2*9.8/9)*(B5/2)*(B5/2)*(11300-1200)/E5</f>
        <v>0.4565642410080184</v>
      </c>
      <c r="G5" s="19">
        <f>0.467-F5</f>
        <v>1.0435758991981625E-2</v>
      </c>
      <c r="H5" s="21">
        <f t="shared" si="1"/>
        <v>1.0890506573872535E-4</v>
      </c>
    </row>
    <row r="6" spans="1:8" ht="21.6" thickBot="1" x14ac:dyDescent="0.35">
      <c r="A6" s="5">
        <v>4</v>
      </c>
      <c r="B6" s="18">
        <f>1.7/B13</f>
        <v>1.6999999999999999E-3</v>
      </c>
      <c r="C6" s="7">
        <v>0.19600000000000001</v>
      </c>
      <c r="D6" s="7">
        <v>5.5940000000000003</v>
      </c>
      <c r="E6" s="8">
        <f t="shared" si="0"/>
        <v>3.5037540221666073E-2</v>
      </c>
      <c r="F6" s="8">
        <f t="shared" ref="F6:F12" si="2">(2*9.8/9)*(B6/2)*(B6/2)*(11300-1200)/E6</f>
        <v>0.45356462777777778</v>
      </c>
      <c r="G6" s="19">
        <f>0.467-F6</f>
        <v>1.3435372222222242E-2</v>
      </c>
      <c r="H6" s="21">
        <f t="shared" si="1"/>
        <v>1.8050922674966102E-4</v>
      </c>
    </row>
    <row r="7" spans="1:8" ht="21.6" thickBot="1" x14ac:dyDescent="0.35">
      <c r="A7" s="5">
        <v>5</v>
      </c>
      <c r="B7" s="18">
        <f>1.6/B13</f>
        <v>1.6000000000000001E-3</v>
      </c>
      <c r="C7" s="7">
        <v>0.155</v>
      </c>
      <c r="D7" s="7">
        <v>5.2030000000000003</v>
      </c>
      <c r="E7" s="8">
        <f t="shared" si="0"/>
        <v>2.9790505477609069E-2</v>
      </c>
      <c r="F7" s="8">
        <f t="shared" si="2"/>
        <v>0.47253832487455216</v>
      </c>
      <c r="G7" s="19">
        <f>0.467-F7</f>
        <v>-5.5383248745521363E-3</v>
      </c>
      <c r="H7" s="21">
        <f t="shared" si="1"/>
        <v>3.0673042416082937E-5</v>
      </c>
    </row>
    <row r="8" spans="1:8" ht="21.6" thickBot="1" x14ac:dyDescent="0.35">
      <c r="A8" s="5">
        <v>6</v>
      </c>
      <c r="B8" s="18">
        <f>2.7/B13</f>
        <v>2.7000000000000001E-3</v>
      </c>
      <c r="C8" s="7">
        <v>0.26</v>
      </c>
      <c r="D8" s="7">
        <v>3.0630000000000002</v>
      </c>
      <c r="E8" s="8">
        <f t="shared" si="0"/>
        <v>8.488410055501143E-2</v>
      </c>
      <c r="F8" s="8">
        <f t="shared" si="2"/>
        <v>0.47225451807692309</v>
      </c>
      <c r="G8" s="19">
        <f>0.467-F8</f>
        <v>-5.2545180769230648E-3</v>
      </c>
      <c r="H8" s="21">
        <f t="shared" si="1"/>
        <v>2.7609960220711262E-5</v>
      </c>
    </row>
    <row r="9" spans="1:8" ht="21.6" thickBot="1" x14ac:dyDescent="0.35">
      <c r="A9" s="5">
        <v>7</v>
      </c>
      <c r="B9" s="18">
        <f>2.5/B13</f>
        <v>2.5000000000000001E-3</v>
      </c>
      <c r="C9" s="7">
        <v>0.31900000000000001</v>
      </c>
      <c r="D9" s="7">
        <v>4.2809999999999997</v>
      </c>
      <c r="E9" s="8">
        <f t="shared" si="0"/>
        <v>7.451530016351321E-2</v>
      </c>
      <c r="F9" s="8">
        <f t="shared" si="2"/>
        <v>0.46122146029258099</v>
      </c>
      <c r="G9" s="19">
        <f>0.467-F9</f>
        <v>5.7785397074190392E-3</v>
      </c>
      <c r="H9" s="21">
        <f t="shared" si="1"/>
        <v>3.3391521150218513E-5</v>
      </c>
    </row>
    <row r="10" spans="1:8" ht="21.6" thickBot="1" x14ac:dyDescent="0.35">
      <c r="A10" s="5">
        <v>8</v>
      </c>
      <c r="B10" s="18">
        <f>2.5/B13</f>
        <v>2.5000000000000001E-3</v>
      </c>
      <c r="C10" s="7">
        <v>0.35799999999999998</v>
      </c>
      <c r="D10" s="7">
        <v>4.859</v>
      </c>
      <c r="E10" s="8">
        <f t="shared" si="0"/>
        <v>7.3677711463264045E-2</v>
      </c>
      <c r="F10" s="8">
        <f t="shared" si="2"/>
        <v>0.46646475403476112</v>
      </c>
      <c r="G10" s="19">
        <f>0.467-F10</f>
        <v>5.3524596523890633E-4</v>
      </c>
      <c r="H10" s="21">
        <f t="shared" si="1"/>
        <v>2.8648824330452851E-7</v>
      </c>
    </row>
    <row r="11" spans="1:8" ht="21.6" thickBot="1" x14ac:dyDescent="0.35">
      <c r="A11" s="5">
        <v>9</v>
      </c>
      <c r="B11" s="18">
        <f>1.8/B13</f>
        <v>1.8E-3</v>
      </c>
      <c r="C11" s="7">
        <v>0.17199999999999999</v>
      </c>
      <c r="D11" s="7">
        <v>4.7969999999999997</v>
      </c>
      <c r="E11" s="8">
        <f t="shared" si="0"/>
        <v>3.585574317281634E-2</v>
      </c>
      <c r="F11" s="8">
        <f t="shared" si="2"/>
        <v>0.49689110930232572</v>
      </c>
      <c r="G11" s="19">
        <f>0.467-F11</f>
        <v>-2.9891109302325691E-2</v>
      </c>
      <c r="H11" s="21">
        <f t="shared" si="1"/>
        <v>8.9347841532358147E-4</v>
      </c>
    </row>
    <row r="12" spans="1:8" ht="21.6" thickBot="1" x14ac:dyDescent="0.35">
      <c r="A12" s="5">
        <v>10</v>
      </c>
      <c r="B12" s="18">
        <f>2.6/B13</f>
        <v>2.5999999999999999E-3</v>
      </c>
      <c r="C12" s="7">
        <v>0.26200000000000001</v>
      </c>
      <c r="D12" s="7">
        <v>3.3130000000000002</v>
      </c>
      <c r="E12" s="8">
        <f t="shared" si="0"/>
        <v>7.9082402656202838E-2</v>
      </c>
      <c r="F12" s="8">
        <f t="shared" si="2"/>
        <v>0.47004754079728583</v>
      </c>
      <c r="G12" s="19">
        <f>0.467-F12</f>
        <v>-3.0475407972858082E-3</v>
      </c>
      <c r="H12" s="21">
        <f t="shared" si="1"/>
        <v>9.2875049111214198E-6</v>
      </c>
    </row>
    <row r="13" spans="1:8" x14ac:dyDescent="0.3">
      <c r="B13" s="6">
        <v>1000</v>
      </c>
      <c r="C13" s="6"/>
      <c r="E13" t="s">
        <v>11</v>
      </c>
      <c r="F13" s="23">
        <f>SUM(F3:F12)</f>
        <v>4.6693857618785692</v>
      </c>
      <c r="G13" s="24"/>
      <c r="H13" s="25"/>
    </row>
    <row r="14" spans="1:8" x14ac:dyDescent="0.3">
      <c r="B14" s="6"/>
      <c r="C14" s="6"/>
      <c r="E14" t="s">
        <v>13</v>
      </c>
      <c r="F14" s="20">
        <f>SUM(F3:F12)/10</f>
        <v>0.46693857618785695</v>
      </c>
      <c r="G14" t="s">
        <v>11</v>
      </c>
      <c r="H14" s="22">
        <f>SUM(H3:H13)</f>
        <v>1.6120069207265879E-3</v>
      </c>
    </row>
    <row r="15" spans="1:8" x14ac:dyDescent="0.3">
      <c r="B15" s="6"/>
      <c r="C15" s="6"/>
    </row>
    <row r="16" spans="1:8" x14ac:dyDescent="0.3">
      <c r="B16" s="6"/>
      <c r="C16" s="6"/>
      <c r="G16" t="s">
        <v>10</v>
      </c>
      <c r="H16">
        <f>(H14/90)^(1/2)</f>
        <v>4.2321611510046731E-3</v>
      </c>
    </row>
    <row r="19" spans="2:3" ht="15" thickBot="1" x14ac:dyDescent="0.35"/>
    <row r="20" spans="2:3" ht="21" thickBot="1" x14ac:dyDescent="0.35">
      <c r="B20" t="s">
        <v>12</v>
      </c>
      <c r="C20" s="1" t="s">
        <v>4</v>
      </c>
    </row>
    <row r="21" spans="2:3" ht="15" thickBot="1" x14ac:dyDescent="0.35">
      <c r="B21" s="26">
        <f>B3/2</f>
        <v>1.25E-3</v>
      </c>
      <c r="C21" s="27">
        <v>0.47099999999999997</v>
      </c>
    </row>
    <row r="22" spans="2:3" ht="15" thickBot="1" x14ac:dyDescent="0.35">
      <c r="B22" s="26">
        <f>B4/2</f>
        <v>1.0500000000000002E-3</v>
      </c>
      <c r="C22" s="28">
        <v>0.44900000000000001</v>
      </c>
    </row>
    <row r="23" spans="2:3" ht="15" thickBot="1" x14ac:dyDescent="0.35">
      <c r="B23" s="26">
        <f>B5/2</f>
        <v>1.1000000000000001E-3</v>
      </c>
      <c r="C23" s="28">
        <v>0.45700000000000002</v>
      </c>
    </row>
    <row r="24" spans="2:3" ht="15" thickBot="1" x14ac:dyDescent="0.35">
      <c r="B24" s="26">
        <f>B6/2</f>
        <v>8.4999999999999995E-4</v>
      </c>
      <c r="C24" s="28">
        <v>0.45400000000000001</v>
      </c>
    </row>
    <row r="25" spans="2:3" ht="15" thickBot="1" x14ac:dyDescent="0.35">
      <c r="B25" s="26">
        <f>B7/2</f>
        <v>8.0000000000000004E-4</v>
      </c>
      <c r="C25" s="28">
        <v>0.47299999999999998</v>
      </c>
    </row>
    <row r="26" spans="2:3" ht="15" thickBot="1" x14ac:dyDescent="0.35">
      <c r="B26" s="26">
        <f>B8/2</f>
        <v>1.3500000000000001E-3</v>
      </c>
      <c r="C26" s="28">
        <v>0.47199999999999998</v>
      </c>
    </row>
    <row r="27" spans="2:3" ht="15" thickBot="1" x14ac:dyDescent="0.35">
      <c r="B27" s="26">
        <f>B9/2</f>
        <v>1.25E-3</v>
      </c>
      <c r="C27" s="28">
        <v>0.46100000000000002</v>
      </c>
    </row>
    <row r="28" spans="2:3" ht="15" thickBot="1" x14ac:dyDescent="0.35">
      <c r="B28" s="26">
        <f>B10/2</f>
        <v>1.25E-3</v>
      </c>
      <c r="C28" s="28">
        <v>0.46600000000000003</v>
      </c>
    </row>
    <row r="29" spans="2:3" ht="15" thickBot="1" x14ac:dyDescent="0.35">
      <c r="B29" s="26">
        <f>B11/2</f>
        <v>8.9999999999999998E-4</v>
      </c>
      <c r="C29" s="28">
        <v>0.497</v>
      </c>
    </row>
    <row r="30" spans="2:3" ht="15" thickBot="1" x14ac:dyDescent="0.35">
      <c r="B30" s="26">
        <f>B12/2</f>
        <v>1.2999999999999999E-3</v>
      </c>
      <c r="C30" s="28">
        <v>0.47</v>
      </c>
    </row>
    <row r="31" spans="2:3" x14ac:dyDescent="0.3">
      <c r="B31" s="26"/>
    </row>
    <row r="32" spans="2:3" x14ac:dyDescent="0.3">
      <c r="B32" s="26"/>
    </row>
    <row r="33" spans="2:2" x14ac:dyDescent="0.3">
      <c r="B33" s="26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Головня</dc:creator>
  <cp:lastModifiedBy>Саша Головня</cp:lastModifiedBy>
  <dcterms:created xsi:type="dcterms:W3CDTF">2015-06-05T18:19:34Z</dcterms:created>
  <dcterms:modified xsi:type="dcterms:W3CDTF">2022-12-09T17:30:02Z</dcterms:modified>
</cp:coreProperties>
</file>