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E:\project\shujutongji\src\main\resources\"/>
    </mc:Choice>
  </mc:AlternateContent>
  <xr:revisionPtr revIDLastSave="0" documentId="13_ncr:1_{E63331ED-AE9F-4D21-85E4-A7D9FF5DB736}" xr6:coauthVersionLast="45" xr6:coauthVersionMax="45" xr10:uidLastSave="{00000000-0000-0000-0000-000000000000}"/>
  <bookViews>
    <workbookView xWindow="3050" yWindow="2120" windowWidth="13700" windowHeight="8710" xr2:uid="{00000000-000D-0000-FFFF-FFFF00000000}"/>
  </bookViews>
  <sheets>
    <sheet name="1.来源" sheetId="1" r:id="rId1"/>
    <sheet name="2.原始数据" sheetId="2" r:id="rId2"/>
    <sheet name="3.醒" sheetId="3" r:id="rId3"/>
    <sheet name="4.多人" sheetId="4" r:id="rId4"/>
    <sheet name="最赞棒" sheetId="5" r:id="rId5"/>
    <sheet name="单条最赞" sheetId="6" r:id="rId6"/>
    <sheet name="前排多次" sheetId="7" r:id="rId7"/>
    <sheet name="只做第一" sheetId="8" r:id="rId8"/>
    <sheet name="霸屏" sheetId="9" r:id="rId9"/>
  </sheets>
  <definedNames>
    <definedName name="_xlnm._FilterDatabase" localSheetId="0" hidden="1">'1.来源'!$A$1:$F$11</definedName>
    <definedName name="_xlnm._FilterDatabase" localSheetId="1" hidden="1">'2.原始数据'!#REF!</definedName>
    <definedName name="_xlnm._FilterDatabase" localSheetId="2" hidden="1">'3.醒'!#REF!</definedName>
    <definedName name="_xlnm._FilterDatabase" localSheetId="3" hidden="1">'4.多人'!#REF!</definedName>
    <definedName name="_xlnm._FilterDatabase" localSheetId="8" hidden="1">霸屏!$G$6:$I$6</definedName>
    <definedName name="_xlnm._FilterDatabase" localSheetId="6" hidden="1">前排多次!$G$6:$I$16</definedName>
    <definedName name="_xlnm._FilterDatabase" localSheetId="7" hidden="1">只做第一!$G$6:$I$6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8" l="1"/>
  <c r="K12" i="8"/>
  <c r="K11" i="8"/>
  <c r="K10" i="8"/>
  <c r="K9" i="8"/>
  <c r="G16" i="7"/>
  <c r="G15" i="7"/>
  <c r="G14" i="7"/>
  <c r="G13" i="7"/>
  <c r="G12" i="7"/>
  <c r="G11" i="7"/>
  <c r="G10" i="7"/>
  <c r="G9" i="7"/>
  <c r="G8" i="7"/>
  <c r="G7" i="7"/>
  <c r="I11" i="6"/>
  <c r="G11" i="6"/>
  <c r="I10" i="6"/>
  <c r="G10" i="6"/>
  <c r="I9" i="6"/>
  <c r="G9" i="6"/>
  <c r="I8" i="6"/>
  <c r="G8" i="6"/>
  <c r="I7" i="6"/>
  <c r="G7" i="6"/>
  <c r="G16" i="5"/>
  <c r="G15" i="5"/>
  <c r="G14" i="5"/>
  <c r="G13" i="5"/>
  <c r="G12" i="5"/>
  <c r="G11" i="5"/>
  <c r="G10" i="5"/>
  <c r="G9" i="5"/>
  <c r="G8" i="5"/>
  <c r="G7" i="5"/>
  <c r="H13" i="7"/>
  <c r="H10" i="5"/>
  <c r="H11" i="5"/>
  <c r="J8" i="6"/>
  <c r="L13" i="8"/>
  <c r="H15" i="7"/>
  <c r="L9" i="8"/>
  <c r="I10" i="7"/>
  <c r="I7" i="5"/>
  <c r="N10" i="8"/>
  <c r="H15" i="5"/>
  <c r="L11" i="8"/>
  <c r="H8" i="5"/>
  <c r="H9" i="7"/>
  <c r="O13" i="8"/>
  <c r="H10" i="7"/>
  <c r="H7" i="5"/>
  <c r="H11" i="7"/>
  <c r="L10" i="8"/>
  <c r="I11" i="5"/>
  <c r="O12" i="8"/>
  <c r="H14" i="7"/>
  <c r="N11" i="8"/>
  <c r="M10" i="8"/>
  <c r="I10" i="5"/>
  <c r="O10" i="8"/>
  <c r="N12" i="8"/>
  <c r="O11" i="8"/>
  <c r="I14" i="7"/>
  <c r="H14" i="5"/>
  <c r="L12" i="8"/>
  <c r="K9" i="6"/>
  <c r="J9" i="6"/>
  <c r="I12" i="7"/>
  <c r="K8" i="6"/>
  <c r="J7" i="6"/>
  <c r="I8" i="7"/>
  <c r="I13" i="7"/>
  <c r="K7" i="6"/>
  <c r="I16" i="5"/>
  <c r="N13" i="8"/>
  <c r="H12" i="7"/>
  <c r="I11" i="7"/>
  <c r="I7" i="7"/>
  <c r="I9" i="7"/>
  <c r="I5" i="6"/>
  <c r="I9" i="5"/>
  <c r="I8" i="5"/>
  <c r="H8" i="7"/>
  <c r="H16" i="5"/>
  <c r="M13" i="8"/>
  <c r="M12" i="8"/>
  <c r="H7" i="7"/>
  <c r="I14" i="5"/>
  <c r="I15" i="5"/>
  <c r="I15" i="7"/>
  <c r="M11" i="8"/>
  <c r="H9" i="5"/>
  <c r="O9" i="8"/>
  <c r="K10" i="6"/>
  <c r="K11" i="6"/>
  <c r="H16" i="7"/>
  <c r="H13" i="5"/>
  <c r="I12" i="5"/>
  <c r="H12" i="5"/>
  <c r="I16" i="7"/>
  <c r="I13" i="5"/>
  <c r="M9" i="8"/>
  <c r="J10" i="6"/>
  <c r="N9" i="8"/>
  <c r="J11" i="6"/>
</calcChain>
</file>

<file path=xl/sharedStrings.xml><?xml version="1.0" encoding="utf-8"?>
<sst xmlns="http://schemas.openxmlformats.org/spreadsheetml/2006/main" count="783" uniqueCount="340">
  <si>
    <t>序号</t>
  </si>
  <si>
    <t>日期</t>
  </si>
  <si>
    <t>名称</t>
  </si>
  <si>
    <t>人数</t>
  </si>
  <si>
    <t>链接</t>
  </si>
  <si>
    <t>id</t>
  </si>
  <si>
    <t>微博</t>
  </si>
  <si>
    <t>是否单人</t>
  </si>
  <si>
    <t>排名</t>
  </si>
  <si>
    <t>点赞</t>
  </si>
  <si>
    <t>评论</t>
  </si>
  <si>
    <t>0926</t>
  </si>
  <si>
    <t>0926网易云</t>
  </si>
  <si>
    <t>多人</t>
  </si>
  <si>
    <t>DM苏打水彩虹球球球</t>
  </si>
  <si>
    <t>十五年前的《小镇姑娘》三人组，十五年后苏醒和他的兄弟们再聚首重唱这首歌，让我们继续嗨起来！</t>
  </si>
  <si>
    <t>还记得当时的《小镇姑娘》舞台吗，如今苏醒和他的兄弟们又回来重现经典啦！大家来看啦！</t>
  </si>
  <si>
    <t>一只暴暴呀</t>
  </si>
  <si>
    <t>十五年后再见小镇姑娘。苏醒好棒。&lt;span class="url-icon"&gt;&lt;img alt=[抱一抱] src="https://h5.sinaimg.cn/m/emoticon/icon/default/co_a1hug-f3910d0e88.png" style="width:1em; height:1em;" /&gt;&lt;/span&gt;</t>
  </si>
  <si>
    <t>Camellia天文学</t>
  </si>
  <si>
    <t>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</t>
  </si>
  <si>
    <t>15年后《小镇姑娘》重制版，他们一起经历了青涩到成熟的十五年，让我们一起感受他们的全新演绎，我的安娜宝贝啊，还是那样的好听！！！</t>
  </si>
  <si>
    <t>让我们期待苏醒和他的“帮帮唱”带来的《小镇姑娘》</t>
  </si>
  <si>
    <t>凌即白</t>
  </si>
  <si>
    <t>嗨起来！一起来看苏醒！</t>
  </si>
  <si>
    <t>烈哥smile</t>
  </si>
  <si>
    <t>十五年前，《小镇姑娘》舞台“硝烟四起”。十五年后，《小镇姑娘》舞台再现江湖，这一回，究竟是历史重演，还是时光逆转？敬请期待苏醒和他的兄弟们的《小镇姑娘》</t>
  </si>
  <si>
    <t>裂哥的宝贝</t>
  </si>
  <si>
    <t>不明白~不明白~十五年后苏醒和他的“帮帮唱”们又一次唱《小镇姑娘》这次会有什么不一样呢~&lt;a href='/n/苏醒AllenSu'&gt;@苏醒AllenSu&lt;/a&gt;</t>
  </si>
  <si>
    <t>AllenSuMZ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</si>
  <si>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</si>
  <si>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</si>
  <si>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</si>
  <si>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</si>
  <si>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</si>
  <si>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</si>
  <si>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</si>
  <si>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</si>
  <si>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</si>
  <si>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</si>
  <si>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</si>
  <si>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</si>
  <si>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</si>
  <si>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</si>
  <si>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</si>
  <si>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</si>
  <si>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</si>
  <si>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</si>
  <si>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</si>
  <si>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</si>
  <si>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</si>
  <si>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</si>
  <si>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</si>
  <si>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>单人</t>
  </si>
  <si>
    <t>博主</t>
  </si>
  <si>
    <t>描述</t>
  </si>
  <si>
    <t>节目</t>
  </si>
  <si>
    <t>团外与否</t>
  </si>
  <si>
    <t>咪咕音乐</t>
  </si>
  <si>
    <t>推歌</t>
  </si>
  <si>
    <t>LIAA</t>
  </si>
  <si>
    <t>LIAA预告2</t>
  </si>
  <si>
    <t>Deeyeo德佑</t>
  </si>
  <si>
    <t>商务</t>
  </si>
  <si>
    <t>LIAA预告</t>
  </si>
  <si>
    <t>LIAA预告1</t>
  </si>
  <si>
    <t>脱口秀8强出炉</t>
  </si>
  <si>
    <t>脱口秀大会</t>
  </si>
  <si>
    <t>点评情商高</t>
  </si>
  <si>
    <t>腾讯综艺</t>
  </si>
  <si>
    <t>婚房主题</t>
  </si>
  <si>
    <t>理想家</t>
  </si>
  <si>
    <t>Deeyeo德佑直播好礼</t>
  </si>
  <si>
    <t>直播好礼</t>
  </si>
  <si>
    <t>腾讯视频VIP</t>
  </si>
  <si>
    <t>多乐士</t>
  </si>
  <si>
    <t>官宣单人</t>
  </si>
  <si>
    <t>天猫小木工</t>
  </si>
  <si>
    <t>1111</t>
  </si>
  <si>
    <t>1110</t>
  </si>
  <si>
    <t>1109</t>
  </si>
  <si>
    <t>1108</t>
  </si>
  <si>
    <t>1107</t>
  </si>
  <si>
    <t>1106</t>
  </si>
  <si>
    <t>1105</t>
  </si>
  <si>
    <t>ID</t>
  </si>
  <si>
    <t>优酷</t>
  </si>
  <si>
    <t>朝阳打歌中心</t>
  </si>
  <si>
    <t>酷狗音乐</t>
  </si>
  <si>
    <t>海信冰箱官方微博</t>
  </si>
  <si>
    <t>海信世界杯狂欢季</t>
  </si>
  <si>
    <t>海信洗衣机</t>
  </si>
  <si>
    <t>官宣MC</t>
  </si>
  <si>
    <t>秋天</t>
  </si>
  <si>
    <t>微博综艺</t>
  </si>
  <si>
    <t>签名照</t>
  </si>
  <si>
    <t>咪咕视频</t>
  </si>
  <si>
    <t>芒果TV</t>
  </si>
  <si>
    <t>1116</t>
  </si>
  <si>
    <t>1118</t>
  </si>
  <si>
    <t>1117</t>
  </si>
  <si>
    <t>1115</t>
  </si>
  <si>
    <t>1114</t>
  </si>
  <si>
    <t>1113</t>
  </si>
  <si>
    <t>微博音乐苏店长真诚</t>
  </si>
  <si>
    <t>https://m.weibo.cn/detail/4837254608984379</t>
  </si>
  <si>
    <t>4837254608984379</t>
  </si>
  <si>
    <t>微博音乐</t>
  </si>
  <si>
    <t>苏店长真诚</t>
  </si>
  <si>
    <t>微博综艺苏醒陆虎打歌</t>
  </si>
  <si>
    <t>https://m.weibo.cn/detail/4837253760951710</t>
  </si>
  <si>
    <t>4837253760951710</t>
  </si>
  <si>
    <t>苏醒陆虎打歌</t>
  </si>
  <si>
    <t>微博综艺苏店长真诚</t>
  </si>
  <si>
    <t>https://m.weibo.cn/detail/4837126891899282</t>
  </si>
  <si>
    <t>4837126891899282</t>
  </si>
  <si>
    <t>海信冰箱官方微博官宣单人</t>
  </si>
  <si>
    <t>https://m.weibo.cn/detail/4836894066087644</t>
  </si>
  <si>
    <t>4836894066087644</t>
  </si>
  <si>
    <t>海信洗衣机官宣单人</t>
  </si>
  <si>
    <t>https://m.weibo.cn/detail/4836874960503279</t>
  </si>
  <si>
    <t>4836874960503279</t>
  </si>
  <si>
    <t>有活不挑</t>
  </si>
  <si>
    <t>天猫小木工有活不挑</t>
  </si>
  <si>
    <t>https://m.weibo.cn/status/4836793108665510</t>
  </si>
  <si>
    <t>4836793108665510</t>
  </si>
  <si>
    <t>优酷预告</t>
  </si>
  <si>
    <t>https://m.weibo.cn/detail/4836785140532560</t>
  </si>
  <si>
    <t>4836785140532560</t>
  </si>
  <si>
    <t>预告</t>
  </si>
  <si>
    <t>咪咕音乐对手</t>
  </si>
  <si>
    <t>https://m.weibo.cn/detail/4836778860873073</t>
  </si>
  <si>
    <t>4836778860873073</t>
  </si>
  <si>
    <t>对手</t>
  </si>
  <si>
    <t>优酷综艺官宣MC</t>
  </si>
  <si>
    <t>https://m.weibo.cn/detail/4836484262135178</t>
  </si>
  <si>
    <t>4836484262135178</t>
  </si>
  <si>
    <t>优酷综艺</t>
  </si>
  <si>
    <t>微博综艺官宣MC</t>
  </si>
  <si>
    <t>https://m.weibo.cn/detail/4836478566009087</t>
  </si>
  <si>
    <t>4836478566009087</t>
  </si>
  <si>
    <t>咪咕视频秋天</t>
  </si>
  <si>
    <t>https://m.weibo.cn/detail/4836147606590392</t>
  </si>
  <si>
    <t>4836147606590392</t>
  </si>
  <si>
    <t>Deeyeo德佑打卡开奖</t>
  </si>
  <si>
    <t>https://m.weibo.cn/detail/4836139774776636</t>
  </si>
  <si>
    <t>4836139774776636</t>
  </si>
  <si>
    <t>打卡开奖</t>
  </si>
  <si>
    <t>咪咕综艺婚房主题</t>
  </si>
  <si>
    <t>https://m.weibo.cn/detail/4835642925650478</t>
  </si>
  <si>
    <t>4835642925650478</t>
  </si>
  <si>
    <t>咪咕综艺</t>
  </si>
  <si>
    <t>酷我音乐LIAA</t>
  </si>
  <si>
    <t>https://m.weibo.cn/detail/4835458687699369</t>
  </si>
  <si>
    <t>4835458687699369</t>
  </si>
  <si>
    <t>酷我音乐</t>
  </si>
  <si>
    <t>腾讯音乐由你榜LIAA</t>
  </si>
  <si>
    <t>https://m.weibo.cn/detail/4835283227380987</t>
  </si>
  <si>
    <t>4835283227380987</t>
  </si>
  <si>
    <t>腾讯音乐由你榜</t>
  </si>
  <si>
    <t>多乐士婚房主题</t>
  </si>
  <si>
    <t>https://m.weibo.cn/detail/4835071766830837</t>
  </si>
  <si>
    <t>4835071766830837</t>
  </si>
  <si>
    <t>央广梦想华语音乐打歌中心LIAA</t>
  </si>
  <si>
    <t>https://m.weibo.cn/detail/4834926043597905</t>
  </si>
  <si>
    <t>4834926043597905</t>
  </si>
  <si>
    <t>央广梦想华语音乐打歌中心</t>
  </si>
  <si>
    <t>芭莎男士LIAA</t>
  </si>
  <si>
    <t>https://m.weibo.cn/detail/4834573496094268</t>
  </si>
  <si>
    <t>4834573496094268</t>
  </si>
  <si>
    <t>芭莎男士</t>
  </si>
  <si>
    <t>Deeyeo德佑P图</t>
  </si>
  <si>
    <t>https://m.weibo.cn/detail/4834628357590604</t>
  </si>
  <si>
    <t>4834628357590604</t>
  </si>
  <si>
    <t>P图</t>
  </si>
  <si>
    <t>Deeyeo德佑倒数4H</t>
  </si>
  <si>
    <t>https://m.weibo.cn/detail/4834709382893995</t>
  </si>
  <si>
    <t>4834709382893995</t>
  </si>
  <si>
    <t>倒数4H</t>
  </si>
  <si>
    <t>咪咕音乐点歌秋天</t>
  </si>
  <si>
    <t>https://m.weibo.cn/detail/4834641435689934</t>
  </si>
  <si>
    <t>4834641435689934</t>
  </si>
  <si>
    <t>点歌秋天</t>
  </si>
  <si>
    <t>搜狐签名照</t>
  </si>
  <si>
    <t>https://m.weibo.cn/detail/4834664075763980</t>
  </si>
  <si>
    <t>4834664075763980</t>
  </si>
  <si>
    <t>搜狐</t>
  </si>
  <si>
    <t>亚洲新歌榜LIAA</t>
  </si>
  <si>
    <t>https://m.weibo.cn/detail/4834574906166631</t>
  </si>
  <si>
    <t>4834574906166631</t>
  </si>
  <si>
    <t>亚洲新歌榜</t>
  </si>
  <si>
    <t>新浪演出LIAA</t>
  </si>
  <si>
    <t>https://m.weibo.cn/detail/4834575492055211</t>
  </si>
  <si>
    <t>4834575492055211</t>
  </si>
  <si>
    <t>新浪演出</t>
  </si>
  <si>
    <t>微博音乐LIAA</t>
  </si>
  <si>
    <t>https://m.weibo.cn/detail/4834575535309298</t>
  </si>
  <si>
    <t>4834575535309298</t>
  </si>
  <si>
    <t>酷狗音乐LIAA</t>
  </si>
  <si>
    <t>https://m.weibo.cn/detail/4834568115585226</t>
  </si>
  <si>
    <t>4834568115585226</t>
  </si>
  <si>
    <t>微博热视频LIAA</t>
  </si>
  <si>
    <t>https://m.weibo.cn/detail/4834563622964667</t>
  </si>
  <si>
    <t>4834563622964667</t>
  </si>
  <si>
    <t>微博热视频</t>
  </si>
  <si>
    <t>流行音乐风向榜LIAA</t>
  </si>
  <si>
    <t>https://m.weibo.cn/detail/4834560053611149</t>
  </si>
  <si>
    <t>4834560053611149</t>
  </si>
  <si>
    <t>流行音乐风向榜</t>
  </si>
  <si>
    <t>观网文娱LIAA</t>
  </si>
  <si>
    <t>https://m.weibo.cn/detail/4834560096077004</t>
  </si>
  <si>
    <t>4834560096077004</t>
  </si>
  <si>
    <t>观网文娱</t>
  </si>
  <si>
    <t>沸腾吧解说员签名照</t>
  </si>
  <si>
    <t>https://m.weibo.cn/detail/4834709374240816</t>
  </si>
  <si>
    <t>4834709374240816</t>
  </si>
  <si>
    <t>沸腾吧解说员</t>
  </si>
  <si>
    <t>北京文艺广播LIAA预告2</t>
  </si>
  <si>
    <t>https://m.weibo.cn/2106115754/4834201684149827</t>
  </si>
  <si>
    <t>4834201684149827</t>
  </si>
  <si>
    <t>北京文艺广播</t>
  </si>
  <si>
    <t>微博热视频LIAA预告2</t>
  </si>
  <si>
    <t>https://m.weibo.cn/5617180703/4834201335760415</t>
  </si>
  <si>
    <t>4834201335760415</t>
  </si>
  <si>
    <t>乐评人LIAA预告2</t>
  </si>
  <si>
    <t>https://m.weibo.cn/2299824385/4834198336833429</t>
  </si>
  <si>
    <t>4834198336833429</t>
  </si>
  <si>
    <t>乐评人</t>
  </si>
  <si>
    <t>音乐人LIAA预告2</t>
  </si>
  <si>
    <t>https://m.weibo.cn/1852855013/4834198072596858</t>
  </si>
  <si>
    <t>4834198072596858</t>
  </si>
  <si>
    <t>音乐人</t>
  </si>
  <si>
    <t>音乐人先锋榜LIAA预告2</t>
  </si>
  <si>
    <t>https://m.weibo.cn/5754273301/4834199456192438</t>
  </si>
  <si>
    <t>4834199456192438</t>
  </si>
  <si>
    <t>音乐人先锋榜</t>
  </si>
  <si>
    <t>音乐红人计划LIAA预告2</t>
  </si>
  <si>
    <t>https://m.weibo.cn/2747054345/4834198886548405</t>
  </si>
  <si>
    <t>4834198886548405</t>
  </si>
  <si>
    <t>音乐红人计划</t>
  </si>
  <si>
    <t>浪里听音LIAA预告2</t>
  </si>
  <si>
    <t>https://m.weibo.cn/1645770900/4834199633397061</t>
  </si>
  <si>
    <t>4834199633397061</t>
  </si>
  <si>
    <t>浪里听音</t>
  </si>
  <si>
    <t>好听1055LIAA预告2</t>
  </si>
  <si>
    <t>https://m.weibo.cn/7090907348/4834207526555686</t>
  </si>
  <si>
    <t>4834207526555686</t>
  </si>
  <si>
    <t>好听1055</t>
  </si>
  <si>
    <t>微博原创联盟LIAA预告2</t>
  </si>
  <si>
    <t>https://m.weibo.cn/6371852024/4834208273144616</t>
  </si>
  <si>
    <t>4834208273144616</t>
  </si>
  <si>
    <t>微博原创联盟</t>
  </si>
  <si>
    <t>Deeyeo德佑天猫囤货</t>
  </si>
  <si>
    <t>https://m.weibo.cn/detail/4834291617370229</t>
  </si>
  <si>
    <t>4834291617370229</t>
  </si>
  <si>
    <t>天猫囤货</t>
  </si>
  <si>
    <t>微博音乐LIAA预告</t>
  </si>
  <si>
    <t>https://m.weibo.cn/detail/4834224282276706</t>
  </si>
  <si>
    <t>4834224282276706</t>
  </si>
  <si>
    <t>咪咕音乐还不是因为爱</t>
  </si>
  <si>
    <t>https://m.weibo.cn/status/4834354533242315</t>
  </si>
  <si>
    <t>4834354533242315</t>
  </si>
  <si>
    <t>还不是因为爱</t>
  </si>
  <si>
    <t>北青娱见苏醒发文</t>
  </si>
  <si>
    <t>https://m.weibo.cn/7708039348/4834275868017762</t>
  </si>
  <si>
    <t>4834275868017762</t>
  </si>
  <si>
    <t>北青娱见</t>
  </si>
  <si>
    <t>苏醒发文</t>
  </si>
  <si>
    <t>微博视频TV版LIAA预告</t>
  </si>
  <si>
    <t>https://m.weibo.cn/6070158006/4834224127611023</t>
  </si>
  <si>
    <t>4834224127611023</t>
  </si>
  <si>
    <t>微博视频TV版</t>
  </si>
  <si>
    <t>亚洲新歌榜LIAA预告</t>
  </si>
  <si>
    <t>https://m.weibo.cn/detail/4834198579842278</t>
  </si>
  <si>
    <t>4834198579842278</t>
  </si>
  <si>
    <t>新浪演出LIAA预告</t>
  </si>
  <si>
    <t>https://m.weibo.cn/detail/4834197032404152</t>
  </si>
  <si>
    <t>4834197032404152</t>
  </si>
  <si>
    <t>北京音乐广播LIAA预告</t>
  </si>
  <si>
    <t>https://m.weibo.cn/detail/4834196146884209</t>
  </si>
  <si>
    <t>4834196146884209</t>
  </si>
  <si>
    <t>北京音乐广播</t>
  </si>
  <si>
    <t>亚洲新歌榜LIAA预告1</t>
  </si>
  <si>
    <t>https://m.weibo.cn/status/4833837957516012</t>
  </si>
  <si>
    <t>4833837957516012</t>
  </si>
  <si>
    <t>音乐人LIAA预告1</t>
  </si>
  <si>
    <t>https://m.weibo.cn/status/4833833230533264</t>
  </si>
  <si>
    <t>4833833230533264</t>
  </si>
  <si>
    <t>新浪演出LIAA预告1</t>
  </si>
  <si>
    <t>https://m.weibo.cn/status/4833836661479142</t>
  </si>
  <si>
    <t>4833836661479142</t>
  </si>
  <si>
    <t>浪里听音LIAA预告1</t>
  </si>
  <si>
    <t>https://m.weibo.cn/1645770900/4833837705862394</t>
  </si>
  <si>
    <t>4833837705862394</t>
  </si>
  <si>
    <t>腾讯视频VIP脱口秀8强出炉</t>
  </si>
  <si>
    <t>https://m.weibo.cn/3194118287/4833937883401784</t>
  </si>
  <si>
    <t>4833937883401784</t>
  </si>
  <si>
    <t>腾讯综艺脱口秀8强出炉</t>
  </si>
  <si>
    <t>https://m.weibo.cn/3758512144/4833937693610120</t>
  </si>
  <si>
    <t>4833937693610120</t>
  </si>
  <si>
    <t>中国网娱乐点评情商高</t>
  </si>
  <si>
    <t>https://m.weibo.cn/7422806367/4833996364056627</t>
  </si>
  <si>
    <t>4833996364056627</t>
  </si>
  <si>
    <t>中国网娱乐</t>
  </si>
  <si>
    <t>浪里看综艺点评情商高</t>
  </si>
  <si>
    <t>https://m.weibo.cn/2122079781/4833997454838849</t>
  </si>
  <si>
    <t>4833997454838849</t>
  </si>
  <si>
    <t>浪里看综艺</t>
  </si>
  <si>
    <t>亚洲新歌榜LIAA预告1.2</t>
  </si>
  <si>
    <t>https://m.weibo.cn/detail/4833871872395369</t>
  </si>
  <si>
    <t>4833871872395369</t>
  </si>
  <si>
    <t>LIAA预告1.2</t>
  </si>
  <si>
    <t>https://m.weibo.cn/detail/4833924775417007</t>
  </si>
  <si>
    <t>4833924775417007</t>
  </si>
  <si>
    <t>金典SATINE</t>
  </si>
  <si>
    <t>https://m.weibo.cn/detail/4833607112203002</t>
  </si>
  <si>
    <t>4833607112203002</t>
  </si>
  <si>
    <t>芒果TV婚房主题</t>
  </si>
  <si>
    <t>https://m.weibo.cn/detail/4833559293205521</t>
  </si>
  <si>
    <t>4833559293205521</t>
  </si>
  <si>
    <t>咪咕音乐爱人</t>
  </si>
  <si>
    <t>https://m.weibo.cn/detail/4833488661124542</t>
  </si>
  <si>
    <t>4833488661124542</t>
  </si>
  <si>
    <t>爱人</t>
  </si>
  <si>
    <t>多乐士焕新</t>
  </si>
  <si>
    <t>https://m.weibo.cn/detail/4833143120465109</t>
  </si>
  <si>
    <t>4833143120465109</t>
  </si>
  <si>
    <t>焕新</t>
  </si>
  <si>
    <t>微博综艺官宣单人</t>
  </si>
  <si>
    <t>https://m.weibo.cn/2110705772/4833129581516505</t>
  </si>
  <si>
    <t>4833129581516505</t>
  </si>
  <si>
    <t>Deeyeo德佑小妙招</t>
  </si>
  <si>
    <t>https://m.weibo.cn/detail/4832815642579564</t>
  </si>
  <si>
    <t>4832815642579564</t>
  </si>
  <si>
    <t>小妙招</t>
  </si>
  <si>
    <t>Deeyeo德佑福利3</t>
  </si>
  <si>
    <t>https://m.weibo.cn/detail/4832516961994558</t>
  </si>
  <si>
    <t>4832516961994558</t>
  </si>
  <si>
    <t>福利3</t>
  </si>
  <si>
    <t>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</si>
</sst>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宋体"/>
      <charset val="134"/>
      <scheme val="minor"/>
    </font>
    <font>
      <sz val="11"/>
      <color theme="1"/>
      <name val="华文仿宋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u/>
      <sz val="11"/>
      <color rgb="FF80008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2" borderId="0" xfId="0" applyFill="1" applyAlignment="1"/>
    <xf numFmtId="176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49" fontId="10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2" fillId="0" borderId="0" xfId="1">
      <alignment vertical="center"/>
    </xf>
    <xf numFmtId="176" fontId="5" fillId="0" borderId="0" xfId="0" applyNumberFormat="1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7" fillId="4" borderId="0" xfId="0" applyNumberFormat="1" applyFont="1" applyFill="1">
      <alignment vertical="center"/>
    </xf>
    <xf numFmtId="0" fontId="12" fillId="0" borderId="0" xfId="1" applyFont="1">
      <alignment vertical="center"/>
    </xf>
    <xf numFmtId="49" fontId="7" fillId="0" borderId="0" xfId="0" applyNumberFormat="1" applyFont="1">
      <alignment vertical="center"/>
    </xf>
    <xf numFmtId="49" fontId="7" fillId="3" borderId="0" xfId="0" applyNumberFormat="1" applyFont="1" applyFill="1">
      <alignment vertical="center"/>
    </xf>
  </cellXfs>
  <cellStyles count="2">
    <cellStyle name="常规" xfId="0" builtinId="0"/>
    <cellStyle name="超链接" xfId="1" builtinId="8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er" refreshedDate="44836.821400462999" createdVersion="5" refreshedVersion="5" minRefreshableVersion="3" recordCount="11" xr:uid="{00000000-000A-0000-FFFF-FFFF02000000}">
  <cacheSource type="worksheet">
    <worksheetSource ref="A1:H1048576" sheet="3.醒"/>
  </cacheSource>
  <cacheFields count="8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er" refreshedDate="44836.822326388901" createdVersion="5" refreshedVersion="5" minRefreshableVersion="3" recordCount="11" xr:uid="{00000000-000A-0000-FFFF-FFFF03000000}">
  <cacheSource type="worksheet">
    <worksheetSource ref="A1:I1048576" sheet="4.多人"/>
  </cacheSource>
  <cacheFields count="9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  <cacheField name="是否醒" numFmtId="0">
      <sharedItems containsString="0" containsBlank="1" containsNumber="1" containsInteger="1" minValue="0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</r>
  <r>
    <x v="1"/>
    <x v="0"/>
    <x v="0"/>
    <x v="0"/>
    <x v="1"/>
    <x v="0"/>
    <x v="1"/>
    <x v="1"/>
  </r>
  <r>
    <x v="2"/>
    <x v="0"/>
    <x v="0"/>
    <x v="0"/>
    <x v="2"/>
    <x v="1"/>
    <x v="2"/>
    <x v="2"/>
  </r>
  <r>
    <x v="3"/>
    <x v="0"/>
    <x v="0"/>
    <x v="0"/>
    <x v="3"/>
    <x v="2"/>
    <x v="3"/>
    <x v="3"/>
  </r>
  <r>
    <x v="4"/>
    <x v="0"/>
    <x v="0"/>
    <x v="0"/>
    <x v="4"/>
    <x v="2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6"/>
  </r>
  <r>
    <x v="7"/>
    <x v="0"/>
    <x v="0"/>
    <x v="0"/>
    <x v="7"/>
    <x v="4"/>
    <x v="7"/>
    <x v="7"/>
  </r>
  <r>
    <x v="8"/>
    <x v="0"/>
    <x v="0"/>
    <x v="0"/>
    <x v="8"/>
    <x v="5"/>
    <x v="8"/>
    <x v="8"/>
  </r>
  <r>
    <x v="9"/>
    <x v="0"/>
    <x v="0"/>
    <x v="0"/>
    <x v="9"/>
    <x v="6"/>
    <x v="9"/>
    <x v="0"/>
  </r>
  <r>
    <x v="10"/>
    <x v="1"/>
    <x v="1"/>
    <x v="1"/>
    <x v="10"/>
    <x v="7"/>
    <x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2"/>
    <x v="4"/>
    <x v="4"/>
    <x v="0"/>
  </r>
  <r>
    <x v="5"/>
    <x v="0"/>
    <x v="0"/>
    <x v="0"/>
    <x v="5"/>
    <x v="0"/>
    <x v="5"/>
    <x v="5"/>
    <x v="0"/>
  </r>
  <r>
    <x v="6"/>
    <x v="0"/>
    <x v="0"/>
    <x v="0"/>
    <x v="6"/>
    <x v="3"/>
    <x v="6"/>
    <x v="6"/>
    <x v="0"/>
  </r>
  <r>
    <x v="7"/>
    <x v="0"/>
    <x v="0"/>
    <x v="0"/>
    <x v="7"/>
    <x v="4"/>
    <x v="7"/>
    <x v="7"/>
    <x v="0"/>
  </r>
  <r>
    <x v="8"/>
    <x v="0"/>
    <x v="0"/>
    <x v="0"/>
    <x v="8"/>
    <x v="5"/>
    <x v="8"/>
    <x v="8"/>
    <x v="0"/>
  </r>
  <r>
    <x v="9"/>
    <x v="0"/>
    <x v="0"/>
    <x v="0"/>
    <x v="9"/>
    <x v="6"/>
    <x v="9"/>
    <x v="0"/>
    <x v="0"/>
  </r>
  <r>
    <x v="10"/>
    <x v="1"/>
    <x v="1"/>
    <x v="1"/>
    <x v="10"/>
    <x v="7"/>
    <x v="10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3"/>
    </i>
    <i>
      <x v="4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E24" firstHeaderRow="0" firstDataRow="1" firstDataCol="2"/>
  <pivotFields count="8">
    <pivotField axis="axisRow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type="none" outline="0" fieldPosition="0"/>
      </autoSortScope>
    </pivotField>
    <pivotField axis="axisRow" compact="0" showAll="0">
      <items count="9">
        <item x="6"/>
        <item x="2"/>
        <item x="0"/>
        <item x="4"/>
        <item x="5"/>
        <item x="3"/>
        <item x="1"/>
        <item x="7"/>
        <item t="default"/>
      </items>
    </pivotField>
    <pivotField dataField="1" compact="0" showAll="0" sortType="descending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5"/>
  </rowFields>
  <rowItems count="23">
    <i>
      <x/>
    </i>
    <i r="1">
      <x v="2"/>
    </i>
    <i>
      <x v="1"/>
    </i>
    <i r="1">
      <x v="2"/>
    </i>
    <i>
      <x v="2"/>
    </i>
    <i r="1">
      <x v="6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5"/>
    </i>
    <i>
      <x v="7"/>
    </i>
    <i r="1">
      <x v="3"/>
    </i>
    <i>
      <x v="8"/>
    </i>
    <i r="1">
      <x v="4"/>
    </i>
    <i>
      <x v="9"/>
    </i>
    <i r="1">
      <x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求和项:排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4"/>
    </i>
    <i>
      <x v="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F5" firstHeaderRow="1" firstDataRow="2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1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 v="2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数据透视表6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A1:AM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是否醒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B1:N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点赞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.weibo.cn/1645770900/4833837705862394" TargetMode="External"/><Relationship Id="rId21" Type="http://schemas.openxmlformats.org/officeDocument/2006/relationships/hyperlink" Target="https://m.weibo.cn/detail/4834197032404152" TargetMode="External"/><Relationship Id="rId34" Type="http://schemas.openxmlformats.org/officeDocument/2006/relationships/hyperlink" Target="https://m.weibo.cn/detail/4833143120465109" TargetMode="External"/><Relationship Id="rId42" Type="http://schemas.openxmlformats.org/officeDocument/2006/relationships/hyperlink" Target="https://m.weibo.cn/2747054345/4834198886548405" TargetMode="External"/><Relationship Id="rId47" Type="http://schemas.openxmlformats.org/officeDocument/2006/relationships/hyperlink" Target="https://m.weibo.cn/detail/4836894066087644" TargetMode="External"/><Relationship Id="rId50" Type="http://schemas.openxmlformats.org/officeDocument/2006/relationships/hyperlink" Target="https://m.weibo.cn/detail/4836778860873073" TargetMode="External"/><Relationship Id="rId55" Type="http://schemas.openxmlformats.org/officeDocument/2006/relationships/hyperlink" Target="https://m.weibo.cn/detail/4834573496094268" TargetMode="External"/><Relationship Id="rId63" Type="http://schemas.openxmlformats.org/officeDocument/2006/relationships/hyperlink" Target="https://m.weibo.cn/detail/4833924775417007" TargetMode="External"/><Relationship Id="rId7" Type="http://schemas.openxmlformats.org/officeDocument/2006/relationships/hyperlink" Target="https://m.weibo.cn/detail/4835458687699369" TargetMode="External"/><Relationship Id="rId2" Type="http://schemas.openxmlformats.org/officeDocument/2006/relationships/hyperlink" Target="https://m.weibo.cn/detail/4837253760951710" TargetMode="External"/><Relationship Id="rId16" Type="http://schemas.openxmlformats.org/officeDocument/2006/relationships/hyperlink" Target="https://m.weibo.cn/detail/4834224282276706" TargetMode="External"/><Relationship Id="rId29" Type="http://schemas.openxmlformats.org/officeDocument/2006/relationships/hyperlink" Target="https://m.weibo.cn/7422806367/4833996364056627" TargetMode="External"/><Relationship Id="rId11" Type="http://schemas.openxmlformats.org/officeDocument/2006/relationships/hyperlink" Target="https://m.weibo.cn/detail/4834574906166631" TargetMode="External"/><Relationship Id="rId24" Type="http://schemas.openxmlformats.org/officeDocument/2006/relationships/hyperlink" Target="https://m.weibo.cn/status/4833833230533264" TargetMode="External"/><Relationship Id="rId32" Type="http://schemas.openxmlformats.org/officeDocument/2006/relationships/hyperlink" Target="https://m.weibo.cn/detail/4833607112203002" TargetMode="External"/><Relationship Id="rId37" Type="http://schemas.openxmlformats.org/officeDocument/2006/relationships/hyperlink" Target="https://m.weibo.cn/2106115754/4834201684149827" TargetMode="External"/><Relationship Id="rId40" Type="http://schemas.openxmlformats.org/officeDocument/2006/relationships/hyperlink" Target="https://m.weibo.cn/1852855013/4834198072596858" TargetMode="External"/><Relationship Id="rId45" Type="http://schemas.openxmlformats.org/officeDocument/2006/relationships/hyperlink" Target="https://m.weibo.cn/6371852024/4834208273144616" TargetMode="External"/><Relationship Id="rId53" Type="http://schemas.openxmlformats.org/officeDocument/2006/relationships/hyperlink" Target="https://m.weibo.cn/detail/4835642925650478" TargetMode="External"/><Relationship Id="rId58" Type="http://schemas.openxmlformats.org/officeDocument/2006/relationships/hyperlink" Target="https://m.weibo.cn/detail/4834709382893995" TargetMode="External"/><Relationship Id="rId5" Type="http://schemas.openxmlformats.org/officeDocument/2006/relationships/hyperlink" Target="https://m.weibo.cn/detail/4836484262135178" TargetMode="External"/><Relationship Id="rId61" Type="http://schemas.openxmlformats.org/officeDocument/2006/relationships/hyperlink" Target="https://m.weibo.cn/detail/4834560053611149" TargetMode="External"/><Relationship Id="rId19" Type="http://schemas.openxmlformats.org/officeDocument/2006/relationships/hyperlink" Target="https://m.weibo.cn/6070158006/4834224127611023" TargetMode="External"/><Relationship Id="rId14" Type="http://schemas.openxmlformats.org/officeDocument/2006/relationships/hyperlink" Target="https://m.weibo.cn/detail/4834568115585226" TargetMode="External"/><Relationship Id="rId22" Type="http://schemas.openxmlformats.org/officeDocument/2006/relationships/hyperlink" Target="https://m.weibo.cn/detail/4834196146884209" TargetMode="External"/><Relationship Id="rId27" Type="http://schemas.openxmlformats.org/officeDocument/2006/relationships/hyperlink" Target="https://m.weibo.cn/3194118287/4833937883401784" TargetMode="External"/><Relationship Id="rId30" Type="http://schemas.openxmlformats.org/officeDocument/2006/relationships/hyperlink" Target="https://m.weibo.cn/2122079781/4833997454838849" TargetMode="External"/><Relationship Id="rId35" Type="http://schemas.openxmlformats.org/officeDocument/2006/relationships/hyperlink" Target="https://m.weibo.cn/detail/4832815642579564" TargetMode="External"/><Relationship Id="rId43" Type="http://schemas.openxmlformats.org/officeDocument/2006/relationships/hyperlink" Target="https://m.weibo.cn/1645770900/4834199633397061" TargetMode="External"/><Relationship Id="rId48" Type="http://schemas.openxmlformats.org/officeDocument/2006/relationships/hyperlink" Target="https://m.weibo.cn/status/4836793108665510" TargetMode="External"/><Relationship Id="rId56" Type="http://schemas.openxmlformats.org/officeDocument/2006/relationships/hyperlink" Target="https://m.weibo.cn/detail/4834926043597905" TargetMode="External"/><Relationship Id="rId64" Type="http://schemas.openxmlformats.org/officeDocument/2006/relationships/hyperlink" Target="https://m.weibo.cn/detail/4833488661124542" TargetMode="External"/><Relationship Id="rId8" Type="http://schemas.openxmlformats.org/officeDocument/2006/relationships/hyperlink" Target="https://m.weibo.cn/detail/4835283227380987" TargetMode="External"/><Relationship Id="rId51" Type="http://schemas.openxmlformats.org/officeDocument/2006/relationships/hyperlink" Target="https://m.weibo.cn/detail/4836147606590392" TargetMode="External"/><Relationship Id="rId3" Type="http://schemas.openxmlformats.org/officeDocument/2006/relationships/hyperlink" Target="https://m.weibo.cn/detail/4837126891899282" TargetMode="External"/><Relationship Id="rId12" Type="http://schemas.openxmlformats.org/officeDocument/2006/relationships/hyperlink" Target="https://m.weibo.cn/detail/4834575492055211" TargetMode="External"/><Relationship Id="rId17" Type="http://schemas.openxmlformats.org/officeDocument/2006/relationships/hyperlink" Target="https://m.weibo.cn/status/4834354533242315" TargetMode="External"/><Relationship Id="rId25" Type="http://schemas.openxmlformats.org/officeDocument/2006/relationships/hyperlink" Target="https://m.weibo.cn/status/4833836661479142" TargetMode="External"/><Relationship Id="rId33" Type="http://schemas.openxmlformats.org/officeDocument/2006/relationships/hyperlink" Target="https://m.weibo.cn/detail/4833559293205521" TargetMode="External"/><Relationship Id="rId38" Type="http://schemas.openxmlformats.org/officeDocument/2006/relationships/hyperlink" Target="https://m.weibo.cn/5617180703/4834201335760415" TargetMode="External"/><Relationship Id="rId46" Type="http://schemas.openxmlformats.org/officeDocument/2006/relationships/hyperlink" Target="https://m.weibo.cn/2110705772/4833129581516505" TargetMode="External"/><Relationship Id="rId59" Type="http://schemas.openxmlformats.org/officeDocument/2006/relationships/hyperlink" Target="https://m.weibo.cn/detail/4834664075763980" TargetMode="External"/><Relationship Id="rId20" Type="http://schemas.openxmlformats.org/officeDocument/2006/relationships/hyperlink" Target="https://m.weibo.cn/detail/4834198579842278" TargetMode="External"/><Relationship Id="rId41" Type="http://schemas.openxmlformats.org/officeDocument/2006/relationships/hyperlink" Target="https://m.weibo.cn/5754273301/4834199456192438" TargetMode="External"/><Relationship Id="rId54" Type="http://schemas.openxmlformats.org/officeDocument/2006/relationships/hyperlink" Target="https://m.weibo.cn/detail/4835071766830837" TargetMode="External"/><Relationship Id="rId62" Type="http://schemas.openxmlformats.org/officeDocument/2006/relationships/hyperlink" Target="https://m.weibo.cn/detail/4834560096077004" TargetMode="External"/><Relationship Id="rId1" Type="http://schemas.openxmlformats.org/officeDocument/2006/relationships/hyperlink" Target="https://m.weibo.cn/detail/4837254608984379" TargetMode="External"/><Relationship Id="rId6" Type="http://schemas.openxmlformats.org/officeDocument/2006/relationships/hyperlink" Target="https://m.weibo.cn/detail/4836478566009087" TargetMode="External"/><Relationship Id="rId15" Type="http://schemas.openxmlformats.org/officeDocument/2006/relationships/hyperlink" Target="https://m.weibo.cn/detail/4834291617370229" TargetMode="External"/><Relationship Id="rId23" Type="http://schemas.openxmlformats.org/officeDocument/2006/relationships/hyperlink" Target="https://m.weibo.cn/status/4833837957516012" TargetMode="External"/><Relationship Id="rId28" Type="http://schemas.openxmlformats.org/officeDocument/2006/relationships/hyperlink" Target="https://m.weibo.cn/3758512144/4833937693610120" TargetMode="External"/><Relationship Id="rId36" Type="http://schemas.openxmlformats.org/officeDocument/2006/relationships/hyperlink" Target="https://m.weibo.cn/detail/4832516961994558" TargetMode="External"/><Relationship Id="rId49" Type="http://schemas.openxmlformats.org/officeDocument/2006/relationships/hyperlink" Target="https://m.weibo.cn/detail/4836785140532560" TargetMode="External"/><Relationship Id="rId57" Type="http://schemas.openxmlformats.org/officeDocument/2006/relationships/hyperlink" Target="https://m.weibo.cn/detail/4834709374240816" TargetMode="External"/><Relationship Id="rId10" Type="http://schemas.openxmlformats.org/officeDocument/2006/relationships/hyperlink" Target="https://m.weibo.cn/detail/4834641435689934" TargetMode="External"/><Relationship Id="rId31" Type="http://schemas.openxmlformats.org/officeDocument/2006/relationships/hyperlink" Target="https://m.weibo.cn/detail/4833871872395369" TargetMode="External"/><Relationship Id="rId44" Type="http://schemas.openxmlformats.org/officeDocument/2006/relationships/hyperlink" Target="https://m.weibo.cn/7090907348/4834207526555686" TargetMode="External"/><Relationship Id="rId52" Type="http://schemas.openxmlformats.org/officeDocument/2006/relationships/hyperlink" Target="https://m.weibo.cn/detail/4836139774776636" TargetMode="External"/><Relationship Id="rId60" Type="http://schemas.openxmlformats.org/officeDocument/2006/relationships/hyperlink" Target="https://m.weibo.cn/detail/4834563622964667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m.weibo.cn/detail/4836874960503279" TargetMode="External"/><Relationship Id="rId9" Type="http://schemas.openxmlformats.org/officeDocument/2006/relationships/hyperlink" Target="https://m.weibo.cn/detail/4834628357590604" TargetMode="External"/><Relationship Id="rId13" Type="http://schemas.openxmlformats.org/officeDocument/2006/relationships/hyperlink" Target="https://m.weibo.cn/detail/4834575535309298" TargetMode="External"/><Relationship Id="rId18" Type="http://schemas.openxmlformats.org/officeDocument/2006/relationships/hyperlink" Target="https://m.weibo.cn/7708039348/4834275868017762" TargetMode="External"/><Relationship Id="rId39" Type="http://schemas.openxmlformats.org/officeDocument/2006/relationships/hyperlink" Target="https://m.weibo.cn/2299824385/4834198336833429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D1" workbookViewId="0">
      <selection activeCell="D6" sqref="D6"/>
    </sheetView>
  </sheetViews>
  <sheetFormatPr defaultColWidth="9.26953125" defaultRowHeight="15"/>
  <cols>
    <col min="1" max="1" width="7.453125" style="11" bestFit="1" customWidth="1"/>
    <col min="2" max="2" width="7.453125" style="12" bestFit="1" customWidth="1"/>
    <col min="3" max="3" width="23.90625" style="12" bestFit="1" customWidth="1"/>
    <col min="4" max="4" width="7.453125" style="11" bestFit="1" customWidth="1"/>
    <col min="5" max="5" width="51.6328125" style="12" bestFit="1" customWidth="1"/>
    <col min="6" max="6" width="18.36328125" style="13" bestFit="1" customWidth="1"/>
    <col min="7" max="16384" width="9.26953125" style="12"/>
  </cols>
  <sheetData>
    <row r="1" spans="1:10">
      <c r="A1" s="23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24" t="s">
        <v>85</v>
      </c>
      <c r="G1" s="16" t="s">
        <v>54</v>
      </c>
      <c r="H1" s="16" t="s">
        <v>55</v>
      </c>
      <c r="I1" s="16" t="s">
        <v>56</v>
      </c>
      <c r="J1" s="16" t="s">
        <v>57</v>
      </c>
    </row>
    <row r="2" spans="1:10" ht="16.5">
      <c r="A2" s="25">
        <v>1</v>
      </c>
      <c r="B2" s="21" t="s">
        <v>99</v>
      </c>
      <c r="C2" s="17" t="s">
        <v>104</v>
      </c>
      <c r="D2" s="21" t="s">
        <v>53</v>
      </c>
      <c r="E2" s="22" t="s">
        <v>105</v>
      </c>
      <c r="F2" s="26" t="s">
        <v>106</v>
      </c>
      <c r="G2" s="19" t="s">
        <v>107</v>
      </c>
      <c r="H2" s="19" t="s">
        <v>108</v>
      </c>
      <c r="I2" s="19" t="s">
        <v>87</v>
      </c>
      <c r="J2" s="19">
        <v>1</v>
      </c>
    </row>
    <row r="3" spans="1:10" ht="16.5">
      <c r="A3" s="25">
        <v>2</v>
      </c>
      <c r="B3" s="21" t="s">
        <v>99</v>
      </c>
      <c r="C3" s="17" t="s">
        <v>109</v>
      </c>
      <c r="D3" s="21" t="s">
        <v>13</v>
      </c>
      <c r="E3" s="27" t="s">
        <v>110</v>
      </c>
      <c r="F3" s="28" t="s">
        <v>111</v>
      </c>
      <c r="G3" s="19" t="s">
        <v>94</v>
      </c>
      <c r="H3" s="19" t="s">
        <v>112</v>
      </c>
      <c r="I3" s="19"/>
      <c r="J3" s="19"/>
    </row>
    <row r="4" spans="1:10" ht="16.5">
      <c r="A4" s="25">
        <v>3</v>
      </c>
      <c r="B4" s="21" t="s">
        <v>99</v>
      </c>
      <c r="C4" s="17" t="s">
        <v>113</v>
      </c>
      <c r="D4" s="21" t="s">
        <v>53</v>
      </c>
      <c r="E4" s="27" t="s">
        <v>114</v>
      </c>
      <c r="F4" s="28" t="s">
        <v>115</v>
      </c>
      <c r="G4" s="19" t="s">
        <v>94</v>
      </c>
      <c r="H4" s="19" t="s">
        <v>108</v>
      </c>
      <c r="I4" s="19" t="s">
        <v>87</v>
      </c>
      <c r="J4" s="19">
        <v>1</v>
      </c>
    </row>
    <row r="5" spans="1:10" ht="16.5">
      <c r="A5" s="25">
        <v>4</v>
      </c>
      <c r="B5" s="21" t="s">
        <v>100</v>
      </c>
      <c r="C5" s="17" t="s">
        <v>116</v>
      </c>
      <c r="D5" s="21" t="s">
        <v>53</v>
      </c>
      <c r="E5" s="22" t="s">
        <v>117</v>
      </c>
      <c r="F5" s="26" t="s">
        <v>118</v>
      </c>
      <c r="G5" s="19" t="s">
        <v>89</v>
      </c>
      <c r="H5" s="19" t="s">
        <v>76</v>
      </c>
      <c r="I5" s="19" t="s">
        <v>90</v>
      </c>
      <c r="J5" s="19">
        <v>1</v>
      </c>
    </row>
    <row r="6" spans="1:10" ht="16.5">
      <c r="A6" s="25">
        <v>5</v>
      </c>
      <c r="B6" s="21" t="s">
        <v>100</v>
      </c>
      <c r="C6" s="17" t="s">
        <v>119</v>
      </c>
      <c r="D6" s="21" t="s">
        <v>53</v>
      </c>
      <c r="E6" s="22" t="s">
        <v>120</v>
      </c>
      <c r="F6" s="26" t="s">
        <v>121</v>
      </c>
      <c r="G6" s="19" t="s">
        <v>91</v>
      </c>
      <c r="H6" s="19" t="s">
        <v>76</v>
      </c>
      <c r="I6" s="19" t="s">
        <v>90</v>
      </c>
      <c r="J6" s="19"/>
    </row>
    <row r="7" spans="1:10" ht="16.5">
      <c r="A7" s="25">
        <v>7</v>
      </c>
      <c r="B7" s="21" t="s">
        <v>100</v>
      </c>
      <c r="C7" s="17" t="s">
        <v>123</v>
      </c>
      <c r="D7" s="21" t="s">
        <v>53</v>
      </c>
      <c r="E7" s="22" t="s">
        <v>124</v>
      </c>
      <c r="F7" s="26" t="s">
        <v>125</v>
      </c>
      <c r="G7" s="19" t="s">
        <v>77</v>
      </c>
      <c r="H7" s="19" t="s">
        <v>122</v>
      </c>
      <c r="I7" s="19" t="s">
        <v>71</v>
      </c>
      <c r="J7" s="19">
        <v>1</v>
      </c>
    </row>
    <row r="8" spans="1:10" ht="16.5">
      <c r="A8" s="25">
        <v>8</v>
      </c>
      <c r="B8" s="21" t="s">
        <v>100</v>
      </c>
      <c r="C8" s="17" t="s">
        <v>126</v>
      </c>
      <c r="D8" s="20" t="s">
        <v>13</v>
      </c>
      <c r="E8" s="22" t="s">
        <v>127</v>
      </c>
      <c r="F8" s="26" t="s">
        <v>128</v>
      </c>
      <c r="G8" s="19" t="s">
        <v>86</v>
      </c>
      <c r="H8" s="19" t="s">
        <v>129</v>
      </c>
      <c r="I8" s="19" t="s">
        <v>87</v>
      </c>
      <c r="J8" s="19">
        <v>1</v>
      </c>
    </row>
    <row r="9" spans="1:10" ht="16.5">
      <c r="A9" s="25">
        <v>9</v>
      </c>
      <c r="B9" s="21" t="s">
        <v>100</v>
      </c>
      <c r="C9" s="17" t="s">
        <v>130</v>
      </c>
      <c r="D9" s="18" t="s">
        <v>53</v>
      </c>
      <c r="E9" s="22" t="s">
        <v>131</v>
      </c>
      <c r="F9" s="26" t="s">
        <v>132</v>
      </c>
      <c r="G9" s="19" t="s">
        <v>58</v>
      </c>
      <c r="H9" s="19" t="s">
        <v>133</v>
      </c>
      <c r="I9" s="19" t="s">
        <v>59</v>
      </c>
      <c r="J9" s="19"/>
    </row>
    <row r="10" spans="1:10" ht="16.5">
      <c r="A10" s="25">
        <v>10</v>
      </c>
      <c r="B10" s="21" t="s">
        <v>98</v>
      </c>
      <c r="C10" s="17" t="s">
        <v>134</v>
      </c>
      <c r="D10" s="20" t="s">
        <v>13</v>
      </c>
      <c r="E10" s="27" t="s">
        <v>135</v>
      </c>
      <c r="F10" s="26" t="s">
        <v>136</v>
      </c>
      <c r="G10" s="19" t="s">
        <v>137</v>
      </c>
      <c r="H10" s="19" t="s">
        <v>92</v>
      </c>
      <c r="I10" s="19" t="s">
        <v>87</v>
      </c>
      <c r="J10" s="19">
        <v>1</v>
      </c>
    </row>
    <row r="11" spans="1:10" ht="16.5">
      <c r="A11" s="25">
        <v>11</v>
      </c>
      <c r="B11" s="21" t="s">
        <v>98</v>
      </c>
      <c r="C11" s="17" t="s">
        <v>138</v>
      </c>
      <c r="D11" s="20" t="s">
        <v>13</v>
      </c>
      <c r="E11" s="22" t="s">
        <v>139</v>
      </c>
      <c r="F11" s="26" t="s">
        <v>140</v>
      </c>
      <c r="G11" s="19" t="s">
        <v>94</v>
      </c>
      <c r="H11" s="19" t="s">
        <v>92</v>
      </c>
      <c r="I11" s="19" t="s">
        <v>87</v>
      </c>
      <c r="J11" s="19"/>
    </row>
    <row r="12" spans="1:10" ht="16.5">
      <c r="A12" s="25">
        <v>13</v>
      </c>
      <c r="B12" s="21" t="s">
        <v>101</v>
      </c>
      <c r="C12" s="17" t="s">
        <v>141</v>
      </c>
      <c r="D12" s="18" t="s">
        <v>53</v>
      </c>
      <c r="E12" s="22" t="s">
        <v>142</v>
      </c>
      <c r="F12" s="26" t="s">
        <v>143</v>
      </c>
      <c r="G12" s="19" t="s">
        <v>96</v>
      </c>
      <c r="H12" s="19" t="s">
        <v>93</v>
      </c>
      <c r="I12" s="19" t="s">
        <v>59</v>
      </c>
      <c r="J12" s="19"/>
    </row>
    <row r="13" spans="1:10" ht="16.5">
      <c r="A13" s="25">
        <v>14</v>
      </c>
      <c r="B13" s="21" t="s">
        <v>101</v>
      </c>
      <c r="C13" s="17" t="s">
        <v>144</v>
      </c>
      <c r="D13" s="18" t="s">
        <v>53</v>
      </c>
      <c r="E13" s="22" t="s">
        <v>145</v>
      </c>
      <c r="F13" s="26" t="s">
        <v>146</v>
      </c>
      <c r="G13" s="19" t="s">
        <v>62</v>
      </c>
      <c r="H13" s="19" t="s">
        <v>147</v>
      </c>
      <c r="I13" s="19" t="s">
        <v>63</v>
      </c>
      <c r="J13" s="19">
        <v>1</v>
      </c>
    </row>
    <row r="14" spans="1:10" ht="16.5">
      <c r="A14" s="25">
        <v>15</v>
      </c>
      <c r="B14" s="21" t="s">
        <v>102</v>
      </c>
      <c r="C14" s="17" t="s">
        <v>148</v>
      </c>
      <c r="D14" s="18" t="s">
        <v>13</v>
      </c>
      <c r="E14" s="22" t="s">
        <v>149</v>
      </c>
      <c r="F14" s="26" t="s">
        <v>150</v>
      </c>
      <c r="G14" s="19" t="s">
        <v>151</v>
      </c>
      <c r="H14" s="19" t="s">
        <v>70</v>
      </c>
      <c r="I14" s="19" t="s">
        <v>71</v>
      </c>
      <c r="J14" s="19">
        <v>1</v>
      </c>
    </row>
    <row r="15" spans="1:10" ht="16.5">
      <c r="A15" s="25">
        <v>16</v>
      </c>
      <c r="B15" s="21" t="s">
        <v>103</v>
      </c>
      <c r="C15" s="17" t="s">
        <v>152</v>
      </c>
      <c r="D15" s="18" t="s">
        <v>53</v>
      </c>
      <c r="E15" s="22" t="s">
        <v>153</v>
      </c>
      <c r="F15" s="26" t="s">
        <v>154</v>
      </c>
      <c r="G15" s="19" t="s">
        <v>155</v>
      </c>
      <c r="H15" s="19" t="s">
        <v>60</v>
      </c>
      <c r="I15" s="19" t="s">
        <v>59</v>
      </c>
      <c r="J15" s="19"/>
    </row>
    <row r="16" spans="1:10" ht="16.5">
      <c r="A16" s="25">
        <v>17</v>
      </c>
      <c r="B16" s="21" t="s">
        <v>103</v>
      </c>
      <c r="C16" s="17" t="s">
        <v>156</v>
      </c>
      <c r="D16" s="18" t="s">
        <v>53</v>
      </c>
      <c r="E16" s="22" t="s">
        <v>157</v>
      </c>
      <c r="F16" s="26" t="s">
        <v>158</v>
      </c>
      <c r="G16" s="19" t="s">
        <v>159</v>
      </c>
      <c r="H16" s="19" t="s">
        <v>60</v>
      </c>
      <c r="I16" s="19" t="s">
        <v>59</v>
      </c>
      <c r="J16" s="19"/>
    </row>
    <row r="17" spans="1:10" ht="16.5">
      <c r="A17" s="25">
        <v>18</v>
      </c>
      <c r="B17" s="21" t="s">
        <v>339</v>
      </c>
      <c r="C17" s="17" t="s">
        <v>160</v>
      </c>
      <c r="D17" s="18" t="s">
        <v>13</v>
      </c>
      <c r="E17" s="27" t="s">
        <v>161</v>
      </c>
      <c r="F17" s="26" t="s">
        <v>162</v>
      </c>
      <c r="G17" s="19" t="s">
        <v>75</v>
      </c>
      <c r="H17" s="19" t="s">
        <v>70</v>
      </c>
      <c r="I17" s="19" t="s">
        <v>71</v>
      </c>
      <c r="J17" s="19">
        <v>1</v>
      </c>
    </row>
    <row r="18" spans="1:10" ht="16.5">
      <c r="A18" s="25">
        <v>19</v>
      </c>
      <c r="B18" s="21" t="s">
        <v>339</v>
      </c>
      <c r="C18" s="17" t="s">
        <v>163</v>
      </c>
      <c r="D18" s="18" t="s">
        <v>53</v>
      </c>
      <c r="E18" s="27" t="s">
        <v>164</v>
      </c>
      <c r="F18" s="26" t="s">
        <v>165</v>
      </c>
      <c r="G18" s="19" t="s">
        <v>166</v>
      </c>
      <c r="H18" s="19" t="s">
        <v>60</v>
      </c>
      <c r="I18" s="19" t="s">
        <v>59</v>
      </c>
      <c r="J18" s="19"/>
    </row>
    <row r="19" spans="1:10" ht="16.5">
      <c r="A19" s="25">
        <v>20</v>
      </c>
      <c r="B19" s="21" t="s">
        <v>78</v>
      </c>
      <c r="C19" s="17" t="s">
        <v>167</v>
      </c>
      <c r="D19" s="18" t="s">
        <v>53</v>
      </c>
      <c r="E19" s="27" t="s">
        <v>168</v>
      </c>
      <c r="F19" s="26" t="s">
        <v>169</v>
      </c>
      <c r="G19" s="19" t="s">
        <v>170</v>
      </c>
      <c r="H19" s="19" t="s">
        <v>60</v>
      </c>
      <c r="I19" s="19" t="s">
        <v>59</v>
      </c>
      <c r="J19" s="19">
        <v>1</v>
      </c>
    </row>
    <row r="20" spans="1:10" ht="16.5">
      <c r="A20" s="25">
        <v>21</v>
      </c>
      <c r="B20" s="21" t="s">
        <v>78</v>
      </c>
      <c r="C20" s="17" t="s">
        <v>171</v>
      </c>
      <c r="D20" s="18" t="s">
        <v>53</v>
      </c>
      <c r="E20" s="22" t="s">
        <v>172</v>
      </c>
      <c r="F20" s="26" t="s">
        <v>173</v>
      </c>
      <c r="G20" s="19" t="s">
        <v>62</v>
      </c>
      <c r="H20" s="19" t="s">
        <v>174</v>
      </c>
      <c r="I20" s="19" t="s">
        <v>63</v>
      </c>
      <c r="J20" s="19">
        <v>1</v>
      </c>
    </row>
    <row r="21" spans="1:10" ht="16.5">
      <c r="A21" s="25">
        <v>22</v>
      </c>
      <c r="B21" s="21" t="s">
        <v>78</v>
      </c>
      <c r="C21" s="17" t="s">
        <v>175</v>
      </c>
      <c r="D21" s="18" t="s">
        <v>53</v>
      </c>
      <c r="E21" s="22" t="s">
        <v>176</v>
      </c>
      <c r="F21" s="26" t="s">
        <v>177</v>
      </c>
      <c r="G21" s="19" t="s">
        <v>62</v>
      </c>
      <c r="H21" s="19" t="s">
        <v>178</v>
      </c>
      <c r="I21" s="19" t="s">
        <v>63</v>
      </c>
      <c r="J21" s="19"/>
    </row>
    <row r="22" spans="1:10" ht="16.5">
      <c r="A22" s="25">
        <v>23</v>
      </c>
      <c r="B22" s="21" t="s">
        <v>78</v>
      </c>
      <c r="C22" s="17" t="s">
        <v>179</v>
      </c>
      <c r="D22" s="18" t="s">
        <v>53</v>
      </c>
      <c r="E22" s="27" t="s">
        <v>180</v>
      </c>
      <c r="F22" s="28" t="s">
        <v>181</v>
      </c>
      <c r="G22" s="19" t="s">
        <v>58</v>
      </c>
      <c r="H22" s="19" t="s">
        <v>182</v>
      </c>
      <c r="I22" s="19" t="s">
        <v>59</v>
      </c>
      <c r="J22" s="19"/>
    </row>
    <row r="23" spans="1:10" ht="16.5">
      <c r="A23" s="25">
        <v>24</v>
      </c>
      <c r="B23" s="21" t="s">
        <v>78</v>
      </c>
      <c r="C23" s="17" t="s">
        <v>183</v>
      </c>
      <c r="D23" s="18" t="s">
        <v>53</v>
      </c>
      <c r="E23" s="22" t="s">
        <v>184</v>
      </c>
      <c r="F23" s="26" t="s">
        <v>185</v>
      </c>
      <c r="G23" s="19" t="s">
        <v>186</v>
      </c>
      <c r="H23" s="19" t="s">
        <v>95</v>
      </c>
      <c r="I23" s="19" t="s">
        <v>59</v>
      </c>
      <c r="J23" s="19">
        <v>1</v>
      </c>
    </row>
    <row r="24" spans="1:10" ht="16.5">
      <c r="A24" s="25">
        <v>25</v>
      </c>
      <c r="B24" s="21" t="s">
        <v>78</v>
      </c>
      <c r="C24" s="17" t="s">
        <v>187</v>
      </c>
      <c r="D24" s="18" t="s">
        <v>53</v>
      </c>
      <c r="E24" s="22" t="s">
        <v>188</v>
      </c>
      <c r="F24" s="28" t="s">
        <v>189</v>
      </c>
      <c r="G24" s="19" t="s">
        <v>190</v>
      </c>
      <c r="H24" s="19" t="s">
        <v>60</v>
      </c>
      <c r="I24" s="19" t="s">
        <v>59</v>
      </c>
      <c r="J24" s="19">
        <v>1</v>
      </c>
    </row>
    <row r="25" spans="1:10" ht="16.5">
      <c r="A25" s="25">
        <v>26</v>
      </c>
      <c r="B25" s="21" t="s">
        <v>78</v>
      </c>
      <c r="C25" s="17" t="s">
        <v>191</v>
      </c>
      <c r="D25" s="18" t="s">
        <v>53</v>
      </c>
      <c r="E25" s="22" t="s">
        <v>192</v>
      </c>
      <c r="F25" s="28" t="s">
        <v>193</v>
      </c>
      <c r="G25" s="19" t="s">
        <v>194</v>
      </c>
      <c r="H25" s="19" t="s">
        <v>60</v>
      </c>
      <c r="I25" s="19" t="s">
        <v>59</v>
      </c>
      <c r="J25" s="19">
        <v>1</v>
      </c>
    </row>
    <row r="26" spans="1:10" ht="16.5">
      <c r="A26" s="25">
        <v>27</v>
      </c>
      <c r="B26" s="21" t="s">
        <v>78</v>
      </c>
      <c r="C26" s="17" t="s">
        <v>195</v>
      </c>
      <c r="D26" s="18" t="s">
        <v>53</v>
      </c>
      <c r="E26" s="22" t="s">
        <v>196</v>
      </c>
      <c r="F26" s="28" t="s">
        <v>197</v>
      </c>
      <c r="G26" s="19" t="s">
        <v>107</v>
      </c>
      <c r="H26" s="19" t="s">
        <v>60</v>
      </c>
      <c r="I26" s="19" t="s">
        <v>59</v>
      </c>
      <c r="J26" s="19">
        <v>1</v>
      </c>
    </row>
    <row r="27" spans="1:10" ht="16.5">
      <c r="A27" s="25">
        <v>28</v>
      </c>
      <c r="B27" s="21" t="s">
        <v>78</v>
      </c>
      <c r="C27" s="17" t="s">
        <v>198</v>
      </c>
      <c r="D27" s="18" t="s">
        <v>53</v>
      </c>
      <c r="E27" s="22" t="s">
        <v>199</v>
      </c>
      <c r="F27" s="26" t="s">
        <v>200</v>
      </c>
      <c r="G27" s="19" t="s">
        <v>88</v>
      </c>
      <c r="H27" s="19" t="s">
        <v>60</v>
      </c>
      <c r="I27" s="19" t="s">
        <v>59</v>
      </c>
      <c r="J27" s="19">
        <v>1</v>
      </c>
    </row>
    <row r="28" spans="1:10" ht="16.5">
      <c r="A28" s="25">
        <v>29</v>
      </c>
      <c r="B28" s="21" t="s">
        <v>78</v>
      </c>
      <c r="C28" s="17" t="s">
        <v>201</v>
      </c>
      <c r="D28" s="18" t="s">
        <v>53</v>
      </c>
      <c r="E28" s="22" t="s">
        <v>202</v>
      </c>
      <c r="F28" s="26" t="s">
        <v>203</v>
      </c>
      <c r="G28" s="19" t="s">
        <v>204</v>
      </c>
      <c r="H28" s="19" t="s">
        <v>60</v>
      </c>
      <c r="I28" s="19" t="s">
        <v>59</v>
      </c>
      <c r="J28" s="19"/>
    </row>
    <row r="29" spans="1:10" ht="16.5">
      <c r="A29" s="25">
        <v>30</v>
      </c>
      <c r="B29" s="21" t="s">
        <v>78</v>
      </c>
      <c r="C29" s="17" t="s">
        <v>205</v>
      </c>
      <c r="D29" s="18" t="s">
        <v>53</v>
      </c>
      <c r="E29" s="22" t="s">
        <v>206</v>
      </c>
      <c r="F29" s="26" t="s">
        <v>207</v>
      </c>
      <c r="G29" s="19" t="s">
        <v>208</v>
      </c>
      <c r="H29" s="19" t="s">
        <v>60</v>
      </c>
      <c r="I29" s="19" t="s">
        <v>59</v>
      </c>
      <c r="J29" s="19"/>
    </row>
    <row r="30" spans="1:10" ht="16.5">
      <c r="A30" s="25">
        <v>31</v>
      </c>
      <c r="B30" s="21" t="s">
        <v>78</v>
      </c>
      <c r="C30" s="17" t="s">
        <v>209</v>
      </c>
      <c r="D30" s="18" t="s">
        <v>53</v>
      </c>
      <c r="E30" s="22" t="s">
        <v>210</v>
      </c>
      <c r="F30" s="26" t="s">
        <v>211</v>
      </c>
      <c r="G30" s="19" t="s">
        <v>212</v>
      </c>
      <c r="H30" s="19" t="s">
        <v>60</v>
      </c>
      <c r="I30" s="19" t="s">
        <v>59</v>
      </c>
      <c r="J30" s="19"/>
    </row>
    <row r="31" spans="1:10" ht="16.5">
      <c r="A31" s="25">
        <v>32</v>
      </c>
      <c r="B31" s="21" t="s">
        <v>78</v>
      </c>
      <c r="C31" s="17" t="s">
        <v>213</v>
      </c>
      <c r="D31" s="20" t="s">
        <v>13</v>
      </c>
      <c r="E31" s="22" t="s">
        <v>214</v>
      </c>
      <c r="F31" s="26" t="s">
        <v>215</v>
      </c>
      <c r="G31" s="19" t="s">
        <v>216</v>
      </c>
      <c r="H31" s="19" t="s">
        <v>95</v>
      </c>
      <c r="I31" s="19" t="s">
        <v>216</v>
      </c>
      <c r="J31" s="19"/>
    </row>
    <row r="32" spans="1:10" ht="16.5">
      <c r="A32" s="25">
        <v>33</v>
      </c>
      <c r="B32" s="21" t="s">
        <v>79</v>
      </c>
      <c r="C32" s="17" t="s">
        <v>217</v>
      </c>
      <c r="D32" s="18" t="s">
        <v>53</v>
      </c>
      <c r="E32" s="22" t="s">
        <v>218</v>
      </c>
      <c r="F32" s="28" t="s">
        <v>219</v>
      </c>
      <c r="G32" s="19" t="s">
        <v>220</v>
      </c>
      <c r="H32" s="19" t="s">
        <v>61</v>
      </c>
      <c r="I32" s="19" t="s">
        <v>59</v>
      </c>
      <c r="J32" s="19"/>
    </row>
    <row r="33" spans="1:10" ht="16.5">
      <c r="A33" s="25">
        <v>34</v>
      </c>
      <c r="B33" s="21" t="s">
        <v>79</v>
      </c>
      <c r="C33" s="17" t="s">
        <v>221</v>
      </c>
      <c r="D33" s="18" t="s">
        <v>53</v>
      </c>
      <c r="E33" s="27" t="s">
        <v>222</v>
      </c>
      <c r="F33" s="28" t="s">
        <v>223</v>
      </c>
      <c r="G33" s="19" t="s">
        <v>204</v>
      </c>
      <c r="H33" s="19" t="s">
        <v>61</v>
      </c>
      <c r="I33" s="19" t="s">
        <v>59</v>
      </c>
      <c r="J33" s="19">
        <v>1</v>
      </c>
    </row>
    <row r="34" spans="1:10" ht="16.5">
      <c r="A34" s="25">
        <v>35</v>
      </c>
      <c r="B34" s="21" t="s">
        <v>79</v>
      </c>
      <c r="C34" s="17" t="s">
        <v>224</v>
      </c>
      <c r="D34" s="18" t="s">
        <v>53</v>
      </c>
      <c r="E34" s="27" t="s">
        <v>225</v>
      </c>
      <c r="F34" s="28" t="s">
        <v>226</v>
      </c>
      <c r="G34" s="19" t="s">
        <v>227</v>
      </c>
      <c r="H34" s="19" t="s">
        <v>61</v>
      </c>
      <c r="I34" s="19" t="s">
        <v>59</v>
      </c>
      <c r="J34" s="19"/>
    </row>
    <row r="35" spans="1:10" ht="16.5">
      <c r="A35" s="25">
        <v>36</v>
      </c>
      <c r="B35" s="21" t="s">
        <v>79</v>
      </c>
      <c r="C35" s="17" t="s">
        <v>228</v>
      </c>
      <c r="D35" s="18" t="s">
        <v>53</v>
      </c>
      <c r="E35" s="27" t="s">
        <v>229</v>
      </c>
      <c r="F35" s="28" t="s">
        <v>230</v>
      </c>
      <c r="G35" s="19" t="s">
        <v>231</v>
      </c>
      <c r="H35" s="19" t="s">
        <v>61</v>
      </c>
      <c r="I35" s="19" t="s">
        <v>59</v>
      </c>
      <c r="J35" s="19">
        <v>1</v>
      </c>
    </row>
    <row r="36" spans="1:10" ht="16.5">
      <c r="A36" s="25">
        <v>37</v>
      </c>
      <c r="B36" s="21" t="s">
        <v>79</v>
      </c>
      <c r="C36" s="17" t="s">
        <v>232</v>
      </c>
      <c r="D36" s="18" t="s">
        <v>53</v>
      </c>
      <c r="E36" s="27" t="s">
        <v>233</v>
      </c>
      <c r="F36" s="28" t="s">
        <v>234</v>
      </c>
      <c r="G36" s="19" t="s">
        <v>235</v>
      </c>
      <c r="H36" s="19" t="s">
        <v>61</v>
      </c>
      <c r="I36" s="19" t="s">
        <v>59</v>
      </c>
      <c r="J36" s="19"/>
    </row>
    <row r="37" spans="1:10" ht="16.5">
      <c r="A37" s="25">
        <v>38</v>
      </c>
      <c r="B37" s="21" t="s">
        <v>79</v>
      </c>
      <c r="C37" s="17" t="s">
        <v>236</v>
      </c>
      <c r="D37" s="18" t="s">
        <v>53</v>
      </c>
      <c r="E37" s="27" t="s">
        <v>237</v>
      </c>
      <c r="F37" s="28" t="s">
        <v>238</v>
      </c>
      <c r="G37" s="19" t="s">
        <v>239</v>
      </c>
      <c r="H37" s="19" t="s">
        <v>61</v>
      </c>
      <c r="I37" s="19" t="s">
        <v>59</v>
      </c>
      <c r="J37" s="19"/>
    </row>
    <row r="38" spans="1:10" ht="16.5">
      <c r="A38" s="25">
        <v>39</v>
      </c>
      <c r="B38" s="21" t="s">
        <v>79</v>
      </c>
      <c r="C38" s="17" t="s">
        <v>240</v>
      </c>
      <c r="D38" s="18" t="s">
        <v>53</v>
      </c>
      <c r="E38" s="27" t="s">
        <v>241</v>
      </c>
      <c r="F38" s="28" t="s">
        <v>242</v>
      </c>
      <c r="G38" s="19" t="s">
        <v>243</v>
      </c>
      <c r="H38" s="19" t="s">
        <v>61</v>
      </c>
      <c r="I38" s="19" t="s">
        <v>59</v>
      </c>
      <c r="J38" s="19"/>
    </row>
    <row r="39" spans="1:10" ht="16.5">
      <c r="A39" s="25">
        <v>40</v>
      </c>
      <c r="B39" s="21" t="s">
        <v>79</v>
      </c>
      <c r="C39" s="17" t="s">
        <v>244</v>
      </c>
      <c r="D39" s="18" t="s">
        <v>53</v>
      </c>
      <c r="E39" s="27" t="s">
        <v>245</v>
      </c>
      <c r="F39" s="28" t="s">
        <v>246</v>
      </c>
      <c r="G39" s="19" t="s">
        <v>247</v>
      </c>
      <c r="H39" s="19" t="s">
        <v>61</v>
      </c>
      <c r="I39" s="19" t="s">
        <v>59</v>
      </c>
      <c r="J39" s="19"/>
    </row>
    <row r="40" spans="1:10" ht="16.5">
      <c r="A40" s="25">
        <v>41</v>
      </c>
      <c r="B40" s="21" t="s">
        <v>79</v>
      </c>
      <c r="C40" s="17" t="s">
        <v>248</v>
      </c>
      <c r="D40" s="18" t="s">
        <v>53</v>
      </c>
      <c r="E40" s="27" t="s">
        <v>249</v>
      </c>
      <c r="F40" s="28" t="s">
        <v>250</v>
      </c>
      <c r="G40" s="19" t="s">
        <v>251</v>
      </c>
      <c r="H40" s="19" t="s">
        <v>61</v>
      </c>
      <c r="I40" s="19" t="s">
        <v>59</v>
      </c>
      <c r="J40" s="19"/>
    </row>
    <row r="41" spans="1:10" ht="16.5">
      <c r="A41" s="25">
        <v>42</v>
      </c>
      <c r="B41" s="21" t="s">
        <v>79</v>
      </c>
      <c r="C41" s="17" t="s">
        <v>252</v>
      </c>
      <c r="D41" s="18" t="s">
        <v>53</v>
      </c>
      <c r="E41" s="22" t="s">
        <v>253</v>
      </c>
      <c r="F41" s="26" t="s">
        <v>254</v>
      </c>
      <c r="G41" s="19" t="s">
        <v>62</v>
      </c>
      <c r="H41" s="19" t="s">
        <v>255</v>
      </c>
      <c r="I41" s="19" t="s">
        <v>63</v>
      </c>
      <c r="J41" s="19"/>
    </row>
    <row r="42" spans="1:10" ht="16.5">
      <c r="A42" s="25">
        <v>43</v>
      </c>
      <c r="B42" s="21" t="s">
        <v>79</v>
      </c>
      <c r="C42" s="17" t="s">
        <v>256</v>
      </c>
      <c r="D42" s="18" t="s">
        <v>53</v>
      </c>
      <c r="E42" s="22" t="s">
        <v>257</v>
      </c>
      <c r="F42" s="28" t="s">
        <v>258</v>
      </c>
      <c r="G42" s="19" t="s">
        <v>107</v>
      </c>
      <c r="H42" s="19" t="s">
        <v>64</v>
      </c>
      <c r="I42" s="19" t="s">
        <v>59</v>
      </c>
      <c r="J42" s="19"/>
    </row>
    <row r="43" spans="1:10" ht="16.5">
      <c r="A43" s="25">
        <v>44</v>
      </c>
      <c r="B43" s="21" t="s">
        <v>79</v>
      </c>
      <c r="C43" s="17" t="s">
        <v>259</v>
      </c>
      <c r="D43" s="18" t="s">
        <v>53</v>
      </c>
      <c r="E43" s="22" t="s">
        <v>260</v>
      </c>
      <c r="F43" s="28" t="s">
        <v>261</v>
      </c>
      <c r="G43" s="19" t="s">
        <v>58</v>
      </c>
      <c r="H43" s="19" t="s">
        <v>262</v>
      </c>
      <c r="I43" s="19" t="s">
        <v>59</v>
      </c>
      <c r="J43" s="19">
        <v>1</v>
      </c>
    </row>
    <row r="44" spans="1:10" ht="16.5">
      <c r="A44" s="25">
        <v>45</v>
      </c>
      <c r="B44" s="21" t="s">
        <v>79</v>
      </c>
      <c r="C44" s="17" t="s">
        <v>263</v>
      </c>
      <c r="D44" s="18" t="s">
        <v>53</v>
      </c>
      <c r="E44" s="27" t="s">
        <v>264</v>
      </c>
      <c r="F44" s="28" t="s">
        <v>265</v>
      </c>
      <c r="G44" s="19" t="s">
        <v>266</v>
      </c>
      <c r="H44" s="19" t="s">
        <v>267</v>
      </c>
      <c r="I44" s="19"/>
      <c r="J44" s="19"/>
    </row>
    <row r="45" spans="1:10" ht="16.5">
      <c r="A45" s="25">
        <v>46</v>
      </c>
      <c r="B45" s="21" t="s">
        <v>79</v>
      </c>
      <c r="C45" s="17" t="s">
        <v>268</v>
      </c>
      <c r="D45" s="18" t="s">
        <v>53</v>
      </c>
      <c r="E45" s="27" t="s">
        <v>269</v>
      </c>
      <c r="F45" s="28" t="s">
        <v>270</v>
      </c>
      <c r="G45" s="19" t="s">
        <v>271</v>
      </c>
      <c r="H45" s="19" t="s">
        <v>64</v>
      </c>
      <c r="I45" s="19" t="s">
        <v>59</v>
      </c>
      <c r="J45" s="19"/>
    </row>
    <row r="46" spans="1:10" ht="16.5">
      <c r="A46" s="25">
        <v>47</v>
      </c>
      <c r="B46" s="21" t="s">
        <v>79</v>
      </c>
      <c r="C46" s="17" t="s">
        <v>272</v>
      </c>
      <c r="D46" s="18" t="s">
        <v>53</v>
      </c>
      <c r="E46" s="22" t="s">
        <v>273</v>
      </c>
      <c r="F46" s="26" t="s">
        <v>274</v>
      </c>
      <c r="G46" s="19" t="s">
        <v>190</v>
      </c>
      <c r="H46" s="19" t="s">
        <v>64</v>
      </c>
      <c r="I46" s="19" t="s">
        <v>59</v>
      </c>
      <c r="J46" s="19">
        <v>1</v>
      </c>
    </row>
    <row r="47" spans="1:10" ht="16.5">
      <c r="A47" s="25">
        <v>48</v>
      </c>
      <c r="B47" s="21" t="s">
        <v>79</v>
      </c>
      <c r="C47" s="17" t="s">
        <v>275</v>
      </c>
      <c r="D47" s="18" t="s">
        <v>53</v>
      </c>
      <c r="E47" s="22" t="s">
        <v>276</v>
      </c>
      <c r="F47" s="28" t="s">
        <v>277</v>
      </c>
      <c r="G47" s="19" t="s">
        <v>194</v>
      </c>
      <c r="H47" s="19" t="s">
        <v>64</v>
      </c>
      <c r="I47" s="19" t="s">
        <v>59</v>
      </c>
      <c r="J47" s="19"/>
    </row>
    <row r="48" spans="1:10" ht="16.5">
      <c r="A48" s="25">
        <v>49</v>
      </c>
      <c r="B48" s="21" t="s">
        <v>79</v>
      </c>
      <c r="C48" s="17" t="s">
        <v>278</v>
      </c>
      <c r="D48" s="18" t="s">
        <v>53</v>
      </c>
      <c r="E48" s="22" t="s">
        <v>279</v>
      </c>
      <c r="F48" s="26" t="s">
        <v>280</v>
      </c>
      <c r="G48" s="19" t="s">
        <v>281</v>
      </c>
      <c r="H48" s="19" t="s">
        <v>64</v>
      </c>
      <c r="I48" s="19" t="s">
        <v>59</v>
      </c>
      <c r="J48" s="19"/>
    </row>
    <row r="49" spans="1:10" ht="16.5">
      <c r="A49" s="25">
        <v>50</v>
      </c>
      <c r="B49" s="21" t="s">
        <v>80</v>
      </c>
      <c r="C49" s="17" t="s">
        <v>282</v>
      </c>
      <c r="D49" s="18" t="s">
        <v>53</v>
      </c>
      <c r="E49" s="27" t="s">
        <v>283</v>
      </c>
      <c r="F49" s="26" t="s">
        <v>284</v>
      </c>
      <c r="G49" s="19" t="s">
        <v>190</v>
      </c>
      <c r="H49" s="19" t="s">
        <v>65</v>
      </c>
      <c r="I49" s="19" t="s">
        <v>59</v>
      </c>
      <c r="J49" s="19"/>
    </row>
    <row r="50" spans="1:10" ht="16.5">
      <c r="A50" s="25">
        <v>51</v>
      </c>
      <c r="B50" s="21" t="s">
        <v>80</v>
      </c>
      <c r="C50" s="17" t="s">
        <v>285</v>
      </c>
      <c r="D50" s="18" t="s">
        <v>53</v>
      </c>
      <c r="E50" s="27" t="s">
        <v>286</v>
      </c>
      <c r="F50" s="26" t="s">
        <v>287</v>
      </c>
      <c r="G50" s="19" t="s">
        <v>231</v>
      </c>
      <c r="H50" s="19" t="s">
        <v>65</v>
      </c>
      <c r="I50" s="19" t="s">
        <v>59</v>
      </c>
      <c r="J50" s="19"/>
    </row>
    <row r="51" spans="1:10" ht="16.5">
      <c r="A51" s="25">
        <v>52</v>
      </c>
      <c r="B51" s="21" t="s">
        <v>80</v>
      </c>
      <c r="C51" s="17" t="s">
        <v>288</v>
      </c>
      <c r="D51" s="18" t="s">
        <v>53</v>
      </c>
      <c r="E51" s="27" t="s">
        <v>289</v>
      </c>
      <c r="F51" s="26" t="s">
        <v>290</v>
      </c>
      <c r="G51" s="19" t="s">
        <v>194</v>
      </c>
      <c r="H51" s="19" t="s">
        <v>65</v>
      </c>
      <c r="I51" s="19" t="s">
        <v>59</v>
      </c>
      <c r="J51" s="19"/>
    </row>
    <row r="52" spans="1:10" ht="16.5">
      <c r="A52" s="25">
        <v>53</v>
      </c>
      <c r="B52" s="21" t="s">
        <v>80</v>
      </c>
      <c r="C52" s="17" t="s">
        <v>291</v>
      </c>
      <c r="D52" s="18" t="s">
        <v>53</v>
      </c>
      <c r="E52" s="27" t="s">
        <v>292</v>
      </c>
      <c r="F52" s="28" t="s">
        <v>293</v>
      </c>
      <c r="G52" s="19" t="s">
        <v>243</v>
      </c>
      <c r="H52" s="19" t="s">
        <v>65</v>
      </c>
      <c r="I52" s="19" t="s">
        <v>59</v>
      </c>
    </row>
    <row r="53" spans="1:10" ht="16.5">
      <c r="A53" s="25">
        <v>54</v>
      </c>
      <c r="B53" s="21" t="s">
        <v>80</v>
      </c>
      <c r="C53" s="17" t="s">
        <v>294</v>
      </c>
      <c r="D53" s="18" t="s">
        <v>53</v>
      </c>
      <c r="E53" s="27" t="s">
        <v>295</v>
      </c>
      <c r="F53" s="26" t="s">
        <v>296</v>
      </c>
      <c r="G53" s="19" t="s">
        <v>74</v>
      </c>
      <c r="H53" s="19" t="s">
        <v>66</v>
      </c>
      <c r="I53" s="19" t="s">
        <v>67</v>
      </c>
    </row>
    <row r="54" spans="1:10" ht="16.5">
      <c r="A54" s="25">
        <v>55</v>
      </c>
      <c r="B54" s="21" t="s">
        <v>80</v>
      </c>
      <c r="C54" s="17" t="s">
        <v>297</v>
      </c>
      <c r="D54" s="18" t="s">
        <v>53</v>
      </c>
      <c r="E54" s="27" t="s">
        <v>298</v>
      </c>
      <c r="F54" s="28" t="s">
        <v>299</v>
      </c>
      <c r="G54" s="19" t="s">
        <v>69</v>
      </c>
      <c r="H54" s="19" t="s">
        <v>66</v>
      </c>
      <c r="I54" s="19" t="s">
        <v>67</v>
      </c>
    </row>
    <row r="55" spans="1:10" ht="16.5">
      <c r="A55" s="25">
        <v>56</v>
      </c>
      <c r="B55" s="21" t="s">
        <v>80</v>
      </c>
      <c r="C55" s="17" t="s">
        <v>300</v>
      </c>
      <c r="D55" s="18" t="s">
        <v>53</v>
      </c>
      <c r="E55" s="27" t="s">
        <v>301</v>
      </c>
      <c r="F55" s="26" t="s">
        <v>302</v>
      </c>
      <c r="G55" s="19" t="s">
        <v>303</v>
      </c>
      <c r="H55" s="19" t="s">
        <v>68</v>
      </c>
      <c r="I55" s="19" t="s">
        <v>67</v>
      </c>
    </row>
    <row r="56" spans="1:10" ht="16.5">
      <c r="A56" s="25">
        <v>57</v>
      </c>
      <c r="B56" s="21" t="s">
        <v>80</v>
      </c>
      <c r="C56" s="17" t="s">
        <v>304</v>
      </c>
      <c r="D56" s="18" t="s">
        <v>53</v>
      </c>
      <c r="E56" s="27" t="s">
        <v>305</v>
      </c>
      <c r="F56" s="28" t="s">
        <v>306</v>
      </c>
      <c r="G56" s="19" t="s">
        <v>307</v>
      </c>
      <c r="H56" s="19" t="s">
        <v>68</v>
      </c>
      <c r="I56" s="19" t="s">
        <v>67</v>
      </c>
    </row>
    <row r="57" spans="1:10" ht="16.5">
      <c r="A57" s="25">
        <v>58</v>
      </c>
      <c r="B57" s="21" t="s">
        <v>80</v>
      </c>
      <c r="C57" s="17" t="s">
        <v>308</v>
      </c>
      <c r="D57" s="18" t="s">
        <v>53</v>
      </c>
      <c r="E57" s="22" t="s">
        <v>309</v>
      </c>
      <c r="F57" s="28" t="s">
        <v>310</v>
      </c>
      <c r="G57" s="19" t="s">
        <v>190</v>
      </c>
      <c r="H57" s="19" t="s">
        <v>311</v>
      </c>
      <c r="I57" s="19" t="s">
        <v>59</v>
      </c>
    </row>
    <row r="58" spans="1:10" ht="16.5">
      <c r="A58" s="25">
        <v>59</v>
      </c>
      <c r="B58" s="21" t="s">
        <v>80</v>
      </c>
      <c r="C58" s="17" t="s">
        <v>72</v>
      </c>
      <c r="D58" s="18" t="s">
        <v>53</v>
      </c>
      <c r="E58" s="22" t="s">
        <v>312</v>
      </c>
      <c r="F58" s="26" t="s">
        <v>313</v>
      </c>
      <c r="G58" s="19" t="s">
        <v>62</v>
      </c>
      <c r="H58" s="19" t="s">
        <v>73</v>
      </c>
      <c r="I58" s="19" t="s">
        <v>63</v>
      </c>
    </row>
    <row r="59" spans="1:10" ht="16.5">
      <c r="A59" s="25">
        <v>60</v>
      </c>
      <c r="B59" s="21" t="s">
        <v>81</v>
      </c>
      <c r="C59" s="17" t="s">
        <v>314</v>
      </c>
      <c r="D59" s="18" t="s">
        <v>53</v>
      </c>
      <c r="E59" s="22" t="s">
        <v>315</v>
      </c>
      <c r="F59" s="26" t="s">
        <v>316</v>
      </c>
      <c r="G59" s="19" t="s">
        <v>314</v>
      </c>
      <c r="H59" s="19"/>
      <c r="I59" s="19" t="s">
        <v>67</v>
      </c>
    </row>
    <row r="60" spans="1:10" ht="16.5">
      <c r="A60" s="25">
        <v>61</v>
      </c>
      <c r="B60" s="21" t="s">
        <v>81</v>
      </c>
      <c r="C60" s="17" t="s">
        <v>317</v>
      </c>
      <c r="D60" s="18" t="s">
        <v>13</v>
      </c>
      <c r="E60" s="22" t="s">
        <v>318</v>
      </c>
      <c r="F60" s="26" t="s">
        <v>319</v>
      </c>
      <c r="G60" s="19" t="s">
        <v>97</v>
      </c>
      <c r="H60" s="19" t="s">
        <v>70</v>
      </c>
      <c r="I60" s="19" t="s">
        <v>71</v>
      </c>
    </row>
    <row r="61" spans="1:10" ht="16.5">
      <c r="A61" s="25">
        <v>62</v>
      </c>
      <c r="B61" s="21" t="s">
        <v>81</v>
      </c>
      <c r="C61" s="17" t="s">
        <v>320</v>
      </c>
      <c r="D61" s="18" t="s">
        <v>53</v>
      </c>
      <c r="E61" s="22" t="s">
        <v>321</v>
      </c>
      <c r="F61" s="26" t="s">
        <v>322</v>
      </c>
      <c r="G61" s="19" t="s">
        <v>58</v>
      </c>
      <c r="H61" s="19" t="s">
        <v>323</v>
      </c>
      <c r="I61" s="19" t="s">
        <v>59</v>
      </c>
    </row>
    <row r="62" spans="1:10" ht="16.5">
      <c r="A62" s="25">
        <v>63</v>
      </c>
      <c r="B62" s="21" t="s">
        <v>82</v>
      </c>
      <c r="C62" s="17" t="s">
        <v>324</v>
      </c>
      <c r="D62" s="18" t="s">
        <v>13</v>
      </c>
      <c r="E62" s="27" t="s">
        <v>325</v>
      </c>
      <c r="F62" s="28" t="s">
        <v>326</v>
      </c>
      <c r="G62" s="19" t="s">
        <v>75</v>
      </c>
      <c r="H62" s="19" t="s">
        <v>327</v>
      </c>
      <c r="I62" s="19" t="s">
        <v>71</v>
      </c>
    </row>
    <row r="63" spans="1:10" ht="16.5">
      <c r="A63" s="25">
        <v>64</v>
      </c>
      <c r="B63" s="21" t="s">
        <v>82</v>
      </c>
      <c r="C63" s="17" t="s">
        <v>328</v>
      </c>
      <c r="D63" s="18" t="s">
        <v>53</v>
      </c>
      <c r="E63" s="22" t="s">
        <v>329</v>
      </c>
      <c r="F63" s="29" t="s">
        <v>330</v>
      </c>
      <c r="G63" s="19" t="s">
        <v>94</v>
      </c>
      <c r="H63" s="19" t="s">
        <v>76</v>
      </c>
      <c r="I63" s="19" t="s">
        <v>67</v>
      </c>
    </row>
    <row r="64" spans="1:10" ht="16.5">
      <c r="A64" s="25">
        <v>65</v>
      </c>
      <c r="B64" s="21" t="s">
        <v>83</v>
      </c>
      <c r="C64" s="17" t="s">
        <v>331</v>
      </c>
      <c r="D64" s="18" t="s">
        <v>53</v>
      </c>
      <c r="E64" s="22" t="s">
        <v>332</v>
      </c>
      <c r="F64" s="29" t="s">
        <v>333</v>
      </c>
      <c r="G64" s="19" t="s">
        <v>62</v>
      </c>
      <c r="H64" s="19" t="s">
        <v>334</v>
      </c>
      <c r="I64" s="19" t="s">
        <v>63</v>
      </c>
    </row>
    <row r="65" spans="1:9" ht="16.5">
      <c r="A65" s="25">
        <v>66</v>
      </c>
      <c r="B65" s="21" t="s">
        <v>84</v>
      </c>
      <c r="C65" s="17" t="s">
        <v>335</v>
      </c>
      <c r="D65" s="18" t="s">
        <v>53</v>
      </c>
      <c r="E65" s="22" t="s">
        <v>336</v>
      </c>
      <c r="F65" s="28" t="s">
        <v>337</v>
      </c>
      <c r="G65" s="19" t="s">
        <v>62</v>
      </c>
      <c r="H65" s="19" t="s">
        <v>338</v>
      </c>
      <c r="I65" s="19" t="s">
        <v>63</v>
      </c>
    </row>
  </sheetData>
  <autoFilter ref="A1:F11" xr:uid="{00000000-0009-0000-0000-000000000000}">
    <sortState xmlns:xlrd2="http://schemas.microsoft.com/office/spreadsheetml/2017/richdata2" ref="A2:F91">
      <sortCondition ref="B1:B11"/>
    </sortState>
  </autoFilter>
  <phoneticPr fontId="3" type="noConversion"/>
  <conditionalFormatting sqref="G8">
    <cfRule type="duplicateValues" dxfId="4" priority="1"/>
  </conditionalFormatting>
  <conditionalFormatting sqref="G59">
    <cfRule type="duplicateValues" dxfId="3" priority="3"/>
  </conditionalFormatting>
  <conditionalFormatting sqref="G62">
    <cfRule type="duplicateValues" dxfId="2" priority="2"/>
  </conditionalFormatting>
  <conditionalFormatting sqref="G21:G58 G9:G19 G1:G7 G60:G61 G63:G65">
    <cfRule type="duplicateValues" dxfId="1" priority="4"/>
  </conditionalFormatting>
  <conditionalFormatting sqref="E1:E65">
    <cfRule type="expression" dxfId="0" priority="12">
      <formula>AND(COUNTIF($E$1,E1)+COUNTIF($E$2:$E$3,E1)+COUNTIF($E$4,E1)+COUNTIF($E$5,E1)+COUNTIF($E$6,E1)+COUNTIF($E$7:$E$7,E1)+COUNTIF($E$8,E1)+COUNTIF($E$9,E1)+COUNTIF($E$10,E1)+COUNTIF($E$11,E1)+COUNTIF(#REF!,E1)+COUNTIF($E$12,E1)+COUNTIF($E$13,E1)+COUNTIF($E$14:$E$15,E1)+COUNTIF($E$16,E1)+COUNTIF($E$17:$E$19,E1)+COUNTIF($E$20:$E$22,E1)+COUNTIF($E$23:$E$30,E1)+COUNTIF($E$31,E1)+COUNTIF($E$32:$E$40,E1)+COUNTIF($E$41,E1)+COUNTIF($E$42:$E$48,E1)+COUNTIF($E$49,E1)+COUNTIF($E$50:$E$52,E1)+COUNTIF($E$53:$E$54,E1)+COUNTIF($E$55:$E$56,E1)+COUNTIF($E$57,E1)+COUNTIF($E$58,E1)+COUNTIF($E$59,E1)+COUNTIF($E$60,E1)+COUNTIF($E$61,E1)+COUNTIF($E$62,E1)+COUNTIF($E$63,E1)+COUNTIF($E$64,E1)+COUNTIF($E$65,E1)&gt;1,NOT(ISBLANK(E1)))</formula>
    </cfRule>
  </conditionalFormatting>
  <dataValidations count="1">
    <dataValidation type="list" allowBlank="1" showInputMessage="1" showErrorMessage="1" sqref="D2:D65" xr:uid="{9DC2EE6A-7008-419A-8E56-A5B993D63EC8}">
      <formula1>"单人,多人"</formula1>
    </dataValidation>
  </dataValidations>
  <hyperlinks>
    <hyperlink ref="E2" r:id="rId1" xr:uid="{28381065-42B9-4DED-8BB0-4557DF131D99}"/>
    <hyperlink ref="E3" r:id="rId2" xr:uid="{3C05CD0C-5CA1-4BF2-98D5-F245426AEBA5}"/>
    <hyperlink ref="E4" r:id="rId3" xr:uid="{091EBE17-2326-423F-9059-D8829A01D06F}"/>
    <hyperlink ref="E6" r:id="rId4" xr:uid="{F2330067-4651-4F7A-B224-3FEA8595A59B}"/>
    <hyperlink ref="E10" r:id="rId5" xr:uid="{10BC205F-E890-4BF1-84CA-0BE9C2115485}"/>
    <hyperlink ref="E11" r:id="rId6" xr:uid="{6BCA4841-AEF5-48B9-8EBA-3742DBCD7C01}"/>
    <hyperlink ref="E15" r:id="rId7" xr:uid="{CB129C91-44E7-46DD-B906-A5911731328F}"/>
    <hyperlink ref="E16" r:id="rId8" xr:uid="{97EA86ED-E150-4C9E-B07A-A9096ACEA9B7}"/>
    <hyperlink ref="E20" r:id="rId9" xr:uid="{6FC33CD0-3DDB-4D8C-B208-F934F3218211}"/>
    <hyperlink ref="E22" r:id="rId10" xr:uid="{5290DDFE-0981-4F69-AECC-9ECBD4CC9F58}"/>
    <hyperlink ref="E24" r:id="rId11" xr:uid="{378A72D2-A2C6-4393-B093-BFED90CFC906}"/>
    <hyperlink ref="E25" r:id="rId12" xr:uid="{905E9CA1-2474-4723-9AFD-58497432D07E}"/>
    <hyperlink ref="E26" r:id="rId13" xr:uid="{76A6F0B2-BC1E-46AF-96B0-6FBEA7372901}"/>
    <hyperlink ref="E27" r:id="rId14" xr:uid="{834B207C-A26E-476A-BF25-8E8F1AEF0D83}"/>
    <hyperlink ref="E41" r:id="rId15" xr:uid="{EC2D799A-E981-4D58-9DF8-765AED9278D7}"/>
    <hyperlink ref="E42" r:id="rId16" xr:uid="{51DB9540-D054-4680-9CDB-F9F7BFC92431}"/>
    <hyperlink ref="E43" r:id="rId17" xr:uid="{AF4C479C-3B62-42AF-8418-ABE1609B1217}"/>
    <hyperlink ref="E44" r:id="rId18" tooltip="https://m.weibo.cn/7708039348/4834275868017762" xr:uid="{23E35064-AC58-4F54-ABFF-476923F7BAFC}"/>
    <hyperlink ref="E45" r:id="rId19" tooltip="https://m.weibo.cn/6070158006/4834224127611023" xr:uid="{628A00F0-74DD-4AB4-A844-FCB864AC8CAE}"/>
    <hyperlink ref="E46" r:id="rId20" xr:uid="{5E5BA85E-1381-4EC6-9662-A9E009D245C0}"/>
    <hyperlink ref="E47" r:id="rId21" xr:uid="{7DAC4854-AB01-4101-92DF-186AB4436D28}"/>
    <hyperlink ref="E48" r:id="rId22" xr:uid="{CCC629ED-1ACB-4665-AA40-176F43DD4FB3}"/>
    <hyperlink ref="E49" r:id="rId23" xr:uid="{5765784A-5890-4645-9833-7EB1134187C0}"/>
    <hyperlink ref="E50" r:id="rId24" xr:uid="{A419ABBE-3618-4472-8134-BB2B32AE1513}"/>
    <hyperlink ref="E51" r:id="rId25" xr:uid="{4CB375AF-0B57-4FA4-87D3-E51217ED7DFF}"/>
    <hyperlink ref="E52" r:id="rId26" xr:uid="{B92C7DEE-2A53-40B7-9AE7-7326D91B9AE9}"/>
    <hyperlink ref="E53" r:id="rId27" xr:uid="{8905B729-A244-4881-952D-D1764F5A3CDF}"/>
    <hyperlink ref="E54" r:id="rId28" xr:uid="{21F2EAF5-F393-45C8-A5E7-957EFD11E650}"/>
    <hyperlink ref="E55" r:id="rId29" xr:uid="{FAAE64BC-31D0-4C36-88A8-8FD1E9139D57}"/>
    <hyperlink ref="E56" r:id="rId30" xr:uid="{C6AE4F4C-7322-47D0-91AA-0CEEB58AFA13}"/>
    <hyperlink ref="E57" r:id="rId31" xr:uid="{FF6593C2-2F11-42C8-91F5-ED07F907394E}"/>
    <hyperlink ref="E59" r:id="rId32" xr:uid="{3722A3A3-5A8F-452B-9ADE-65EA0E5ACE77}"/>
    <hyperlink ref="E60" r:id="rId33" xr:uid="{276C5FBD-0931-4650-90B2-D357E6A5D828}"/>
    <hyperlink ref="E62" r:id="rId34" xr:uid="{41B8AF07-CA91-4145-A804-A1085096EC78}"/>
    <hyperlink ref="E64" r:id="rId35" xr:uid="{77BBA7FC-F8EE-42AB-B606-1C5C27C1B6F6}"/>
    <hyperlink ref="E65" r:id="rId36" xr:uid="{C067C518-4B31-49B0-83F9-8D74318F5DBA}"/>
    <hyperlink ref="E32" r:id="rId37" xr:uid="{F87E1EE1-BEC6-4C85-9404-E9E2DBFA6A56}"/>
    <hyperlink ref="E33" r:id="rId38" xr:uid="{613B6B46-9E09-45AC-BABC-2BEDFC63A785}"/>
    <hyperlink ref="E34" r:id="rId39" xr:uid="{5F7C49CA-4132-4AA1-B674-F89F4327A1DA}"/>
    <hyperlink ref="E35" r:id="rId40" xr:uid="{F58BC2DA-26DB-49DE-890B-C4CC737A9531}"/>
    <hyperlink ref="E36" r:id="rId41" xr:uid="{0D602A91-9EB2-49D6-BB82-59471CAA1026}"/>
    <hyperlink ref="E37" r:id="rId42" xr:uid="{571163AC-F745-4BBB-8A1F-66E9191AE44B}"/>
    <hyperlink ref="E38" r:id="rId43" xr:uid="{57E9E263-059E-4F21-A418-20F431D781DF}"/>
    <hyperlink ref="E39" r:id="rId44" xr:uid="{A1AA74CB-B3CE-4286-86D3-4F2EE6EEE965}"/>
    <hyperlink ref="E40" r:id="rId45" xr:uid="{ACC2EC27-7369-4AD2-A191-4FB50BE1AEAF}"/>
    <hyperlink ref="E63" r:id="rId46" xr:uid="{B66FF6D8-6CB3-42A4-B5EC-4D854D92338F}"/>
    <hyperlink ref="E5" r:id="rId47" xr:uid="{B6F1D5CD-5CB2-478D-BFE0-36F41371FACB}"/>
    <hyperlink ref="E7" r:id="rId48" xr:uid="{D262909A-B168-4F2C-BAAA-3A20434B54CD}"/>
    <hyperlink ref="E8" r:id="rId49" xr:uid="{65651D6B-4863-4446-967D-C9B14E0D0CA9}"/>
    <hyperlink ref="E9" r:id="rId50" xr:uid="{7F7EBD6A-921F-40B0-ABDE-E065BF83F4E7}"/>
    <hyperlink ref="E12" r:id="rId51" xr:uid="{0D45742A-6285-4CC9-94F6-F1F9C129C979}"/>
    <hyperlink ref="E13" r:id="rId52" xr:uid="{9F5FA2A2-F85E-4781-90B3-19A8E72FAD6B}"/>
    <hyperlink ref="E14" r:id="rId53" xr:uid="{B92900DC-3626-46BF-8889-32BB39391818}"/>
    <hyperlink ref="E17" r:id="rId54" xr:uid="{EEE04FC8-4F5C-4DE0-AF4D-5B1975A2DAEE}"/>
    <hyperlink ref="E19" r:id="rId55" xr:uid="{FBEAB3D5-52AB-45B2-9B1F-EC6A94A27BBC}"/>
    <hyperlink ref="E18" r:id="rId56" xr:uid="{EB865EA1-46A3-48AD-A55C-100B0F892E16}"/>
    <hyperlink ref="E31" r:id="rId57" xr:uid="{0A072D5B-237E-4DD6-91F7-1321A062F43C}"/>
    <hyperlink ref="E21" r:id="rId58" xr:uid="{CE13395A-6FD0-4552-BB5F-90ACF1D1C071}"/>
    <hyperlink ref="E23" r:id="rId59" xr:uid="{D8CD489F-7BE2-4309-899C-DD71DC4E92F4}"/>
    <hyperlink ref="E28" r:id="rId60" xr:uid="{B9A55E4C-D0AE-4AC9-99DA-5D27AE770154}"/>
    <hyperlink ref="E29" r:id="rId61" xr:uid="{874FE8EF-2104-464F-A9D9-E36E50482B15}"/>
    <hyperlink ref="E30" r:id="rId62" xr:uid="{6B053D3B-D3F0-4C17-8F63-61DFD7216C31}"/>
    <hyperlink ref="E58" r:id="rId63" xr:uid="{825DB191-5994-4B45-9E77-9C6A0DD02466}"/>
    <hyperlink ref="E61" r:id="rId64" xr:uid="{14B8B1EA-41C7-42DA-8C1A-7C80856EBF83}"/>
  </hyperlinks>
  <pageMargins left="0.75" right="0.75" top="1" bottom="1" header="0.5" footer="0.5"/>
  <pageSetup paperSize="9"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A2" sqref="A2:H11"/>
    </sheetView>
  </sheetViews>
  <sheetFormatPr defaultColWidth="9.26953125" defaultRowHeight="14"/>
  <cols>
    <col min="1" max="16384" width="9.26953125" style="7"/>
  </cols>
  <sheetData>
    <row r="1" spans="1:8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pans="1:8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</row>
    <row r="3" spans="1:8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</row>
    <row r="4" spans="1:8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</row>
    <row r="5" spans="1:8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</row>
    <row r="6" spans="1:8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</row>
    <row r="7" spans="1:8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</row>
    <row r="8" spans="1:8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</row>
    <row r="9" spans="1:8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</row>
    <row r="10" spans="1:8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</row>
    <row r="11" spans="1:8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A2" sqref="A2:H11"/>
    </sheetView>
  </sheetViews>
  <sheetFormatPr defaultColWidth="9.26953125" defaultRowHeight="14"/>
  <cols>
    <col min="1" max="16384" width="9.26953125" style="7"/>
  </cols>
  <sheetData>
    <row r="1" spans="1:8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pans="1:8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</row>
    <row r="3" spans="1:8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</row>
    <row r="4" spans="1:8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</row>
    <row r="5" spans="1:8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</row>
    <row r="6" spans="1:8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</row>
    <row r="7" spans="1:8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</row>
    <row r="8" spans="1:8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</row>
    <row r="9" spans="1:8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</row>
    <row r="10" spans="1:8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</row>
    <row r="11" spans="1:8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H20" sqref="H20"/>
    </sheetView>
  </sheetViews>
  <sheetFormatPr defaultColWidth="9.26953125" defaultRowHeight="14"/>
  <cols>
    <col min="1" max="16384" width="9.26953125" style="7"/>
  </cols>
  <sheetData>
    <row r="1" spans="1:9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  <c r="I1" s="7" t="s">
        <v>30</v>
      </c>
    </row>
    <row r="2" spans="1:9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  <c r="I2" s="7">
        <v>1</v>
      </c>
    </row>
    <row r="3" spans="1:9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  <c r="I3" s="7">
        <v>1</v>
      </c>
    </row>
    <row r="4" spans="1:9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  <c r="I4" s="7">
        <v>1</v>
      </c>
    </row>
    <row r="5" spans="1:9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  <c r="I5" s="7">
        <v>1</v>
      </c>
    </row>
    <row r="6" spans="1:9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  <c r="I6" s="7">
        <v>1</v>
      </c>
    </row>
    <row r="7" spans="1:9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  <c r="I7" s="7">
        <v>1</v>
      </c>
    </row>
    <row r="8" spans="1:9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  <c r="I8" s="7">
        <v>1</v>
      </c>
    </row>
    <row r="9" spans="1:9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  <c r="I9" s="7">
        <v>1</v>
      </c>
    </row>
    <row r="10" spans="1:9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  <c r="I10" s="7">
        <v>1</v>
      </c>
    </row>
    <row r="11" spans="1:9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  <c r="I11" s="7">
        <v>1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3"/>
  <sheetViews>
    <sheetView workbookViewId="0">
      <selection activeCell="G10" sqref="G10"/>
    </sheetView>
  </sheetViews>
  <sheetFormatPr defaultColWidth="9.26953125" defaultRowHeight="14"/>
  <cols>
    <col min="2" max="2" width="24"/>
    <col min="3" max="4" width="13.26953125"/>
  </cols>
  <sheetData>
    <row r="1" spans="1:9">
      <c r="B1" t="s">
        <v>5</v>
      </c>
      <c r="C1" t="s">
        <v>31</v>
      </c>
      <c r="D1" t="s">
        <v>32</v>
      </c>
    </row>
    <row r="2" spans="1:9">
      <c r="A2">
        <v>1</v>
      </c>
      <c r="B2" t="s">
        <v>14</v>
      </c>
      <c r="C2">
        <v>738</v>
      </c>
      <c r="D2">
        <v>3</v>
      </c>
    </row>
    <row r="3" spans="1:9">
      <c r="A3">
        <v>2</v>
      </c>
      <c r="B3" t="s">
        <v>19</v>
      </c>
      <c r="C3">
        <v>367</v>
      </c>
      <c r="D3">
        <v>2</v>
      </c>
    </row>
    <row r="4" spans="1:9" ht="15.5">
      <c r="A4">
        <v>3</v>
      </c>
      <c r="B4" t="s">
        <v>17</v>
      </c>
      <c r="C4">
        <v>231</v>
      </c>
      <c r="D4">
        <v>1</v>
      </c>
      <c r="F4" s="1" t="s">
        <v>33</v>
      </c>
      <c r="G4" s="1"/>
      <c r="H4" s="1"/>
      <c r="I4" s="1"/>
    </row>
    <row r="5" spans="1:9" ht="15.5">
      <c r="A5">
        <v>4</v>
      </c>
      <c r="B5" t="s">
        <v>23</v>
      </c>
      <c r="C5">
        <v>112</v>
      </c>
      <c r="D5">
        <v>1</v>
      </c>
      <c r="F5" s="1" t="s">
        <v>34</v>
      </c>
      <c r="G5" s="1"/>
      <c r="H5" s="1"/>
      <c r="I5" s="1"/>
    </row>
    <row r="6" spans="1:9" ht="15.5">
      <c r="A6">
        <v>5</v>
      </c>
      <c r="B6" t="s">
        <v>25</v>
      </c>
      <c r="C6">
        <v>107</v>
      </c>
      <c r="D6">
        <v>1</v>
      </c>
      <c r="F6" s="1" t="s">
        <v>0</v>
      </c>
      <c r="G6" s="1" t="s">
        <v>35</v>
      </c>
      <c r="H6" s="1" t="s">
        <v>36</v>
      </c>
      <c r="I6" s="1" t="s">
        <v>37</v>
      </c>
    </row>
    <row r="7" spans="1:9" ht="15.5">
      <c r="A7">
        <v>6</v>
      </c>
      <c r="B7" t="s">
        <v>27</v>
      </c>
      <c r="C7">
        <v>86</v>
      </c>
      <c r="D7">
        <v>1</v>
      </c>
      <c r="F7" s="1">
        <v>1</v>
      </c>
      <c r="G7" s="3" t="str">
        <f>B2</f>
        <v>DM苏打水彩虹球球球</v>
      </c>
      <c r="H7" s="4">
        <f>GETPIVOTDATA("求和项:点赞",$B$1,"id",G7)</f>
        <v>738</v>
      </c>
      <c r="I7" s="4">
        <f>GETPIVOTDATA("计数项:id",$B$1,"id",G7)</f>
        <v>3</v>
      </c>
    </row>
    <row r="8" spans="1:9" ht="15.5">
      <c r="A8">
        <v>7</v>
      </c>
      <c r="B8" t="s">
        <v>29</v>
      </c>
      <c r="C8">
        <v>76</v>
      </c>
      <c r="D8">
        <v>1</v>
      </c>
      <c r="F8" s="1">
        <v>2</v>
      </c>
      <c r="G8" s="3" t="str">
        <f t="shared" ref="G8:G16" si="0">B3</f>
        <v>Camellia天文学</v>
      </c>
      <c r="H8" s="4">
        <f t="shared" ref="H8:H16" si="1">GETPIVOTDATA("求和项:点赞",$B$1,"id",G8)</f>
        <v>367</v>
      </c>
      <c r="I8" s="4">
        <f t="shared" ref="I8:I16" si="2">GETPIVOTDATA("计数项:id",$B$1,"id",G8)</f>
        <v>2</v>
      </c>
    </row>
    <row r="9" spans="1:9" ht="15.5">
      <c r="A9">
        <v>8</v>
      </c>
      <c r="B9" t="s">
        <v>38</v>
      </c>
      <c r="F9" s="1">
        <v>3</v>
      </c>
      <c r="G9" s="3" t="str">
        <f t="shared" si="0"/>
        <v>一只暴暴呀</v>
      </c>
      <c r="H9" s="4">
        <f t="shared" si="1"/>
        <v>231</v>
      </c>
      <c r="I9" s="4">
        <f t="shared" si="2"/>
        <v>1</v>
      </c>
    </row>
    <row r="10" spans="1:9" ht="15.5">
      <c r="A10">
        <v>9</v>
      </c>
      <c r="B10" t="s">
        <v>39</v>
      </c>
      <c r="C10">
        <v>1717</v>
      </c>
      <c r="D10">
        <v>10</v>
      </c>
      <c r="F10" s="1">
        <v>4</v>
      </c>
      <c r="G10" s="3" t="str">
        <f t="shared" si="0"/>
        <v>凌即白</v>
      </c>
      <c r="H10" s="4">
        <f t="shared" si="1"/>
        <v>112</v>
      </c>
      <c r="I10" s="4">
        <f t="shared" si="2"/>
        <v>1</v>
      </c>
    </row>
    <row r="11" spans="1:9" ht="15.5">
      <c r="A11">
        <v>10</v>
      </c>
      <c r="F11" s="1">
        <v>5</v>
      </c>
      <c r="G11" s="3" t="str">
        <f t="shared" si="0"/>
        <v>烈哥smile</v>
      </c>
      <c r="H11" s="4">
        <f t="shared" si="1"/>
        <v>107</v>
      </c>
      <c r="I11" s="4">
        <f t="shared" si="2"/>
        <v>1</v>
      </c>
    </row>
    <row r="12" spans="1:9" ht="15.5">
      <c r="A12">
        <v>11</v>
      </c>
      <c r="F12" s="1">
        <v>6</v>
      </c>
      <c r="G12" s="3" t="str">
        <f t="shared" si="0"/>
        <v>裂哥的宝贝</v>
      </c>
      <c r="H12" s="4">
        <f t="shared" si="1"/>
        <v>86</v>
      </c>
      <c r="I12" s="4">
        <f t="shared" si="2"/>
        <v>1</v>
      </c>
    </row>
    <row r="13" spans="1:9" ht="15.5">
      <c r="A13">
        <v>12</v>
      </c>
      <c r="F13" s="1">
        <v>7</v>
      </c>
      <c r="G13" s="3" t="str">
        <f t="shared" si="0"/>
        <v>AllenSuMZ</v>
      </c>
      <c r="H13" s="4">
        <f t="shared" si="1"/>
        <v>76</v>
      </c>
      <c r="I13" s="4">
        <f t="shared" si="2"/>
        <v>1</v>
      </c>
    </row>
    <row r="14" spans="1:9" ht="15.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5.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5.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honeticPr fontId="3" type="noConversion"/>
  <pageMargins left="0.75" right="0.75" top="1" bottom="1" header="0.5" footer="0.5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3"/>
  <sheetViews>
    <sheetView workbookViewId="0">
      <selection activeCell="C5" sqref="C5"/>
    </sheetView>
  </sheetViews>
  <sheetFormatPr defaultColWidth="9.26953125" defaultRowHeight="14"/>
  <cols>
    <col min="2" max="2" width="8"/>
    <col min="3" max="3" width="24"/>
    <col min="4" max="5" width="13.26953125"/>
    <col min="10" max="10" width="9.26953125" style="5"/>
  </cols>
  <sheetData>
    <row r="1" spans="1:11">
      <c r="B1" t="s">
        <v>0</v>
      </c>
      <c r="C1" t="s">
        <v>5</v>
      </c>
      <c r="D1" t="s">
        <v>31</v>
      </c>
      <c r="E1" t="s">
        <v>40</v>
      </c>
    </row>
    <row r="2" spans="1:11">
      <c r="A2">
        <v>1</v>
      </c>
      <c r="B2">
        <v>1</v>
      </c>
      <c r="D2">
        <v>320</v>
      </c>
      <c r="E2">
        <v>1</v>
      </c>
    </row>
    <row r="3" spans="1:11">
      <c r="A3">
        <v>2</v>
      </c>
      <c r="C3" t="s">
        <v>14</v>
      </c>
      <c r="D3">
        <v>320</v>
      </c>
      <c r="E3">
        <v>1</v>
      </c>
    </row>
    <row r="4" spans="1:11" ht="15.5">
      <c r="A4">
        <v>3</v>
      </c>
      <c r="B4">
        <v>2</v>
      </c>
      <c r="D4">
        <v>259</v>
      </c>
      <c r="E4">
        <v>2</v>
      </c>
      <c r="H4" s="1" t="s">
        <v>41</v>
      </c>
      <c r="I4" s="1"/>
      <c r="J4" s="4"/>
      <c r="K4" s="1"/>
    </row>
    <row r="5" spans="1:11" ht="15.5">
      <c r="A5">
        <v>4</v>
      </c>
      <c r="C5" t="s">
        <v>14</v>
      </c>
      <c r="D5">
        <v>259</v>
      </c>
      <c r="E5">
        <v>2</v>
      </c>
      <c r="H5" s="1" t="s">
        <v>42</v>
      </c>
      <c r="I5" s="1" t="e">
        <f>GETPIVOTDATA("求和项:点赞",$B$1,"序号",881,"id","杰克爱穿jk")</f>
        <v>#REF!</v>
      </c>
      <c r="J5" s="4"/>
      <c r="K5" s="1"/>
    </row>
    <row r="6" spans="1:11" ht="15.5">
      <c r="A6">
        <v>5</v>
      </c>
      <c r="B6">
        <v>3</v>
      </c>
      <c r="D6">
        <v>231</v>
      </c>
      <c r="E6">
        <v>3</v>
      </c>
      <c r="H6" t="s">
        <v>0</v>
      </c>
      <c r="I6" t="s">
        <v>43</v>
      </c>
      <c r="J6" s="5" t="s">
        <v>44</v>
      </c>
      <c r="K6" s="1" t="s">
        <v>8</v>
      </c>
    </row>
    <row r="7" spans="1:11" ht="15.5">
      <c r="A7">
        <v>6</v>
      </c>
      <c r="C7" t="s">
        <v>17</v>
      </c>
      <c r="D7">
        <v>231</v>
      </c>
      <c r="E7">
        <v>3</v>
      </c>
      <c r="G7">
        <f>B2</f>
        <v>1</v>
      </c>
      <c r="H7" s="6">
        <v>1</v>
      </c>
      <c r="I7" s="1" t="str">
        <f>C3</f>
        <v>DM苏打水彩虹球球球</v>
      </c>
      <c r="J7" s="4">
        <f>GETPIVOTDATA("求和项:点赞",$B$1,"序号",G7,"id",I7)</f>
        <v>320</v>
      </c>
      <c r="K7" s="1">
        <f>GETPIVOTDATA("求和项:排名",$B$1,"序号",G7,"id",I7)</f>
        <v>1</v>
      </c>
    </row>
    <row r="8" spans="1:11" ht="15.5">
      <c r="A8">
        <v>7</v>
      </c>
      <c r="B8">
        <v>4</v>
      </c>
      <c r="D8">
        <v>204</v>
      </c>
      <c r="E8">
        <v>4</v>
      </c>
      <c r="G8">
        <f>B4</f>
        <v>2</v>
      </c>
      <c r="H8" s="6">
        <v>2</v>
      </c>
      <c r="I8" s="1" t="str">
        <f>C5</f>
        <v>DM苏打水彩虹球球球</v>
      </c>
      <c r="J8" s="4">
        <f>GETPIVOTDATA("求和项:点赞",$B$1,"序号",G8,"id",I8)</f>
        <v>259</v>
      </c>
      <c r="K8" s="1">
        <f>GETPIVOTDATA("求和项:排名",$B$1,"序号",G8,"id",I8)</f>
        <v>2</v>
      </c>
    </row>
    <row r="9" spans="1:11" ht="15.5">
      <c r="A9">
        <v>8</v>
      </c>
      <c r="C9" t="s">
        <v>19</v>
      </c>
      <c r="D9">
        <v>204</v>
      </c>
      <c r="E9">
        <v>4</v>
      </c>
      <c r="G9">
        <f>B6</f>
        <v>3</v>
      </c>
      <c r="H9" s="6">
        <v>3</v>
      </c>
      <c r="I9" s="1" t="str">
        <f>C7</f>
        <v>一只暴暴呀</v>
      </c>
      <c r="J9" s="4">
        <f>GETPIVOTDATA("求和项:点赞",$B$1,"序号",G9,"id",I9)</f>
        <v>231</v>
      </c>
      <c r="K9" s="1">
        <f>GETPIVOTDATA("求和项:排名",$B$1,"序号",G9,"id",I9)</f>
        <v>3</v>
      </c>
    </row>
    <row r="10" spans="1:11" ht="15.5">
      <c r="A10">
        <v>9</v>
      </c>
      <c r="B10">
        <v>5</v>
      </c>
      <c r="D10">
        <v>163</v>
      </c>
      <c r="E10">
        <v>5</v>
      </c>
      <c r="G10">
        <f>B8</f>
        <v>4</v>
      </c>
      <c r="H10" s="1">
        <v>4</v>
      </c>
      <c r="I10" s="1" t="str">
        <f>C9</f>
        <v>Camellia天文学</v>
      </c>
      <c r="J10" s="4">
        <f>GETPIVOTDATA("求和项:点赞",$B$1,"序号",G10,"id",I10)</f>
        <v>204</v>
      </c>
      <c r="K10" s="1">
        <f>GETPIVOTDATA("求和项:排名",$B$1,"序号",G10,"id",I10)</f>
        <v>4</v>
      </c>
    </row>
    <row r="11" spans="1:11" ht="15.5">
      <c r="A11">
        <v>10</v>
      </c>
      <c r="C11" t="s">
        <v>19</v>
      </c>
      <c r="D11">
        <v>163</v>
      </c>
      <c r="E11">
        <v>5</v>
      </c>
      <c r="G11">
        <f>B10</f>
        <v>5</v>
      </c>
      <c r="H11" s="1">
        <v>5</v>
      </c>
      <c r="I11" s="1" t="str">
        <f>C11</f>
        <v>Camellia天文学</v>
      </c>
      <c r="J11" s="4">
        <f>GETPIVOTDATA("求和项:点赞",$B$1,"序号",G11,"id",I11)</f>
        <v>163</v>
      </c>
      <c r="K11" s="1">
        <f>GETPIVOTDATA("求和项:排名",$B$1,"序号",G11,"id",I11)</f>
        <v>5</v>
      </c>
    </row>
    <row r="12" spans="1:11" ht="15.5">
      <c r="A12">
        <v>11</v>
      </c>
      <c r="B12">
        <v>6</v>
      </c>
      <c r="D12">
        <v>159</v>
      </c>
      <c r="E12">
        <v>6</v>
      </c>
      <c r="F12" s="1"/>
      <c r="G12" s="3"/>
      <c r="H12" s="4"/>
      <c r="I12" s="4"/>
    </row>
    <row r="13" spans="1:11" ht="15.5">
      <c r="A13">
        <v>12</v>
      </c>
      <c r="C13" t="s">
        <v>14</v>
      </c>
      <c r="D13">
        <v>159</v>
      </c>
      <c r="E13">
        <v>6</v>
      </c>
      <c r="F13" s="1"/>
      <c r="G13" s="3"/>
      <c r="H13" s="4"/>
      <c r="I13" s="4"/>
    </row>
    <row r="14" spans="1:11" ht="15.5">
      <c r="A14">
        <v>13</v>
      </c>
      <c r="B14">
        <v>7</v>
      </c>
      <c r="D14">
        <v>112</v>
      </c>
      <c r="E14">
        <v>7</v>
      </c>
      <c r="F14" s="1"/>
      <c r="G14" s="3"/>
      <c r="H14" s="4"/>
      <c r="I14" s="4"/>
    </row>
    <row r="15" spans="1:11" ht="15.5">
      <c r="A15">
        <v>14</v>
      </c>
      <c r="C15" t="s">
        <v>23</v>
      </c>
      <c r="D15">
        <v>112</v>
      </c>
      <c r="E15">
        <v>7</v>
      </c>
      <c r="F15" s="1"/>
      <c r="G15" s="3"/>
      <c r="H15" s="4"/>
      <c r="I15" s="4"/>
    </row>
    <row r="16" spans="1:11" ht="15.5">
      <c r="A16">
        <v>15</v>
      </c>
      <c r="B16">
        <v>8</v>
      </c>
      <c r="D16">
        <v>107</v>
      </c>
      <c r="E16">
        <v>8</v>
      </c>
      <c r="F16" s="1"/>
      <c r="G16" s="3"/>
      <c r="H16" s="4"/>
      <c r="I16" s="4"/>
    </row>
    <row r="17" spans="1:5">
      <c r="A17">
        <v>16</v>
      </c>
      <c r="C17" t="s">
        <v>25</v>
      </c>
      <c r="D17">
        <v>107</v>
      </c>
      <c r="E17">
        <v>8</v>
      </c>
    </row>
    <row r="18" spans="1:5">
      <c r="A18">
        <v>17</v>
      </c>
      <c r="B18">
        <v>9</v>
      </c>
      <c r="D18">
        <v>86</v>
      </c>
      <c r="E18">
        <v>9</v>
      </c>
    </row>
    <row r="19" spans="1:5">
      <c r="A19">
        <v>18</v>
      </c>
      <c r="C19" t="s">
        <v>27</v>
      </c>
      <c r="D19">
        <v>86</v>
      </c>
      <c r="E19">
        <v>9</v>
      </c>
    </row>
    <row r="20" spans="1:5">
      <c r="A20">
        <v>19</v>
      </c>
      <c r="B20">
        <v>10</v>
      </c>
      <c r="D20">
        <v>76</v>
      </c>
      <c r="E20">
        <v>10</v>
      </c>
    </row>
    <row r="21" spans="1:5">
      <c r="A21">
        <v>20</v>
      </c>
      <c r="C21" t="s">
        <v>29</v>
      </c>
      <c r="D21">
        <v>76</v>
      </c>
      <c r="E21">
        <v>10</v>
      </c>
    </row>
    <row r="22" spans="1:5">
      <c r="A22">
        <v>21</v>
      </c>
      <c r="B22" t="s">
        <v>38</v>
      </c>
    </row>
    <row r="23" spans="1:5">
      <c r="A23">
        <v>22</v>
      </c>
      <c r="C23" t="s">
        <v>38</v>
      </c>
    </row>
    <row r="24" spans="1:5">
      <c r="A24">
        <v>23</v>
      </c>
      <c r="B24" t="s">
        <v>39</v>
      </c>
      <c r="D24">
        <v>1717</v>
      </c>
      <c r="E24">
        <v>55</v>
      </c>
    </row>
    <row r="25" spans="1:5">
      <c r="A25">
        <v>24</v>
      </c>
    </row>
    <row r="26" spans="1:5">
      <c r="A26">
        <v>25</v>
      </c>
    </row>
    <row r="27" spans="1:5">
      <c r="A27">
        <v>26</v>
      </c>
    </row>
    <row r="28" spans="1:5">
      <c r="A28">
        <v>27</v>
      </c>
    </row>
    <row r="29" spans="1:5">
      <c r="A29">
        <v>28</v>
      </c>
    </row>
    <row r="30" spans="1:5">
      <c r="A30">
        <v>29</v>
      </c>
    </row>
    <row r="31" spans="1:5">
      <c r="A31">
        <v>30</v>
      </c>
    </row>
    <row r="32" spans="1:5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3"/>
  <sheetViews>
    <sheetView workbookViewId="0">
      <selection activeCell="B6" sqref="B6"/>
    </sheetView>
  </sheetViews>
  <sheetFormatPr defaultColWidth="9.26953125" defaultRowHeight="14"/>
  <cols>
    <col min="2" max="2" width="24"/>
    <col min="3" max="4" width="13.26953125"/>
    <col min="7" max="7" width="20.36328125" customWidth="1"/>
  </cols>
  <sheetData>
    <row r="1" spans="1:9">
      <c r="B1" t="s">
        <v>5</v>
      </c>
      <c r="C1" t="s">
        <v>31</v>
      </c>
      <c r="D1" t="s">
        <v>32</v>
      </c>
    </row>
    <row r="2" spans="1:9">
      <c r="A2">
        <v>1</v>
      </c>
      <c r="B2" t="s">
        <v>14</v>
      </c>
      <c r="C2">
        <v>738</v>
      </c>
      <c r="D2">
        <v>3</v>
      </c>
    </row>
    <row r="3" spans="1:9">
      <c r="A3">
        <v>2</v>
      </c>
      <c r="B3" t="s">
        <v>19</v>
      </c>
      <c r="C3">
        <v>367</v>
      </c>
      <c r="D3">
        <v>2</v>
      </c>
    </row>
    <row r="4" spans="1:9" ht="15.5">
      <c r="A4">
        <v>3</v>
      </c>
      <c r="B4" t="s">
        <v>17</v>
      </c>
      <c r="C4">
        <v>231</v>
      </c>
      <c r="D4">
        <v>1</v>
      </c>
      <c r="F4" s="1" t="s">
        <v>45</v>
      </c>
      <c r="G4" s="1"/>
      <c r="H4" s="1"/>
      <c r="I4" s="1"/>
    </row>
    <row r="5" spans="1:9" ht="15.5">
      <c r="A5">
        <v>4</v>
      </c>
      <c r="B5" t="s">
        <v>23</v>
      </c>
      <c r="C5">
        <v>112</v>
      </c>
      <c r="D5">
        <v>1</v>
      </c>
      <c r="F5" s="1" t="s">
        <v>46</v>
      </c>
      <c r="G5" s="1"/>
      <c r="H5" s="1"/>
      <c r="I5" s="1"/>
    </row>
    <row r="6" spans="1:9" ht="15.5">
      <c r="A6">
        <v>5</v>
      </c>
      <c r="B6" t="s">
        <v>27</v>
      </c>
      <c r="C6">
        <v>86</v>
      </c>
      <c r="D6">
        <v>1</v>
      </c>
      <c r="F6" s="1" t="s">
        <v>0</v>
      </c>
      <c r="G6" s="1" t="s">
        <v>35</v>
      </c>
      <c r="H6" s="1" t="s">
        <v>37</v>
      </c>
      <c r="I6" s="1" t="s">
        <v>36</v>
      </c>
    </row>
    <row r="7" spans="1:9" ht="15.5">
      <c r="A7">
        <v>6</v>
      </c>
      <c r="B7" t="s">
        <v>25</v>
      </c>
      <c r="C7">
        <v>107</v>
      </c>
      <c r="D7">
        <v>1</v>
      </c>
      <c r="F7" s="1">
        <v>1</v>
      </c>
      <c r="G7" s="3" t="str">
        <f t="shared" ref="G7:G16" si="0">B2</f>
        <v>DM苏打水彩虹球球球</v>
      </c>
      <c r="H7" s="4">
        <f t="shared" ref="H7:H16" si="1">GETPIVOTDATA("计数项:id",$B$1,"id",G7)</f>
        <v>3</v>
      </c>
      <c r="I7" s="4">
        <f t="shared" ref="I7:I16" si="2">GETPIVOTDATA("求和项:点赞",$B$1,"id",G7)</f>
        <v>738</v>
      </c>
    </row>
    <row r="8" spans="1:9" ht="15.5">
      <c r="A8">
        <v>7</v>
      </c>
      <c r="B8" t="s">
        <v>29</v>
      </c>
      <c r="C8">
        <v>76</v>
      </c>
      <c r="D8">
        <v>1</v>
      </c>
      <c r="F8" s="1">
        <v>3</v>
      </c>
      <c r="G8" s="3" t="str">
        <f t="shared" si="0"/>
        <v>Camellia天文学</v>
      </c>
      <c r="H8" s="4">
        <f t="shared" si="1"/>
        <v>2</v>
      </c>
      <c r="I8" s="4">
        <f t="shared" si="2"/>
        <v>367</v>
      </c>
    </row>
    <row r="9" spans="1:9" ht="15.5">
      <c r="A9">
        <v>8</v>
      </c>
      <c r="B9" t="s">
        <v>38</v>
      </c>
      <c r="F9" s="1">
        <v>2</v>
      </c>
      <c r="G9" s="3" t="str">
        <f t="shared" si="0"/>
        <v>一只暴暴呀</v>
      </c>
      <c r="H9" s="4">
        <f t="shared" si="1"/>
        <v>1</v>
      </c>
      <c r="I9" s="4">
        <f t="shared" si="2"/>
        <v>231</v>
      </c>
    </row>
    <row r="10" spans="1:9" ht="15.5">
      <c r="A10">
        <v>9</v>
      </c>
      <c r="B10" t="s">
        <v>39</v>
      </c>
      <c r="C10">
        <v>1717</v>
      </c>
      <c r="D10">
        <v>10</v>
      </c>
      <c r="F10" s="1">
        <v>5</v>
      </c>
      <c r="G10" s="3" t="str">
        <f t="shared" si="0"/>
        <v>凌即白</v>
      </c>
      <c r="H10" s="4">
        <f t="shared" si="1"/>
        <v>1</v>
      </c>
      <c r="I10" s="4">
        <f t="shared" si="2"/>
        <v>112</v>
      </c>
    </row>
    <row r="11" spans="1:9" ht="15.5">
      <c r="A11">
        <v>10</v>
      </c>
      <c r="F11" s="1">
        <v>7</v>
      </c>
      <c r="G11" s="3" t="str">
        <f t="shared" si="0"/>
        <v>裂哥的宝贝</v>
      </c>
      <c r="H11" s="4">
        <f t="shared" si="1"/>
        <v>1</v>
      </c>
      <c r="I11" s="4">
        <f t="shared" si="2"/>
        <v>86</v>
      </c>
    </row>
    <row r="12" spans="1:9" ht="15.5">
      <c r="A12">
        <v>11</v>
      </c>
      <c r="F12" s="1">
        <v>4</v>
      </c>
      <c r="G12" s="3" t="str">
        <f t="shared" si="0"/>
        <v>烈哥smile</v>
      </c>
      <c r="H12" s="4">
        <f t="shared" si="1"/>
        <v>1</v>
      </c>
      <c r="I12" s="4">
        <f t="shared" si="2"/>
        <v>107</v>
      </c>
    </row>
    <row r="13" spans="1:9" ht="15.5">
      <c r="A13">
        <v>12</v>
      </c>
      <c r="F13" s="1">
        <v>6</v>
      </c>
      <c r="G13" s="3" t="str">
        <f t="shared" si="0"/>
        <v>AllenSuMZ</v>
      </c>
      <c r="H13" s="4">
        <f t="shared" si="1"/>
        <v>1</v>
      </c>
      <c r="I13" s="4">
        <f t="shared" si="2"/>
        <v>76</v>
      </c>
    </row>
    <row r="14" spans="1:9" ht="15.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5.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5.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autoFilter ref="G6:I16" xr:uid="{00000000-0009-0000-0000-000006000000}">
    <sortState xmlns:xlrd2="http://schemas.microsoft.com/office/spreadsheetml/2017/richdata2" ref="G6:I16">
      <sortCondition descending="1" ref="H6"/>
    </sortState>
  </autoFilter>
  <sortState xmlns:xlrd2="http://schemas.microsoft.com/office/spreadsheetml/2017/richdata2" ref="F7:I16">
    <sortCondition descending="1" ref="I7"/>
  </sortState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3"/>
  <sheetViews>
    <sheetView workbookViewId="0">
      <selection activeCell="B3" sqref="B3:B4"/>
      <pivotSelection pane="bottomRight" showHeader="1" extendable="1" activeRow="5" activeCol="1" previousRow="5" previous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ColWidth="9.26953125" defaultRowHeight="14"/>
  <cols>
    <col min="2" max="2" width="24"/>
    <col min="3" max="5" width="8"/>
    <col min="6" max="6" width="6"/>
    <col min="7" max="7" width="8"/>
    <col min="8" max="8" width="6"/>
    <col min="9" max="23" width="8"/>
    <col min="24" max="24" width="6"/>
  </cols>
  <sheetData>
    <row r="1" spans="1:15">
      <c r="B1" t="s">
        <v>32</v>
      </c>
      <c r="C1" t="s">
        <v>8</v>
      </c>
    </row>
    <row r="2" spans="1:15">
      <c r="A2">
        <v>1</v>
      </c>
      <c r="B2" t="s">
        <v>5</v>
      </c>
      <c r="C2">
        <v>1</v>
      </c>
      <c r="D2">
        <v>2</v>
      </c>
      <c r="E2">
        <v>3</v>
      </c>
      <c r="F2" t="s">
        <v>39</v>
      </c>
    </row>
    <row r="3" spans="1:15">
      <c r="A3">
        <v>2</v>
      </c>
      <c r="B3" t="s">
        <v>14</v>
      </c>
      <c r="C3">
        <v>1</v>
      </c>
      <c r="D3">
        <v>1</v>
      </c>
      <c r="F3">
        <v>2</v>
      </c>
    </row>
    <row r="4" spans="1:15">
      <c r="A4">
        <v>3</v>
      </c>
      <c r="B4" t="s">
        <v>17</v>
      </c>
      <c r="E4">
        <v>1</v>
      </c>
      <c r="F4">
        <v>1</v>
      </c>
    </row>
    <row r="5" spans="1:15">
      <c r="A5">
        <v>4</v>
      </c>
      <c r="B5" t="s">
        <v>39</v>
      </c>
      <c r="C5">
        <v>1</v>
      </c>
      <c r="D5">
        <v>1</v>
      </c>
      <c r="E5">
        <v>1</v>
      </c>
      <c r="F5">
        <v>3</v>
      </c>
    </row>
    <row r="6" spans="1:15" ht="15.5">
      <c r="A6">
        <v>5</v>
      </c>
      <c r="K6" s="1" t="s">
        <v>47</v>
      </c>
    </row>
    <row r="7" spans="1:15" ht="15.5">
      <c r="A7">
        <v>6</v>
      </c>
      <c r="K7" s="1"/>
    </row>
    <row r="8" spans="1:15" ht="15.5">
      <c r="A8">
        <v>7</v>
      </c>
      <c r="J8" t="s">
        <v>0</v>
      </c>
      <c r="K8" s="2" t="s">
        <v>35</v>
      </c>
      <c r="L8" s="2" t="s">
        <v>48</v>
      </c>
      <c r="M8" s="2" t="s">
        <v>49</v>
      </c>
      <c r="N8" s="2" t="s">
        <v>50</v>
      </c>
      <c r="O8" s="2" t="s">
        <v>51</v>
      </c>
    </row>
    <row r="9" spans="1:15">
      <c r="A9">
        <v>8</v>
      </c>
      <c r="J9">
        <v>1</v>
      </c>
      <c r="K9" t="str">
        <f>B3</f>
        <v>DM苏打水彩虹球球球</v>
      </c>
      <c r="L9">
        <f>GETPIVOTDATA("id",$B$1,"排名",1,"id",K9)</f>
        <v>1</v>
      </c>
      <c r="M9">
        <f>GETPIVOTDATA("id",$B$1,"排名",2,"id",K9)</f>
        <v>1</v>
      </c>
      <c r="N9">
        <f>GETPIVOTDATA("id",$B$1,"排名",3,"id",K9)</f>
        <v>0</v>
      </c>
      <c r="O9">
        <f>GETPIVOTDATA("id",$B$1,"id",K9)</f>
        <v>2</v>
      </c>
    </row>
    <row r="10" spans="1:15">
      <c r="A10">
        <v>9</v>
      </c>
      <c r="J10">
        <v>2</v>
      </c>
      <c r="K10" t="str">
        <f>B4</f>
        <v>一只暴暴呀</v>
      </c>
      <c r="L10">
        <f>GETPIVOTDATA("id",$B$1,"排名",1,"id",K10)</f>
        <v>0</v>
      </c>
      <c r="M10">
        <f>GETPIVOTDATA("id",$B$1,"排名",2,"id",K10)</f>
        <v>0</v>
      </c>
      <c r="N10">
        <f>GETPIVOTDATA("id",$B$1,"排名",3,"id",K10)</f>
        <v>1</v>
      </c>
      <c r="O10">
        <f>GETPIVOTDATA("id",$B$1,"id",K10)</f>
        <v>1</v>
      </c>
    </row>
    <row r="11" spans="1:15">
      <c r="A11">
        <v>10</v>
      </c>
      <c r="J11">
        <v>3</v>
      </c>
      <c r="K11" t="str">
        <f>B5</f>
        <v>总计</v>
      </c>
      <c r="L11" t="e">
        <f>GETPIVOTDATA("id",$B$1,"排名",1,"id",K11)</f>
        <v>#REF!</v>
      </c>
      <c r="M11" t="e">
        <f>GETPIVOTDATA("id",$B$1,"排名",2,"id",K11)</f>
        <v>#REF!</v>
      </c>
      <c r="N11" t="e">
        <f>GETPIVOTDATA("id",$B$1,"排名",3,"id",K11)</f>
        <v>#REF!</v>
      </c>
      <c r="O11" t="e">
        <f>GETPIVOTDATA("id",$B$1,"id",K11)</f>
        <v>#REF!</v>
      </c>
    </row>
    <row r="12" spans="1:15">
      <c r="A12">
        <v>11</v>
      </c>
      <c r="J12">
        <v>4</v>
      </c>
      <c r="K12">
        <f>B6</f>
        <v>0</v>
      </c>
      <c r="L12" t="e">
        <f>GETPIVOTDATA("id",$B$1,"排名",1,"id",K12)</f>
        <v>#REF!</v>
      </c>
      <c r="M12" t="e">
        <f>GETPIVOTDATA("id",$B$1,"排名",2,"id",K12)</f>
        <v>#REF!</v>
      </c>
      <c r="N12" t="e">
        <f>GETPIVOTDATA("id",$B$1,"排名",3,"id",K12)</f>
        <v>#REF!</v>
      </c>
      <c r="O12" t="e">
        <f>GETPIVOTDATA("id",$B$1,"id",K12)</f>
        <v>#REF!</v>
      </c>
    </row>
    <row r="13" spans="1:15">
      <c r="A13">
        <v>12</v>
      </c>
      <c r="J13">
        <v>5</v>
      </c>
      <c r="K13">
        <f>B7</f>
        <v>0</v>
      </c>
      <c r="L13" t="e">
        <f>GETPIVOTDATA("id",$B$1,"排名",1,"id",K13)</f>
        <v>#REF!</v>
      </c>
      <c r="M13" t="e">
        <f>GETPIVOTDATA("id",$B$1,"排名",2,"id",K13)</f>
        <v>#REF!</v>
      </c>
      <c r="N13" t="e">
        <f>GETPIVOTDATA("id",$B$1,"排名",3,"id",K13)</f>
        <v>#REF!</v>
      </c>
      <c r="O13" t="e">
        <f>GETPIVOTDATA("id",$B$1,"id",K13)</f>
        <v>#REF!</v>
      </c>
    </row>
    <row r="14" spans="1:15">
      <c r="A14">
        <v>13</v>
      </c>
    </row>
    <row r="15" spans="1:15">
      <c r="A15">
        <v>14</v>
      </c>
    </row>
    <row r="16" spans="1:15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93"/>
  <sheetViews>
    <sheetView topLeftCell="O1" zoomScale="90" zoomScaleNormal="90" workbookViewId="0">
      <selection activeCell="AB11" sqref="AB11"/>
    </sheetView>
  </sheetViews>
  <sheetFormatPr defaultColWidth="9.26953125" defaultRowHeight="14"/>
  <cols>
    <col min="2" max="2" width="13.26953125"/>
    <col min="3" max="13" width="8"/>
    <col min="14" max="14" width="6"/>
    <col min="15" max="23" width="8"/>
    <col min="24" max="24" width="6.7265625"/>
    <col min="27" max="27" width="15.7265625"/>
    <col min="28" max="38" width="8"/>
    <col min="39" max="39" width="6"/>
    <col min="40" max="48" width="8"/>
    <col min="49" max="50" width="6"/>
  </cols>
  <sheetData>
    <row r="1" spans="1:39">
      <c r="B1" t="s">
        <v>31</v>
      </c>
      <c r="C1" t="s">
        <v>8</v>
      </c>
      <c r="AA1" t="s">
        <v>52</v>
      </c>
      <c r="AB1" t="s">
        <v>8</v>
      </c>
    </row>
    <row r="2" spans="1:39">
      <c r="A2">
        <v>1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38</v>
      </c>
      <c r="N2" t="s">
        <v>39</v>
      </c>
      <c r="AA2" t="s">
        <v>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38</v>
      </c>
      <c r="AM2" t="s">
        <v>39</v>
      </c>
    </row>
    <row r="3" spans="1:39">
      <c r="A3">
        <v>2</v>
      </c>
      <c r="B3" t="s">
        <v>38</v>
      </c>
      <c r="AA3" t="s">
        <v>38</v>
      </c>
    </row>
    <row r="4" spans="1:39">
      <c r="A4">
        <v>3</v>
      </c>
      <c r="B4" t="s">
        <v>12</v>
      </c>
      <c r="C4">
        <v>320</v>
      </c>
      <c r="D4">
        <v>259</v>
      </c>
      <c r="E4">
        <v>231</v>
      </c>
      <c r="F4">
        <v>204</v>
      </c>
      <c r="G4">
        <v>163</v>
      </c>
      <c r="H4">
        <v>159</v>
      </c>
      <c r="I4">
        <v>112</v>
      </c>
      <c r="J4">
        <v>107</v>
      </c>
      <c r="K4">
        <v>86</v>
      </c>
      <c r="L4">
        <v>76</v>
      </c>
      <c r="N4">
        <v>1717</v>
      </c>
      <c r="AA4" t="s">
        <v>12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10</v>
      </c>
    </row>
    <row r="5" spans="1:39">
      <c r="A5">
        <v>4</v>
      </c>
      <c r="B5" t="s">
        <v>39</v>
      </c>
      <c r="C5">
        <v>320</v>
      </c>
      <c r="D5">
        <v>259</v>
      </c>
      <c r="E5">
        <v>231</v>
      </c>
      <c r="F5">
        <v>204</v>
      </c>
      <c r="G5">
        <v>163</v>
      </c>
      <c r="H5">
        <v>159</v>
      </c>
      <c r="I5">
        <v>112</v>
      </c>
      <c r="J5">
        <v>107</v>
      </c>
      <c r="K5">
        <v>86</v>
      </c>
      <c r="L5">
        <v>76</v>
      </c>
      <c r="N5">
        <v>1717</v>
      </c>
      <c r="AA5" t="s">
        <v>39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10</v>
      </c>
    </row>
    <row r="6" spans="1:39">
      <c r="A6">
        <v>5</v>
      </c>
    </row>
    <row r="7" spans="1:39">
      <c r="A7">
        <v>6</v>
      </c>
    </row>
    <row r="8" spans="1:39">
      <c r="A8">
        <v>7</v>
      </c>
    </row>
    <row r="9" spans="1:39">
      <c r="A9">
        <v>8</v>
      </c>
    </row>
    <row r="10" spans="1:39">
      <c r="A10">
        <v>9</v>
      </c>
    </row>
    <row r="11" spans="1:39">
      <c r="A11">
        <v>10</v>
      </c>
    </row>
    <row r="12" spans="1:39">
      <c r="A12">
        <v>11</v>
      </c>
    </row>
    <row r="13" spans="1:39">
      <c r="A13">
        <v>12</v>
      </c>
    </row>
    <row r="14" spans="1:39">
      <c r="A14">
        <v>13</v>
      </c>
    </row>
    <row r="15" spans="1:39">
      <c r="A15">
        <v>14</v>
      </c>
    </row>
    <row r="16" spans="1:3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yuaner</dc:creator>
  <cp:lastModifiedBy>jingyuan(袁晶晶)</cp:lastModifiedBy>
  <dcterms:created xsi:type="dcterms:W3CDTF">2022-10-03T03:17:00Z</dcterms:created>
  <dcterms:modified xsi:type="dcterms:W3CDTF">2022-11-21T05:51:12Z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C20355D748247177C40239630686F256</vt:lpwstr>
  </property>
  <property fmtid="{D5CDD505-2E9C-101B-9397-08002B2CF9AE}" pid="3" name="KSOProductBuildVer">
    <vt:lpwstr>2052-4.6.1.7467</vt:lpwstr>
  </property>
</Properties>
</file>