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55B94500-CE7F-415B-97A4-DFE9F4E4130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7" i="1" l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A117" i="1"/>
  <c r="V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A79" i="1"/>
  <c r="B42" i="1" l="1"/>
  <c r="C42" i="1"/>
  <c r="D42" i="1"/>
  <c r="E42" i="1"/>
  <c r="F42" i="1"/>
  <c r="G42" i="1"/>
  <c r="H42" i="1"/>
  <c r="I42" i="1"/>
  <c r="J42" i="1"/>
  <c r="A42" i="1"/>
  <c r="C3" i="1" l="1"/>
  <c r="D3" i="1"/>
  <c r="E3" i="1"/>
  <c r="F3" i="1"/>
  <c r="G3" i="1"/>
  <c r="H3" i="1"/>
  <c r="I3" i="1"/>
  <c r="J3" i="1"/>
  <c r="K3" i="1"/>
  <c r="B3" i="1"/>
</calcChain>
</file>

<file path=xl/sharedStrings.xml><?xml version="1.0" encoding="utf-8"?>
<sst xmlns="http://schemas.openxmlformats.org/spreadsheetml/2006/main" count="2" uniqueCount="2">
  <si>
    <t>电压(mv)</t>
  </si>
  <si>
    <t>重量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</si>
</sst>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电压与加载重量关系曲线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7084635398205328E-2"/>
                  <c:y val="-8.6389500856620097E-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600" baseline="0"/>
                      <a:t>y = 0.1689x + 0.0933</a:t>
                    </a:r>
                    <a:endParaRPr lang="en-US" altLang="zh-CN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Sheet1!$B$1:$K$1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Sheet1!$B$2:$K$2</c:f>
              <c:numCache>
                <c:formatCode>General</c:formatCode>
                <c:ptCount val="10"/>
                <c:pt idx="0">
                  <c:v>3.4</c:v>
                </c:pt>
                <c:pt idx="1">
                  <c:v>6.7</c:v>
                </c:pt>
                <c:pt idx="2">
                  <c:v>10</c:v>
                </c:pt>
                <c:pt idx="3">
                  <c:v>14</c:v>
                </c:pt>
                <c:pt idx="4">
                  <c:v>17.3</c:v>
                </c:pt>
                <c:pt idx="5">
                  <c:v>20.3</c:v>
                </c:pt>
                <c:pt idx="6">
                  <c:v>23.6</c:v>
                </c:pt>
                <c:pt idx="7">
                  <c:v>27.1</c:v>
                </c:pt>
                <c:pt idx="8">
                  <c:v>30.6</c:v>
                </c:pt>
                <c:pt idx="9">
                  <c:v>33.700000000000003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0-4AE8-99AA-D87A21633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861872"/>
        <c:axId val="1546485536"/>
      </c:scatterChart>
      <c:valAx>
        <c:axId val="1542861872"/>
        <c:scaling>
          <c:orientation val="minMax"/>
          <c:max val="2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加载重量</a:t>
                </a:r>
                <a:r>
                  <a:rPr lang="en-US" altLang="zh-CN"/>
                  <a:t>/g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6485536"/>
        <c:crosses val="autoZero"/>
        <c:crossBetween val="midCat"/>
        <c:majorUnit val="20"/>
        <c:minorUnit val="20"/>
      </c:valAx>
      <c:valAx>
        <c:axId val="15464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输出电压</a:t>
                </a:r>
                <a:r>
                  <a:rPr lang="en-US" altLang="zh-CN"/>
                  <a:t>/mv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861872"/>
        <c:crosses val="autoZero"/>
        <c:crossBetween val="midCat"/>
        <c:majorUnit val="1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电压与加载重量关系曲线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5230752405949263E-2"/>
                  <c:y val="1.618547681539807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Sheet1!$A$40:$J$40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Sheet1!$A$41:$J$41</c:f>
              <c:numCache>
                <c:formatCode>General</c:formatCode>
                <c:ptCount val="10"/>
                <c:pt idx="0">
                  <c:v>13.4</c:v>
                </c:pt>
                <c:pt idx="1">
                  <c:v>26.2</c:v>
                </c:pt>
                <c:pt idx="2">
                  <c:v>39.200000000000003</c:v>
                </c:pt>
                <c:pt idx="3">
                  <c:v>52.2</c:v>
                </c:pt>
                <c:pt idx="4">
                  <c:v>65.2</c:v>
                </c:pt>
                <c:pt idx="5">
                  <c:v>78.5</c:v>
                </c:pt>
                <c:pt idx="6">
                  <c:v>91.6</c:v>
                </c:pt>
                <c:pt idx="7">
                  <c:v>104.7</c:v>
                </c:pt>
                <c:pt idx="8">
                  <c:v>117.8</c:v>
                </c:pt>
                <c:pt idx="9">
                  <c:v>130.9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D-429D-A5EA-A134A6482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159295"/>
        <c:axId val="1508858319"/>
      </c:scatterChart>
      <c:valAx>
        <c:axId val="15111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加载重量</a:t>
                </a:r>
                <a:r>
                  <a:rPr lang="en-US" altLang="zh-CN"/>
                  <a:t>/g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8858319"/>
        <c:crosses val="autoZero"/>
        <c:crossBetween val="midCat"/>
        <c:majorUnit val="20"/>
      </c:valAx>
      <c:valAx>
        <c:axId val="150885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输出电压</a:t>
                </a:r>
                <a:r>
                  <a:rPr lang="en-US" altLang="zh-CN"/>
                  <a:t>/mv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115929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电容传感器位移与输出电压关系曲线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438778255211173"/>
                  <c:y val="-0.64245531381470256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Sheet1!$A$77:$U$77</c:f>
              <c:numCache>
                <c:formatCode>General</c:formatCode>
                <c:ptCount val="21"/>
                <c:pt idx="0">
                  <c:v>5.13</c:v>
                </c:pt>
                <c:pt idx="1">
                  <c:v>5.63</c:v>
                </c:pt>
                <c:pt idx="2">
                  <c:v>6.13</c:v>
                </c:pt>
                <c:pt idx="3">
                  <c:v>6.63</c:v>
                </c:pt>
                <c:pt idx="4">
                  <c:v>7.13</c:v>
                </c:pt>
                <c:pt idx="5">
                  <c:v>7.63</c:v>
                </c:pt>
                <c:pt idx="6">
                  <c:v>8.1300000000000008</c:v>
                </c:pt>
                <c:pt idx="7">
                  <c:v>8.6300000000000008</c:v>
                </c:pt>
                <c:pt idx="8">
                  <c:v>9.1300000000000008</c:v>
                </c:pt>
                <c:pt idx="9">
                  <c:v>9.6300000000000008</c:v>
                </c:pt>
                <c:pt idx="10">
                  <c:v>10.130000000000001</c:v>
                </c:pt>
                <c:pt idx="11">
                  <c:v>10.63</c:v>
                </c:pt>
                <c:pt idx="12">
                  <c:v>11.13</c:v>
                </c:pt>
                <c:pt idx="13">
                  <c:v>11.63</c:v>
                </c:pt>
                <c:pt idx="14">
                  <c:v>12.13</c:v>
                </c:pt>
                <c:pt idx="15">
                  <c:v>12.63</c:v>
                </c:pt>
                <c:pt idx="16">
                  <c:v>13.13</c:v>
                </c:pt>
                <c:pt idx="17">
                  <c:v>13.63</c:v>
                </c:pt>
                <c:pt idx="18">
                  <c:v>14.13</c:v>
                </c:pt>
                <c:pt idx="19">
                  <c:v>14.63</c:v>
                </c:pt>
                <c:pt idx="20">
                  <c:v>15.13</c:v>
                </c:pt>
              </c:numCache>
            </c:numRef>
          </c:xVal>
          <c:yVal>
            <c:numRef>
              <c:f>Sheet1!$A$78:$U$78</c:f>
              <c:numCache>
                <c:formatCode>General</c:formatCode>
                <c:ptCount val="21"/>
                <c:pt idx="0">
                  <c:v>1579</c:v>
                </c:pt>
                <c:pt idx="1">
                  <c:v>1452</c:v>
                </c:pt>
                <c:pt idx="2">
                  <c:v>1130</c:v>
                </c:pt>
                <c:pt idx="3">
                  <c:v>1073</c:v>
                </c:pt>
                <c:pt idx="4">
                  <c:v>1006</c:v>
                </c:pt>
                <c:pt idx="5">
                  <c:v>769</c:v>
                </c:pt>
                <c:pt idx="6">
                  <c:v>686</c:v>
                </c:pt>
                <c:pt idx="7">
                  <c:v>558</c:v>
                </c:pt>
                <c:pt idx="8">
                  <c:v>393</c:v>
                </c:pt>
                <c:pt idx="9">
                  <c:v>197</c:v>
                </c:pt>
                <c:pt idx="10">
                  <c:v>66</c:v>
                </c:pt>
                <c:pt idx="11">
                  <c:v>-60.8</c:v>
                </c:pt>
                <c:pt idx="12">
                  <c:v>-192.6</c:v>
                </c:pt>
                <c:pt idx="13">
                  <c:v>-365</c:v>
                </c:pt>
                <c:pt idx="14">
                  <c:v>-577</c:v>
                </c:pt>
                <c:pt idx="15">
                  <c:v>-687</c:v>
                </c:pt>
                <c:pt idx="16">
                  <c:v>-842</c:v>
                </c:pt>
                <c:pt idx="17">
                  <c:v>-1024</c:v>
                </c:pt>
                <c:pt idx="18">
                  <c:v>-1166</c:v>
                </c:pt>
                <c:pt idx="19">
                  <c:v>-1358</c:v>
                </c:pt>
                <c:pt idx="20">
                  <c:v>-1595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A-4D70-BCD6-174FD31F8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60735"/>
        <c:axId val="1606541823"/>
      </c:scatterChart>
      <c:valAx>
        <c:axId val="1605560735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电容传感器位移</a:t>
                </a:r>
                <a:r>
                  <a:rPr lang="en-US" altLang="zh-CN"/>
                  <a:t>/mm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41823"/>
        <c:crosses val="autoZero"/>
        <c:crossBetween val="midCat"/>
        <c:majorUnit val="0.5"/>
        <c:minorUnit val="0.5"/>
      </c:valAx>
      <c:valAx>
        <c:axId val="160654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/mv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56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输出电压与气压的关系曲线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3024715660542439E-2"/>
                  <c:y val="-1.80125400991542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Sheet1!$A$115:$Q$115</c:f>
              <c:numCache>
                <c:formatCode>General</c:formatCode>
                <c:ptCount val="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</c:numCache>
            </c:numRef>
          </c:xVal>
          <c:yVal>
            <c:numRef>
              <c:f>Sheet1!$A$116:$Q$116</c:f>
              <c:numCache>
                <c:formatCode>General</c:formatCode>
                <c:ptCount val="17"/>
                <c:pt idx="0">
                  <c:v>30.6</c:v>
                </c:pt>
                <c:pt idx="1">
                  <c:v>44.7</c:v>
                </c:pt>
                <c:pt idx="2">
                  <c:v>59.8</c:v>
                </c:pt>
                <c:pt idx="3">
                  <c:v>73.5</c:v>
                </c:pt>
                <c:pt idx="4">
                  <c:v>88.5</c:v>
                </c:pt>
                <c:pt idx="5">
                  <c:v>102.6</c:v>
                </c:pt>
                <c:pt idx="6">
                  <c:v>115.9</c:v>
                </c:pt>
                <c:pt idx="7">
                  <c:v>130.69999999999999</c:v>
                </c:pt>
                <c:pt idx="8">
                  <c:v>144.19999999999999</c:v>
                </c:pt>
                <c:pt idx="9">
                  <c:v>158.9</c:v>
                </c:pt>
                <c:pt idx="10">
                  <c:v>173.7</c:v>
                </c:pt>
                <c:pt idx="11">
                  <c:v>188</c:v>
                </c:pt>
                <c:pt idx="12">
                  <c:v>200</c:v>
                </c:pt>
                <c:pt idx="13">
                  <c:v>214</c:v>
                </c:pt>
                <c:pt idx="14">
                  <c:v>228</c:v>
                </c:pt>
                <c:pt idx="15">
                  <c:v>242</c:v>
                </c:pt>
                <c:pt idx="16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5-474C-AE26-B62D1E1D9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976047"/>
        <c:axId val="1713734079"/>
      </c:scatterChart>
      <c:valAx>
        <c:axId val="172697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气压</a:t>
                </a:r>
                <a:r>
                  <a:rPr lang="en-US" altLang="zh-CN"/>
                  <a:t>/KPa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3734079"/>
        <c:crosses val="autoZero"/>
        <c:crossBetween val="midCat"/>
      </c:valAx>
      <c:valAx>
        <c:axId val="171373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输出电压</a:t>
                </a:r>
                <a:r>
                  <a:rPr lang="en-US" altLang="zh-CN"/>
                  <a:t>/mv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97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峰峰值与频率关系曲线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Sheet1!$A$147:$K$147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25</c:v>
                </c:pt>
              </c:numCache>
            </c:numRef>
          </c:xVal>
          <c:yVal>
            <c:numRef>
              <c:f>Sheet1!$A$148:$K$148</c:f>
              <c:numCache>
                <c:formatCode>General</c:formatCode>
                <c:ptCount val="11"/>
                <c:pt idx="0">
                  <c:v>0.253</c:v>
                </c:pt>
                <c:pt idx="1">
                  <c:v>0.66300000000000003</c:v>
                </c:pt>
                <c:pt idx="2">
                  <c:v>1.8320000000000001</c:v>
                </c:pt>
                <c:pt idx="3">
                  <c:v>7.3230000000000004</c:v>
                </c:pt>
                <c:pt idx="4">
                  <c:v>6.2050000000000001</c:v>
                </c:pt>
                <c:pt idx="5">
                  <c:v>3.125</c:v>
                </c:pt>
                <c:pt idx="6">
                  <c:v>1.8260000000000001</c:v>
                </c:pt>
                <c:pt idx="7">
                  <c:v>1.202</c:v>
                </c:pt>
                <c:pt idx="8">
                  <c:v>1.0589999999999999</c:v>
                </c:pt>
                <c:pt idx="9">
                  <c:v>0.94899999999999995</c:v>
                </c:pt>
                <c:pt idx="10">
                  <c:v>0.747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9B-43AD-A159-28017C1D9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577999"/>
        <c:axId val="1880111695"/>
      </c:scatterChart>
      <c:valAx>
        <c:axId val="185757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  <a:r>
                  <a:rPr lang="en-US" altLang="zh-CN"/>
                  <a:t>/Hz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11695"/>
        <c:crosses val="autoZero"/>
        <c:crossBetween val="midCat"/>
      </c:valAx>
      <c:valAx>
        <c:axId val="188011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峰峰值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57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V-n</a:t>
            </a:r>
            <a:r>
              <a:rPr lang="zh-CN" altLang="en-US"/>
              <a:t>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5786745406824141E-2"/>
                  <c:y val="-4.96135899679206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Sheet1!$A$179:$J$179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Sheet1!$A$180:$J$180</c:f>
              <c:numCache>
                <c:formatCode>General</c:formatCode>
                <c:ptCount val="10"/>
                <c:pt idx="0">
                  <c:v>420</c:v>
                </c:pt>
                <c:pt idx="1">
                  <c:v>670</c:v>
                </c:pt>
                <c:pt idx="2">
                  <c:v>920</c:v>
                </c:pt>
                <c:pt idx="3">
                  <c:v>1160</c:v>
                </c:pt>
                <c:pt idx="4">
                  <c:v>1400</c:v>
                </c:pt>
                <c:pt idx="5">
                  <c:v>1650</c:v>
                </c:pt>
                <c:pt idx="6">
                  <c:v>1890</c:v>
                </c:pt>
                <c:pt idx="7">
                  <c:v>2130</c:v>
                </c:pt>
                <c:pt idx="8">
                  <c:v>2360</c:v>
                </c:pt>
                <c:pt idx="9">
                  <c:v>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9-445D-A442-77FFE3CD3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974047"/>
        <c:axId val="1880095887"/>
      </c:scatterChart>
      <c:valAx>
        <c:axId val="172697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095887"/>
        <c:crosses val="autoZero"/>
        <c:crossBetween val="midCat"/>
      </c:valAx>
      <c:valAx>
        <c:axId val="188009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转速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697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V-n</a:t>
            </a:r>
            <a:r>
              <a:rPr lang="zh-CN" altLang="en-US"/>
              <a:t>特性曲线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300896762904638"/>
                  <c:y val="3.681831437736949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Sheet1!$A$205:$J$205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Sheet1!$A$206:$J$206</c:f>
              <c:numCache>
                <c:formatCode>General</c:formatCode>
                <c:ptCount val="10"/>
                <c:pt idx="0">
                  <c:v>420</c:v>
                </c:pt>
                <c:pt idx="1">
                  <c:v>660</c:v>
                </c:pt>
                <c:pt idx="2">
                  <c:v>910</c:v>
                </c:pt>
                <c:pt idx="3">
                  <c:v>1160</c:v>
                </c:pt>
                <c:pt idx="4">
                  <c:v>1400</c:v>
                </c:pt>
                <c:pt idx="5">
                  <c:v>1640</c:v>
                </c:pt>
                <c:pt idx="6">
                  <c:v>1890</c:v>
                </c:pt>
                <c:pt idx="7">
                  <c:v>2120</c:v>
                </c:pt>
                <c:pt idx="8">
                  <c:v>2380</c:v>
                </c:pt>
                <c:pt idx="9">
                  <c:v>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4-4BCC-9BBC-3771F9459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543471"/>
        <c:axId val="1737601407"/>
      </c:scatterChart>
      <c:valAx>
        <c:axId val="184954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  <a:r>
                  <a:rPr lang="en-US" altLang="zh-CN"/>
                  <a:t>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7601407"/>
        <c:crosses val="autoZero"/>
        <c:crossBetween val="midCat"/>
      </c:valAx>
      <c:valAx>
        <c:axId val="173760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转速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954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137607</xdr:rowOff>
    </xdr:from>
    <xdr:to>
      <xdr:col>15</xdr:col>
      <xdr:colOff>402771</xdr:colOff>
      <xdr:row>35</xdr:row>
      <xdr:rowOff>127362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9E2DA3-C471-45F6-AD2E-D88CE518D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297180</xdr:colOff>
      <xdr:row>43</xdr:row>
      <xdr:rowOff>163830</xdr:rowOff>
    </xdr:from>
    <xdr:to>
      <xdr:col>17</xdr:col>
      <xdr:colOff>381000</xdr:colOff>
      <xdr:row>73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78B10E8-BCF5-468D-AA85-3BE5B76EB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403860</xdr:colOff>
      <xdr:row>81</xdr:row>
      <xdr:rowOff>57150</xdr:rowOff>
    </xdr:from>
    <xdr:to>
      <xdr:col>19</xdr:col>
      <xdr:colOff>121920</xdr:colOff>
      <xdr:row>109</xdr:row>
      <xdr:rowOff>167640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D5177E4-99DA-46CA-8B44-E8742743D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327660</xdr:colOff>
      <xdr:row>118</xdr:row>
      <xdr:rowOff>49530</xdr:rowOff>
    </xdr:from>
    <xdr:to>
      <xdr:col>17</xdr:col>
      <xdr:colOff>571500</xdr:colOff>
      <xdr:row>143</xdr:row>
      <xdr:rowOff>106680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F2C25B0-9CB1-484F-A6D0-4548889EF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396240</xdr:colOff>
      <xdr:row>150</xdr:row>
      <xdr:rowOff>171450</xdr:rowOff>
    </xdr:from>
    <xdr:to>
      <xdr:col>15</xdr:col>
      <xdr:colOff>495300</xdr:colOff>
      <xdr:row>172</xdr:row>
      <xdr:rowOff>137160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1E9D4CC-8AAB-456D-9047-B7AA33C33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160020</xdr:colOff>
      <xdr:row>181</xdr:row>
      <xdr:rowOff>148590</xdr:rowOff>
    </xdr:from>
    <xdr:to>
      <xdr:col>16</xdr:col>
      <xdr:colOff>83820</xdr:colOff>
      <xdr:row>203</xdr:row>
      <xdr:rowOff>22860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7B9CE04-49DD-4120-B28A-071836357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68580</xdr:colOff>
      <xdr:row>209</xdr:row>
      <xdr:rowOff>64770</xdr:rowOff>
    </xdr:from>
    <xdr:to>
      <xdr:col>17</xdr:col>
      <xdr:colOff>274320</xdr:colOff>
      <xdr:row>235</xdr:row>
      <xdr:rowOff>160020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13CA44C-E7B0-456D-9068-EEA15BF4D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6"/>
  <sheetViews>
    <sheetView tabSelected="1" topLeftCell="A209" zoomScaleNormal="100" workbookViewId="0">
      <selection activeCell="E219" sqref="E219"/>
    </sheetView>
  </sheetViews>
  <sheetFormatPr defaultRowHeight="13.8" x14ac:dyDescent="0.25"/>
  <sheetData>
    <row r="1" spans="1:11" ht="16.2" thickBot="1" x14ac:dyDescent="0.3">
      <c r="A1" s="1" t="s">
        <v>1</v>
      </c>
      <c r="B1" s="2">
        <v>20</v>
      </c>
      <c r="C1" s="2">
        <v>40</v>
      </c>
      <c r="D1" s="2">
        <v>60</v>
      </c>
      <c r="E1" s="2">
        <v>80</v>
      </c>
      <c r="F1" s="2">
        <v>100</v>
      </c>
      <c r="G1" s="2">
        <v>120</v>
      </c>
      <c r="H1" s="2">
        <v>140</v>
      </c>
      <c r="I1" s="2">
        <v>160</v>
      </c>
      <c r="J1" s="2">
        <v>180</v>
      </c>
      <c r="K1" s="2">
        <v>200</v>
      </c>
    </row>
    <row r="2" spans="1:11" ht="31.8" thickBot="1" x14ac:dyDescent="0.3">
      <c r="A2" s="3" t="s">
        <v>0</v>
      </c>
      <c r="B2" s="4">
        <v>3.4</v>
      </c>
      <c r="C2" s="4">
        <v>6.7</v>
      </c>
      <c r="D2" s="4">
        <v>10</v>
      </c>
      <c r="E2" s="4">
        <v>14</v>
      </c>
      <c r="F2" s="4">
        <v>17.3</v>
      </c>
      <c r="G2" s="4">
        <v>20.3</v>
      </c>
      <c r="H2" s="4">
        <v>23.6</v>
      </c>
      <c r="I2" s="4">
        <v>27.1</v>
      </c>
      <c r="J2" s="4">
        <v>30.6</v>
      </c>
      <c r="K2" s="4">
        <v>33.700000000000003</v>
      </c>
    </row>
    <row r="3" spans="1:11" x14ac:dyDescent="0.25">
      <c r="B3">
        <f>B1*0.1689+0.0933-B2</f>
        <v>7.1300000000000363E-2</v>
      </c>
      <c r="C3">
        <f t="shared" ref="C3:K3" si="0">C1*0.1689+0.0933-C2</f>
        <v>0.14930000000000021</v>
      </c>
      <c r="D3">
        <f t="shared" si="0"/>
        <v>0.22729999999999961</v>
      </c>
      <c r="E3">
        <f t="shared" si="0"/>
        <v>-0.39470000000000027</v>
      </c>
      <c r="F3">
        <f t="shared" si="0"/>
        <v>-0.31670000000000087</v>
      </c>
      <c r="G3">
        <f t="shared" si="0"/>
        <v>6.1299999999999244E-2</v>
      </c>
      <c r="H3">
        <f t="shared" si="0"/>
        <v>0.13929999999999865</v>
      </c>
      <c r="I3">
        <f t="shared" si="0"/>
        <v>1.7299999999998761E-2</v>
      </c>
      <c r="J3">
        <f t="shared" si="0"/>
        <v>-0.10470000000000468</v>
      </c>
      <c r="K3">
        <f t="shared" si="0"/>
        <v>0.17329999999999757</v>
      </c>
    </row>
    <row r="39" spans="1:10" ht="14.4" thickBot="1" x14ac:dyDescent="0.3"/>
    <row r="40" spans="1:10" ht="16.2" thickBot="1" x14ac:dyDescent="0.3">
      <c r="A40" s="1">
        <v>20</v>
      </c>
      <c r="B40" s="2">
        <v>40</v>
      </c>
      <c r="C40" s="2">
        <v>60</v>
      </c>
      <c r="D40" s="2">
        <v>80</v>
      </c>
      <c r="E40" s="2">
        <v>100</v>
      </c>
      <c r="F40" s="2">
        <v>120</v>
      </c>
      <c r="G40" s="2">
        <v>140</v>
      </c>
      <c r="H40" s="2">
        <v>160</v>
      </c>
      <c r="I40" s="2">
        <v>180</v>
      </c>
      <c r="J40" s="2">
        <v>200</v>
      </c>
    </row>
    <row r="41" spans="1:10" ht="16.2" thickBot="1" x14ac:dyDescent="0.3">
      <c r="A41" s="3">
        <v>13.4</v>
      </c>
      <c r="B41" s="4">
        <v>26.2</v>
      </c>
      <c r="C41" s="4">
        <v>39.200000000000003</v>
      </c>
      <c r="D41" s="4">
        <v>52.2</v>
      </c>
      <c r="E41" s="4">
        <v>65.2</v>
      </c>
      <c r="F41" s="4">
        <v>78.5</v>
      </c>
      <c r="G41" s="4">
        <v>91.6</v>
      </c>
      <c r="H41" s="4">
        <v>104.7</v>
      </c>
      <c r="I41" s="4">
        <v>117.8</v>
      </c>
      <c r="J41" s="4">
        <v>130.9</v>
      </c>
    </row>
    <row r="42" spans="1:10" x14ac:dyDescent="0.25">
      <c r="A42">
        <f>A40*0.6545+0.0467-A41</f>
        <v>-0.26330000000000098</v>
      </c>
      <c r="B42">
        <f t="shared" ref="B42:J42" si="1">B40*0.6545+0.0467-B41</f>
        <v>2.6700000000001722E-2</v>
      </c>
      <c r="C42">
        <f t="shared" si="1"/>
        <v>0.11669999999999447</v>
      </c>
      <c r="D42">
        <f t="shared" si="1"/>
        <v>0.20669999999999789</v>
      </c>
      <c r="E42">
        <f t="shared" si="1"/>
        <v>0.2967000000000013</v>
      </c>
      <c r="F42">
        <f t="shared" si="1"/>
        <v>8.6699999999993338E-2</v>
      </c>
      <c r="G42">
        <f t="shared" si="1"/>
        <v>7.6700000000002433E-2</v>
      </c>
      <c r="H42">
        <f t="shared" si="1"/>
        <v>6.6699999999997317E-2</v>
      </c>
      <c r="I42">
        <f t="shared" si="1"/>
        <v>5.6699999999992201E-2</v>
      </c>
      <c r="J42">
        <f t="shared" si="1"/>
        <v>4.6699999999987085E-2</v>
      </c>
    </row>
    <row r="76" spans="1:22" ht="14.4" thickBot="1" x14ac:dyDescent="0.3"/>
    <row r="77" spans="1:22" ht="15" thickBot="1" x14ac:dyDescent="0.3">
      <c r="A77" s="5">
        <v>5.13</v>
      </c>
      <c r="B77" s="6">
        <v>5.63</v>
      </c>
      <c r="C77" s="6">
        <v>6.13</v>
      </c>
      <c r="D77" s="6">
        <v>6.63</v>
      </c>
      <c r="E77" s="6">
        <v>7.13</v>
      </c>
      <c r="F77" s="6">
        <v>7.63</v>
      </c>
      <c r="G77" s="6">
        <v>8.1300000000000008</v>
      </c>
      <c r="H77" s="6">
        <v>8.6300000000000008</v>
      </c>
      <c r="I77" s="5">
        <v>9.1300000000000008</v>
      </c>
      <c r="J77" s="6">
        <v>9.6300000000000008</v>
      </c>
      <c r="K77" s="6">
        <v>10.130000000000001</v>
      </c>
      <c r="L77" s="6">
        <v>10.63</v>
      </c>
      <c r="M77" s="6">
        <v>11.13</v>
      </c>
      <c r="N77" s="6">
        <v>11.63</v>
      </c>
      <c r="O77" s="6">
        <v>12.13</v>
      </c>
      <c r="P77" s="6">
        <v>12.63</v>
      </c>
      <c r="Q77" s="5">
        <v>13.13</v>
      </c>
      <c r="R77" s="6">
        <v>13.63</v>
      </c>
      <c r="S77" s="6">
        <v>14.13</v>
      </c>
      <c r="T77" s="6">
        <v>14.63</v>
      </c>
      <c r="U77" s="6">
        <v>15.13</v>
      </c>
    </row>
    <row r="78" spans="1:22" ht="15" thickBot="1" x14ac:dyDescent="0.3">
      <c r="A78" s="7">
        <v>1579</v>
      </c>
      <c r="B78" s="8">
        <v>1452</v>
      </c>
      <c r="C78" s="8">
        <v>1130</v>
      </c>
      <c r="D78" s="8">
        <v>1073</v>
      </c>
      <c r="E78" s="8">
        <v>1006</v>
      </c>
      <c r="F78" s="8">
        <v>769</v>
      </c>
      <c r="G78" s="8">
        <v>686</v>
      </c>
      <c r="H78" s="8">
        <v>558</v>
      </c>
      <c r="I78" s="7">
        <v>393</v>
      </c>
      <c r="J78" s="8">
        <v>197</v>
      </c>
      <c r="K78" s="8">
        <v>66</v>
      </c>
      <c r="L78" s="8">
        <v>-60.8</v>
      </c>
      <c r="M78" s="8">
        <v>-192.6</v>
      </c>
      <c r="N78" s="8">
        <v>-365</v>
      </c>
      <c r="O78" s="8">
        <v>-577</v>
      </c>
      <c r="P78" s="8">
        <v>-687</v>
      </c>
      <c r="Q78" s="7">
        <v>-842</v>
      </c>
      <c r="R78" s="8">
        <v>-1024</v>
      </c>
      <c r="S78" s="8">
        <v>-1166</v>
      </c>
      <c r="T78" s="8">
        <v>-1358</v>
      </c>
      <c r="U78" s="8">
        <v>-1595</v>
      </c>
    </row>
    <row r="79" spans="1:22" x14ac:dyDescent="0.25">
      <c r="A79">
        <f>-305.7*A77+3146.4-A78</f>
        <v>-0.8409999999998945</v>
      </c>
      <c r="B79">
        <f t="shared" ref="B79:U79" si="2">-305.7*B77+3146.4-B78</f>
        <v>-26.690999999999804</v>
      </c>
      <c r="C79">
        <f t="shared" si="2"/>
        <v>142.45900000000029</v>
      </c>
      <c r="D79">
        <f t="shared" si="2"/>
        <v>46.609000000000151</v>
      </c>
      <c r="E79">
        <f t="shared" si="2"/>
        <v>-39.240999999999985</v>
      </c>
      <c r="F79">
        <f t="shared" si="2"/>
        <v>44.909000000000106</v>
      </c>
      <c r="G79">
        <f t="shared" si="2"/>
        <v>-24.941000000000258</v>
      </c>
      <c r="H79">
        <f t="shared" si="2"/>
        <v>-49.791000000000167</v>
      </c>
      <c r="I79">
        <f t="shared" si="2"/>
        <v>-37.641000000000076</v>
      </c>
      <c r="J79">
        <f t="shared" si="2"/>
        <v>5.5090000000000146</v>
      </c>
      <c r="K79">
        <f t="shared" si="2"/>
        <v>-16.340999999999894</v>
      </c>
      <c r="L79">
        <f t="shared" si="2"/>
        <v>-42.390999999999806</v>
      </c>
      <c r="M79">
        <f t="shared" si="2"/>
        <v>-63.441000000000173</v>
      </c>
      <c r="N79">
        <f t="shared" si="2"/>
        <v>-43.891000000000076</v>
      </c>
      <c r="O79">
        <f t="shared" si="2"/>
        <v>15.259000000000015</v>
      </c>
      <c r="P79">
        <f t="shared" si="2"/>
        <v>-27.590999999999894</v>
      </c>
      <c r="Q79">
        <f t="shared" si="2"/>
        <v>-25.440999999999804</v>
      </c>
      <c r="R79">
        <f t="shared" si="2"/>
        <v>3.7090000000002874</v>
      </c>
      <c r="S79">
        <f t="shared" si="2"/>
        <v>-7.1410000000000764</v>
      </c>
      <c r="T79">
        <f t="shared" si="2"/>
        <v>32.009000000000469</v>
      </c>
      <c r="U79">
        <f t="shared" si="2"/>
        <v>116.15900000000011</v>
      </c>
      <c r="V79">
        <f>MAX(A79:U79)</f>
        <v>142.45900000000029</v>
      </c>
    </row>
    <row r="114" spans="1:18" ht="14.4" thickBot="1" x14ac:dyDescent="0.3"/>
    <row r="115" spans="1:18" ht="16.2" thickBot="1" x14ac:dyDescent="0.3">
      <c r="A115" s="1">
        <v>2</v>
      </c>
      <c r="B115" s="2">
        <v>3</v>
      </c>
      <c r="C115" s="2">
        <v>4</v>
      </c>
      <c r="D115" s="2">
        <v>5</v>
      </c>
      <c r="E115" s="2">
        <v>6</v>
      </c>
      <c r="F115" s="2">
        <v>7</v>
      </c>
      <c r="G115" s="2">
        <v>8</v>
      </c>
      <c r="H115" s="2">
        <v>9</v>
      </c>
      <c r="I115" s="2">
        <v>10</v>
      </c>
      <c r="J115" s="1">
        <v>11</v>
      </c>
      <c r="K115" s="2">
        <v>12</v>
      </c>
      <c r="L115" s="2">
        <v>13</v>
      </c>
      <c r="M115" s="2">
        <v>14</v>
      </c>
      <c r="N115" s="2">
        <v>15</v>
      </c>
      <c r="O115" s="2">
        <v>16</v>
      </c>
      <c r="P115" s="2">
        <v>17</v>
      </c>
      <c r="Q115" s="2">
        <v>18</v>
      </c>
    </row>
    <row r="116" spans="1:18" ht="16.2" thickBot="1" x14ac:dyDescent="0.3">
      <c r="A116" s="3">
        <v>30.6</v>
      </c>
      <c r="B116" s="4">
        <v>44.7</v>
      </c>
      <c r="C116" s="4">
        <v>59.8</v>
      </c>
      <c r="D116" s="4">
        <v>73.5</v>
      </c>
      <c r="E116" s="4">
        <v>88.5</v>
      </c>
      <c r="F116" s="4">
        <v>102.6</v>
      </c>
      <c r="G116" s="4">
        <v>115.9</v>
      </c>
      <c r="H116" s="4">
        <v>130.69999999999999</v>
      </c>
      <c r="I116" s="4">
        <v>144.19999999999999</v>
      </c>
      <c r="J116" s="3">
        <v>158.9</v>
      </c>
      <c r="K116" s="4">
        <v>173.7</v>
      </c>
      <c r="L116" s="4">
        <v>188</v>
      </c>
      <c r="M116" s="4">
        <v>200</v>
      </c>
      <c r="N116" s="4">
        <v>214</v>
      </c>
      <c r="O116" s="4">
        <v>228</v>
      </c>
      <c r="P116" s="4">
        <v>242</v>
      </c>
      <c r="Q116" s="4">
        <v>256</v>
      </c>
    </row>
    <row r="117" spans="1:18" x14ac:dyDescent="0.25">
      <c r="A117">
        <f>14.074*A115+3.4471-A116</f>
        <v>0.99509999999999721</v>
      </c>
      <c r="B117">
        <f t="shared" ref="B117:Q117" si="3">14.074*B115+3.4471-B116</f>
        <v>0.96909999999999741</v>
      </c>
      <c r="C117">
        <f t="shared" si="3"/>
        <v>-5.689999999999884E-2</v>
      </c>
      <c r="D117">
        <f t="shared" si="3"/>
        <v>0.3171000000000106</v>
      </c>
      <c r="E117">
        <f t="shared" si="3"/>
        <v>-0.60889999999999134</v>
      </c>
      <c r="F117">
        <f t="shared" si="3"/>
        <v>-0.63489999999998759</v>
      </c>
      <c r="G117">
        <f t="shared" si="3"/>
        <v>0.13909999999999911</v>
      </c>
      <c r="H117">
        <f t="shared" si="3"/>
        <v>-0.58689999999998577</v>
      </c>
      <c r="I117">
        <f t="shared" si="3"/>
        <v>-1.2899999999973488E-2</v>
      </c>
      <c r="J117">
        <f t="shared" si="3"/>
        <v>-0.63890000000000668</v>
      </c>
      <c r="K117">
        <f t="shared" si="3"/>
        <v>-1.3648999999999774</v>
      </c>
      <c r="L117">
        <f t="shared" si="3"/>
        <v>-1.5909000000000049</v>
      </c>
      <c r="M117">
        <f t="shared" si="3"/>
        <v>0.48310000000000741</v>
      </c>
      <c r="N117">
        <f t="shared" si="3"/>
        <v>0.55709999999999127</v>
      </c>
      <c r="O117">
        <f t="shared" si="3"/>
        <v>0.63110000000000355</v>
      </c>
      <c r="P117">
        <f t="shared" si="3"/>
        <v>0.70510000000001583</v>
      </c>
      <c r="Q117">
        <f t="shared" si="3"/>
        <v>0.77909999999997126</v>
      </c>
      <c r="R117">
        <f>MAX(A117:Q117)</f>
        <v>0.99509999999999721</v>
      </c>
    </row>
    <row r="146" spans="1:11" ht="14.4" thickBot="1" x14ac:dyDescent="0.3"/>
    <row r="147" spans="1:11" ht="16.2" thickBot="1" x14ac:dyDescent="0.3">
      <c r="A147" s="1">
        <v>5</v>
      </c>
      <c r="B147" s="2">
        <v>7</v>
      </c>
      <c r="C147" s="2">
        <v>8</v>
      </c>
      <c r="D147" s="2">
        <v>9</v>
      </c>
      <c r="E147" s="2">
        <v>10</v>
      </c>
      <c r="F147" s="2">
        <v>11</v>
      </c>
      <c r="G147" s="1">
        <v>12</v>
      </c>
      <c r="H147" s="2">
        <v>15</v>
      </c>
      <c r="I147" s="2">
        <v>17</v>
      </c>
      <c r="J147" s="2">
        <v>20</v>
      </c>
      <c r="K147" s="2">
        <v>25</v>
      </c>
    </row>
    <row r="148" spans="1:11" ht="16.2" thickBot="1" x14ac:dyDescent="0.3">
      <c r="A148" s="3">
        <v>0.253</v>
      </c>
      <c r="B148" s="4">
        <v>0.66300000000000003</v>
      </c>
      <c r="C148" s="4">
        <v>1.8320000000000001</v>
      </c>
      <c r="D148" s="4">
        <v>7.3230000000000004</v>
      </c>
      <c r="E148" s="4">
        <v>6.2050000000000001</v>
      </c>
      <c r="F148" s="4">
        <v>3.125</v>
      </c>
      <c r="G148" s="3">
        <v>1.8260000000000001</v>
      </c>
      <c r="H148" s="4">
        <v>1.202</v>
      </c>
      <c r="I148" s="4">
        <v>1.0589999999999999</v>
      </c>
      <c r="J148" s="4">
        <v>0.94899999999999995</v>
      </c>
      <c r="K148" s="4">
        <v>0.747</v>
      </c>
    </row>
    <row r="178" spans="1:10" ht="14.4" thickBot="1" x14ac:dyDescent="0.3"/>
    <row r="179" spans="1:10" ht="16.2" thickBot="1" x14ac:dyDescent="0.3">
      <c r="A179" s="9">
        <v>2</v>
      </c>
      <c r="B179" s="10">
        <v>3</v>
      </c>
      <c r="C179" s="10">
        <v>4</v>
      </c>
      <c r="D179" s="10">
        <v>5</v>
      </c>
      <c r="E179" s="10">
        <v>6</v>
      </c>
      <c r="F179" s="10">
        <v>7</v>
      </c>
      <c r="G179" s="10">
        <v>8</v>
      </c>
      <c r="H179" s="10">
        <v>9</v>
      </c>
      <c r="I179" s="10">
        <v>10</v>
      </c>
      <c r="J179" s="10">
        <v>11</v>
      </c>
    </row>
    <row r="180" spans="1:10" ht="16.2" thickBot="1" x14ac:dyDescent="0.3">
      <c r="A180" s="11">
        <v>420</v>
      </c>
      <c r="B180" s="12">
        <v>670</v>
      </c>
      <c r="C180" s="12">
        <v>920</v>
      </c>
      <c r="D180" s="12">
        <v>1160</v>
      </c>
      <c r="E180" s="12">
        <v>1400</v>
      </c>
      <c r="F180" s="12">
        <v>1650</v>
      </c>
      <c r="G180" s="12">
        <v>1890</v>
      </c>
      <c r="H180" s="12">
        <v>2130</v>
      </c>
      <c r="I180" s="12">
        <v>2360</v>
      </c>
      <c r="J180" s="12">
        <v>2600</v>
      </c>
    </row>
    <row r="204" spans="1:10" ht="14.4" thickBot="1" x14ac:dyDescent="0.3"/>
    <row r="205" spans="1:10" ht="16.2" thickBot="1" x14ac:dyDescent="0.3">
      <c r="A205" s="9">
        <v>2</v>
      </c>
      <c r="B205" s="10">
        <v>3</v>
      </c>
      <c r="C205" s="10">
        <v>4</v>
      </c>
      <c r="D205" s="10">
        <v>5</v>
      </c>
      <c r="E205" s="10">
        <v>6</v>
      </c>
      <c r="F205" s="10">
        <v>7</v>
      </c>
      <c r="G205" s="10">
        <v>8</v>
      </c>
      <c r="H205" s="10">
        <v>9</v>
      </c>
      <c r="I205" s="10">
        <v>10</v>
      </c>
      <c r="J205" s="10">
        <v>11</v>
      </c>
    </row>
    <row r="206" spans="1:10" ht="16.2" thickBot="1" x14ac:dyDescent="0.3">
      <c r="A206" s="11">
        <v>420</v>
      </c>
      <c r="B206" s="12">
        <v>660</v>
      </c>
      <c r="C206" s="12">
        <v>910</v>
      </c>
      <c r="D206" s="12">
        <v>1160</v>
      </c>
      <c r="E206" s="12">
        <v>1400</v>
      </c>
      <c r="F206" s="12">
        <v>1640</v>
      </c>
      <c r="G206" s="12">
        <v>1890</v>
      </c>
      <c r="H206" s="12">
        <v>2120</v>
      </c>
      <c r="I206" s="12">
        <v>2380</v>
      </c>
      <c r="J206" s="12">
        <v>2600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2021-06-07T14:54:27Z</dcterms:modified>
</cp:coreProperties>
</file>