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vicveiga/Dropbox (Fermaca)/code/fund/excel/"/>
    </mc:Choice>
  </mc:AlternateContent>
  <bookViews>
    <workbookView xWindow="0" yWindow="440" windowWidth="25600" windowHeight="15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1" i="1" l="1"/>
  <c r="I32" i="1"/>
  <c r="H33" i="1"/>
  <c r="I33" i="1"/>
  <c r="H30" i="1"/>
  <c r="H32" i="1"/>
  <c r="I30" i="1"/>
  <c r="H31" i="1"/>
  <c r="C37" i="1"/>
  <c r="B37" i="1"/>
  <c r="B36" i="1"/>
  <c r="C32" i="1"/>
  <c r="C31" i="1"/>
  <c r="C33" i="1"/>
  <c r="C34" i="1"/>
  <c r="C35" i="1"/>
  <c r="C30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3" i="1"/>
  <c r="F3" i="1"/>
  <c r="G3" i="1"/>
  <c r="C4" i="1"/>
  <c r="C5" i="1"/>
  <c r="C6" i="1"/>
  <c r="C7" i="1"/>
  <c r="C8" i="1"/>
  <c r="C3" i="1"/>
  <c r="B4" i="1"/>
  <c r="D4" i="1"/>
  <c r="B5" i="1"/>
  <c r="D5" i="1"/>
  <c r="B6" i="1"/>
  <c r="D6" i="1"/>
  <c r="B7" i="1"/>
  <c r="D7" i="1"/>
  <c r="B8" i="1"/>
  <c r="D8" i="1"/>
  <c r="D3" i="1"/>
  <c r="B3" i="1"/>
  <c r="F11" i="1"/>
  <c r="G11" i="1"/>
  <c r="E11" i="1"/>
  <c r="D11" i="1"/>
  <c r="C11" i="1"/>
  <c r="B11" i="1"/>
  <c r="H8" i="1"/>
  <c r="I8" i="1"/>
  <c r="H7" i="1"/>
  <c r="I7" i="1"/>
  <c r="H6" i="1"/>
  <c r="I6" i="1"/>
  <c r="H5" i="1"/>
  <c r="I5" i="1"/>
  <c r="H4" i="1"/>
  <c r="I4" i="1"/>
  <c r="H3" i="1"/>
  <c r="I3" i="1"/>
  <c r="J3" i="1"/>
  <c r="J4" i="1"/>
  <c r="J5" i="1"/>
  <c r="J6" i="1"/>
  <c r="J7" i="1"/>
  <c r="J8" i="1"/>
  <c r="I9" i="1"/>
  <c r="J11" i="1"/>
  <c r="G12" i="1"/>
</calcChain>
</file>

<file path=xl/sharedStrings.xml><?xml version="1.0" encoding="utf-8"?>
<sst xmlns="http://schemas.openxmlformats.org/spreadsheetml/2006/main" count="17" uniqueCount="12">
  <si>
    <t>A</t>
  </si>
  <si>
    <t>B</t>
  </si>
  <si>
    <t>C</t>
  </si>
  <si>
    <t>Weights</t>
  </si>
  <si>
    <t>PCT_CHG</t>
  </si>
  <si>
    <t>PORT_PCT_CHG</t>
  </si>
  <si>
    <t>Long</t>
  </si>
  <si>
    <t>t-1</t>
  </si>
  <si>
    <t>t</t>
  </si>
  <si>
    <t>Short</t>
  </si>
  <si>
    <t>G/L</t>
  </si>
  <si>
    <t>% 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</si>
</sst>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2" applyFont="1"/>
    <xf numFmtId="164" fontId="0" fillId="0" borderId="0" xfId="2" applyNumberFormat="1" applyFont="1"/>
    <xf numFmtId="10" fontId="0" fillId="0" borderId="0" xfId="2" applyNumberFormat="1" applyFont="1"/>
    <xf numFmtId="43" fontId="0" fillId="0" borderId="0" xfId="1" applyFont="1"/>
    <xf numFmtId="43" fontId="2" fillId="0" borderId="0" xfId="1" applyFont="1"/>
    <xf numFmtId="9" fontId="0" fillId="0" borderId="0" xfId="0" applyNumberFormat="1"/>
    <xf numFmtId="164" fontId="2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Sheet1!$J$3:$J$8</c:f>
              <c:numCache>
                <c:formatCode>_(* #,##0.00_);_(* \(#,##0.00\);_(* "-"??_);_(@_)</c:formatCode>
                <c:ptCount val="6"/>
                <c:pt idx="0">
                  <c:v>1.063166125295504</c:v>
                </c:pt>
                <c:pt idx="1">
                  <c:v>1.111769116591118</c:v>
                </c:pt>
                <c:pt idx="2">
                  <c:v>1.114020293469258</c:v>
                </c:pt>
                <c:pt idx="3">
                  <c:v>1.106794386612658</c:v>
                </c:pt>
                <c:pt idx="4">
                  <c:v>1.10101424812466</c:v>
                </c:pt>
                <c:pt idx="5">
                  <c:v>1.162423000299388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461616"/>
        <c:axId val="1608299104"/>
      </c:lineChart>
      <c:catAx>
        <c:axId val="162346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299104"/>
        <c:crosses val="autoZero"/>
        <c:auto val="1"/>
        <c:lblAlgn val="ctr"/>
        <c:lblOffset val="100"/>
        <c:noMultiLvlLbl val="0"/>
      </c:catAx>
      <c:valAx>
        <c:axId val="160829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46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397565</xdr:colOff>
      <xdr:row>12</xdr:row>
      <xdr:rowOff>0</xdr:rowOff>
    </xdr:from>
    <xdr:to>
      <xdr:col>7</xdr:col>
      <xdr:colOff>0</xdr:colOff>
      <xdr:row>25</xdr:row>
      <xdr:rowOff>141081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7"/>
  <sheetViews>
    <sheetView tabSelected="1" topLeftCell="A22" zoomScale="184" workbookViewId="0">
      <selection activeCell="I33" sqref="I33"/>
    </sheetView>
  </sheetViews>
  <sheetFormatPr baseColWidth="10" defaultRowHeight="16" x14ac:dyDescent="0.2"/>
  <sheetData>
    <row r="1" spans="2:10" x14ac:dyDescent="0.2">
      <c r="B1" t="s">
        <v>4</v>
      </c>
      <c r="E1" t="s">
        <v>3</v>
      </c>
      <c r="H1" t="s">
        <v>5</v>
      </c>
    </row>
    <row r="2" spans="2:10" x14ac:dyDescent="0.2">
      <c r="B2" t="s">
        <v>0</v>
      </c>
      <c r="C2" t="s">
        <v>1</v>
      </c>
      <c r="D2" t="s">
        <v>2</v>
      </c>
      <c r="E2" t="s">
        <v>0</v>
      </c>
      <c r="F2" t="s">
        <v>1</v>
      </c>
      <c r="G2" t="s">
        <v>2</v>
      </c>
    </row>
    <row r="3" spans="2:10" x14ac:dyDescent="0.2">
      <c r="B3" s="3">
        <f ca="1">RAND()/10</f>
        <v>1.5206788167307838E-2</v>
      </c>
      <c r="C3" s="3">
        <f ca="1">-RAND()/3</f>
        <v>-0.22300926048962644</v>
      </c>
      <c r="D3" s="3">
        <f t="shared" ref="C3:D8" ca="1" si="0">RAND()/10</f>
        <v>7.3170736373640688E-2</v>
      </c>
      <c r="E3" s="1">
        <f ca="1">RAND()/3</f>
        <v>1.5586137145075729E-2</v>
      </c>
      <c r="F3" s="1">
        <f ca="1">RAND()/3</f>
        <v>3.0728533757545251E-2</v>
      </c>
      <c r="G3" s="1">
        <f ca="1">1-SUM(E3:F3)</f>
        <v>0.95368532909737902</v>
      </c>
      <c r="H3" s="2">
        <f ca="1">SUMPRODUCT(E3:G3,B3:D3)</f>
        <v>6.3166125295504166E-2</v>
      </c>
      <c r="I3" s="4">
        <f ca="1">H3+1</f>
        <v>1.0631661252955042</v>
      </c>
      <c r="J3" s="4">
        <f ca="1">I3</f>
        <v>1.0631661252955042</v>
      </c>
    </row>
    <row r="4" spans="2:10" x14ac:dyDescent="0.2">
      <c r="B4" s="3">
        <f t="shared" ref="B4:B8" ca="1" si="1">RAND()/10</f>
        <v>4.1797477287531817E-2</v>
      </c>
      <c r="C4" s="3">
        <f t="shared" ref="C4:C8" ca="1" si="2">-RAND()/3</f>
        <v>-0.14765150597491539</v>
      </c>
      <c r="D4" s="3">
        <f t="shared" ca="1" si="0"/>
        <v>5.1893485261147718E-2</v>
      </c>
      <c r="E4" s="1">
        <f t="shared" ref="E4:F8" ca="1" si="3">RAND()/3</f>
        <v>0.21754290491821901</v>
      </c>
      <c r="F4" s="1">
        <f t="shared" ca="1" si="3"/>
        <v>1.9954594511666996E-2</v>
      </c>
      <c r="G4" s="1">
        <f t="shared" ref="G4:G8" ca="1" si="4">1-SUM(E4:F4)</f>
        <v>0.76250250057011404</v>
      </c>
      <c r="H4" s="2">
        <f t="shared" ref="H4:H8" ca="1" si="5">SUMPRODUCT(E4:G4,B4:D4)</f>
        <v>4.5715330971540027E-2</v>
      </c>
      <c r="I4" s="4">
        <f t="shared" ref="I4:I8" ca="1" si="6">H4+1</f>
        <v>1.0457153309715401</v>
      </c>
      <c r="J4" s="4">
        <f ca="1">J3*I4</f>
        <v>1.1117691165911181</v>
      </c>
    </row>
    <row r="5" spans="2:10" x14ac:dyDescent="0.2">
      <c r="B5" s="3">
        <f t="shared" ca="1" si="1"/>
        <v>3.2666009266591231E-2</v>
      </c>
      <c r="C5" s="3">
        <f t="shared" ca="1" si="2"/>
        <v>-4.3701321692509731E-2</v>
      </c>
      <c r="D5" s="3">
        <f t="shared" ca="1" si="0"/>
        <v>5.1472493950824091E-3</v>
      </c>
      <c r="E5" s="1">
        <f t="shared" ca="1" si="3"/>
        <v>0.29575117407604234</v>
      </c>
      <c r="F5" s="1">
        <f t="shared" ca="1" si="3"/>
        <v>0.23053069163051296</v>
      </c>
      <c r="G5" s="1">
        <f t="shared" ca="1" si="4"/>
        <v>0.47371813429344467</v>
      </c>
      <c r="H5" s="2">
        <f t="shared" ca="1" si="5"/>
        <v>2.0248600582129291E-3</v>
      </c>
      <c r="I5" s="4">
        <f t="shared" ca="1" si="6"/>
        <v>1.0020248600582129</v>
      </c>
      <c r="J5" s="4">
        <f t="shared" ref="J5:J8" ca="1" si="7">J4*I5</f>
        <v>1.114020293469258</v>
      </c>
    </row>
    <row r="6" spans="2:10" x14ac:dyDescent="0.2">
      <c r="B6" s="3">
        <f t="shared" ca="1" si="1"/>
        <v>4.7640309352026081E-2</v>
      </c>
      <c r="C6" s="3">
        <f t="shared" ca="1" si="2"/>
        <v>-0.12437238832788089</v>
      </c>
      <c r="D6" s="3">
        <f t="shared" ca="1" si="0"/>
        <v>1.5976408415229626E-2</v>
      </c>
      <c r="E6" s="1">
        <f t="shared" ca="1" si="3"/>
        <v>0.25550860344326348</v>
      </c>
      <c r="F6" s="1">
        <f t="shared" ca="1" si="3"/>
        <v>0.21769435484665564</v>
      </c>
      <c r="G6" s="1">
        <f t="shared" ca="1" si="4"/>
        <v>0.5267970417100809</v>
      </c>
      <c r="H6" s="2">
        <f t="shared" ca="1" si="5"/>
        <v>-6.4863332373395199E-3</v>
      </c>
      <c r="I6" s="4">
        <f t="shared" ca="1" si="6"/>
        <v>0.99351366676266051</v>
      </c>
      <c r="J6" s="4">
        <f t="shared" ca="1" si="7"/>
        <v>1.1067943866126577</v>
      </c>
    </row>
    <row r="7" spans="2:10" x14ac:dyDescent="0.2">
      <c r="B7" s="3">
        <f t="shared" ca="1" si="1"/>
        <v>5.1831164893636691E-2</v>
      </c>
      <c r="C7" s="3">
        <f t="shared" ca="1" si="2"/>
        <v>-0.14816023255628574</v>
      </c>
      <c r="D7" s="3">
        <f t="shared" ca="1" si="0"/>
        <v>3.5170333120775568E-2</v>
      </c>
      <c r="E7" s="1">
        <f t="shared" ca="1" si="3"/>
        <v>8.8952269036656359E-2</v>
      </c>
      <c r="F7" s="1">
        <f t="shared" ca="1" si="3"/>
        <v>0.22841126216857088</v>
      </c>
      <c r="G7" s="1">
        <f t="shared" ca="1" si="4"/>
        <v>0.6826364687947728</v>
      </c>
      <c r="H7" s="2">
        <f t="shared" ca="1" si="5"/>
        <v>-5.2224139893660738E-3</v>
      </c>
      <c r="I7" s="4">
        <f t="shared" ca="1" si="6"/>
        <v>0.99477758601063393</v>
      </c>
      <c r="J7" s="4">
        <f t="shared" ca="1" si="7"/>
        <v>1.1010142481246599</v>
      </c>
    </row>
    <row r="8" spans="2:10" x14ac:dyDescent="0.2">
      <c r="B8" s="3">
        <f t="shared" ca="1" si="1"/>
        <v>5.7139521159398242E-3</v>
      </c>
      <c r="C8" s="3">
        <f t="shared" ca="1" si="2"/>
        <v>-6.6573456098025341E-2</v>
      </c>
      <c r="D8" s="3">
        <f t="shared" ca="1" si="0"/>
        <v>8.9048832323938149E-2</v>
      </c>
      <c r="E8" s="1">
        <f t="shared" ca="1" si="3"/>
        <v>0.31765108472575615</v>
      </c>
      <c r="F8" s="1">
        <f t="shared" ca="1" si="3"/>
        <v>4.3712926232689853E-2</v>
      </c>
      <c r="G8" s="1">
        <f t="shared" ca="1" si="4"/>
        <v>0.63863598904155405</v>
      </c>
      <c r="H8" s="2">
        <f t="shared" ca="1" si="5"/>
        <v>5.5774711616424867E-2</v>
      </c>
      <c r="I8" s="4">
        <f t="shared" ca="1" si="6"/>
        <v>1.0557747116164249</v>
      </c>
      <c r="J8" s="5">
        <f t="shared" ca="1" si="7"/>
        <v>1.1624230002993876</v>
      </c>
    </row>
    <row r="9" spans="2:10" x14ac:dyDescent="0.2">
      <c r="I9" s="5">
        <f ca="1">PRODUCT(I3:I8)</f>
        <v>1.1624230002993876</v>
      </c>
    </row>
    <row r="11" spans="2:10" x14ac:dyDescent="0.2">
      <c r="B11" s="5">
        <f ca="1">_xlfn.STDEV.P(B3:B8)</f>
        <v>1.6861878171304068E-2</v>
      </c>
      <c r="C11" s="5">
        <f ca="1">_xlfn.STDEV.P(C3:C8)</f>
        <v>5.870381527222903E-2</v>
      </c>
      <c r="D11" s="5">
        <f ca="1">_xlfn.STDEV.P(D3:D8)</f>
        <v>2.974507099766845E-2</v>
      </c>
      <c r="E11" s="6">
        <f ca="1">E8</f>
        <v>0.31765108472575615</v>
      </c>
      <c r="F11" s="6">
        <f t="shared" ref="F11:G11" ca="1" si="8">F8</f>
        <v>4.3712926232689853E-2</v>
      </c>
      <c r="G11" s="6">
        <f t="shared" ca="1" si="8"/>
        <v>0.63863598904155405</v>
      </c>
      <c r="J11" s="5">
        <f ca="1">_xlfn.STDEV.P(J3:J8)</f>
        <v>2.901661849108704E-2</v>
      </c>
    </row>
    <row r="12" spans="2:10" x14ac:dyDescent="0.2">
      <c r="G12">
        <f ca="1">SUMPRODUCT(E11:G11,B11:D11)</f>
        <v>2.6918582273907921E-2</v>
      </c>
    </row>
    <row r="29" spans="2:9" x14ac:dyDescent="0.2">
      <c r="F29" t="s">
        <v>7</v>
      </c>
      <c r="G29" t="s">
        <v>8</v>
      </c>
      <c r="H29" t="s">
        <v>10</v>
      </c>
      <c r="I29" t="s">
        <v>11</v>
      </c>
    </row>
    <row r="30" spans="2:9" x14ac:dyDescent="0.2">
      <c r="B30" s="2">
        <v>0.02</v>
      </c>
      <c r="C30">
        <f>1+B30</f>
        <v>1.02</v>
      </c>
      <c r="E30" t="s">
        <v>6</v>
      </c>
      <c r="F30">
        <v>-10</v>
      </c>
      <c r="G30">
        <v>12</v>
      </c>
      <c r="H30">
        <f>SUM(F30:G30)</f>
        <v>2</v>
      </c>
      <c r="I30" s="1">
        <f>H30/ABS(F30)</f>
        <v>0.2</v>
      </c>
    </row>
    <row r="31" spans="2:9" x14ac:dyDescent="0.2">
      <c r="B31" s="2">
        <v>0.02</v>
      </c>
      <c r="C31">
        <f t="shared" ref="C31:C35" si="9">1+B31</f>
        <v>1.02</v>
      </c>
      <c r="E31" t="s">
        <v>9</v>
      </c>
      <c r="F31">
        <v>12</v>
      </c>
      <c r="G31">
        <v>-10</v>
      </c>
      <c r="H31">
        <f>SUM(F31:G31)</f>
        <v>2</v>
      </c>
      <c r="I31" s="1">
        <f>H31/ABS(F31)</f>
        <v>0.16666666666666666</v>
      </c>
    </row>
    <row r="32" spans="2:9" x14ac:dyDescent="0.2">
      <c r="B32" s="2">
        <v>-0.15</v>
      </c>
      <c r="C32">
        <f t="shared" si="9"/>
        <v>0.85</v>
      </c>
      <c r="E32" t="s">
        <v>6</v>
      </c>
      <c r="F32">
        <v>-10</v>
      </c>
      <c r="G32">
        <v>9</v>
      </c>
      <c r="H32">
        <f t="shared" ref="H32:H33" si="10">SUM(F32:G32)</f>
        <v>-1</v>
      </c>
      <c r="I32" s="1">
        <f t="shared" ref="I32:I33" si="11">H32/ABS(F32)</f>
        <v>-0.1</v>
      </c>
    </row>
    <row r="33" spans="2:9" x14ac:dyDescent="0.2">
      <c r="B33" s="2">
        <v>0.02</v>
      </c>
      <c r="C33">
        <f t="shared" si="9"/>
        <v>1.02</v>
      </c>
      <c r="E33" t="s">
        <v>9</v>
      </c>
      <c r="F33">
        <v>12</v>
      </c>
      <c r="G33">
        <v>-13</v>
      </c>
      <c r="H33">
        <f t="shared" si="10"/>
        <v>-1</v>
      </c>
      <c r="I33" s="1">
        <f t="shared" si="11"/>
        <v>-8.3333333333333329E-2</v>
      </c>
    </row>
    <row r="34" spans="2:9" x14ac:dyDescent="0.2">
      <c r="B34" s="2">
        <v>0.02</v>
      </c>
      <c r="C34">
        <f t="shared" si="9"/>
        <v>1.02</v>
      </c>
    </row>
    <row r="35" spans="2:9" x14ac:dyDescent="0.2">
      <c r="B35" s="2">
        <v>0.02</v>
      </c>
      <c r="C35">
        <f t="shared" si="9"/>
        <v>1.02</v>
      </c>
    </row>
    <row r="36" spans="2:9" x14ac:dyDescent="0.2">
      <c r="B36" s="2">
        <f>AVERAGE(B30:B35)</f>
        <v>-8.3333333333333297E-3</v>
      </c>
    </row>
    <row r="37" spans="2:9" x14ac:dyDescent="0.2">
      <c r="B37" s="7">
        <f>B36*COUNT(B30:B35)</f>
        <v>-4.9999999999999975E-2</v>
      </c>
      <c r="C37" s="7">
        <f>PRODUCT(C30:C35)-1</f>
        <v>-6.1531317279999942E-2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Fermaca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Veiga</dc:creator>
  <cp:lastModifiedBy>Victor Veiga</cp:lastModifiedBy>
  <dcterms:created xsi:type="dcterms:W3CDTF">2018-02-28T03:01:44Z</dcterms:created>
  <dcterms:modified xsi:type="dcterms:W3CDTF">2018-02-28T03:46:21Z</dcterms:modified>
</cp:coreProperties>
</file>