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fileSharing readOnlyRecommended="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vteo\Desktop\PhD_TEO\Manuscripts\Manuscript 01\raw_data\"/>
    </mc:Choice>
  </mc:AlternateContent>
  <xr:revisionPtr revIDLastSave="0" documentId="13_ncr:1_{D260F375-DE1E-4568-AD49-6BF27E99B5DB}" xr6:coauthVersionLast="47" xr6:coauthVersionMax="47" xr10:uidLastSave="{00000000-0000-0000-0000-000000000000}"/>
  <bookViews>
    <workbookView xWindow="-110" yWindow="-110" windowWidth="19420" windowHeight="10300" xr2:uid="{40022B3C-3453-4FCE-9DD8-865990AB4D2A}"/>
  </bookViews>
  <sheets>
    <sheet name="fieldobs_data_macropods_githu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1" l="1"/>
  <c r="Q25" i="1"/>
  <c r="V26" i="1"/>
  <c r="S26" i="1"/>
  <c r="U26" i="1"/>
  <c r="R26" i="1"/>
  <c r="T26" i="1"/>
  <c r="Q26" i="1"/>
  <c r="V25" i="1"/>
  <c r="S25" i="1"/>
  <c r="U25" i="1"/>
  <c r="R25" i="1"/>
  <c r="V24" i="1"/>
  <c r="S24" i="1"/>
  <c r="U24" i="1"/>
  <c r="R24" i="1"/>
  <c r="T24" i="1"/>
  <c r="Q24" i="1"/>
  <c r="V23" i="1"/>
  <c r="S23" i="1"/>
  <c r="U23" i="1"/>
  <c r="R23" i="1"/>
  <c r="T23" i="1"/>
  <c r="Q23" i="1"/>
  <c r="V22" i="1"/>
  <c r="S22" i="1"/>
  <c r="U22" i="1"/>
  <c r="R22" i="1"/>
  <c r="T22" i="1"/>
  <c r="Q22" i="1"/>
  <c r="V21" i="1"/>
  <c r="S21" i="1"/>
  <c r="U21" i="1"/>
  <c r="R21" i="1"/>
  <c r="T21" i="1"/>
  <c r="Q21" i="1"/>
  <c r="V17" i="1"/>
  <c r="S17" i="1"/>
  <c r="U17" i="1"/>
  <c r="R17" i="1"/>
  <c r="T17" i="1"/>
  <c r="Q17" i="1"/>
  <c r="V16" i="1"/>
  <c r="S16" i="1"/>
  <c r="U16" i="1"/>
  <c r="R16" i="1"/>
  <c r="T16" i="1"/>
  <c r="Q16" i="1"/>
  <c r="V15" i="1"/>
  <c r="S15" i="1"/>
  <c r="U15" i="1"/>
  <c r="R15" i="1"/>
  <c r="T15" i="1"/>
  <c r="Q15" i="1"/>
  <c r="V14" i="1"/>
  <c r="S14" i="1"/>
  <c r="U14" i="1"/>
  <c r="R14" i="1"/>
  <c r="T14" i="1"/>
  <c r="Q14" i="1"/>
  <c r="V13" i="1"/>
  <c r="S13" i="1"/>
  <c r="U13" i="1"/>
  <c r="R13" i="1"/>
  <c r="T13" i="1"/>
  <c r="Q13" i="1"/>
  <c r="V12" i="1"/>
  <c r="S12" i="1"/>
  <c r="U12" i="1"/>
  <c r="R12" i="1"/>
  <c r="T12" i="1"/>
  <c r="Q12" i="1"/>
  <c r="V8" i="1"/>
  <c r="S8" i="1"/>
  <c r="U8" i="1"/>
  <c r="R8" i="1"/>
  <c r="T8" i="1"/>
  <c r="Q8" i="1"/>
  <c r="V7" i="1"/>
  <c r="S7" i="1"/>
  <c r="U7" i="1"/>
  <c r="R7" i="1"/>
  <c r="T7" i="1"/>
  <c r="Q7" i="1"/>
  <c r="V6" i="1"/>
  <c r="S6" i="1"/>
  <c r="U6" i="1"/>
  <c r="R6" i="1"/>
  <c r="T6" i="1"/>
  <c r="Q6" i="1"/>
  <c r="V5" i="1"/>
  <c r="S5" i="1"/>
  <c r="U5" i="1"/>
  <c r="R5" i="1"/>
  <c r="T5" i="1"/>
  <c r="Q5" i="1"/>
  <c r="V4" i="1"/>
  <c r="S4" i="1"/>
  <c r="U4" i="1"/>
  <c r="R4" i="1"/>
  <c r="T4" i="1"/>
  <c r="Q4" i="1"/>
  <c r="V3" i="1"/>
  <c r="S3" i="1"/>
  <c r="U3" i="1"/>
  <c r="R3" i="1"/>
  <c r="T3" i="1"/>
  <c r="Q3" i="1"/>
</calcChain>
</file>

<file path=xl/sharedStrings.xml><?xml version="1.0" encoding="utf-8"?>
<sst xmlns="http://schemas.openxmlformats.org/spreadsheetml/2006/main" count="161" uniqueCount="23">
  <si>
    <t xml:space="preserve">Date </t>
  </si>
  <si>
    <t>Time</t>
  </si>
  <si>
    <t>Altitude(m)</t>
  </si>
  <si>
    <t>V</t>
  </si>
  <si>
    <t>M</t>
  </si>
  <si>
    <t>F</t>
  </si>
  <si>
    <t>R</t>
  </si>
  <si>
    <t>SC</t>
  </si>
  <si>
    <t>OOS</t>
  </si>
  <si>
    <t>Undisturbed</t>
  </si>
  <si>
    <t>Vigilant</t>
  </si>
  <si>
    <t>Species</t>
  </si>
  <si>
    <t>Cockatoo Hills</t>
  </si>
  <si>
    <t>Wallaby</t>
  </si>
  <si>
    <t>Narawntapu NP</t>
  </si>
  <si>
    <t>Kangaroo</t>
  </si>
  <si>
    <t>Study site</t>
  </si>
  <si>
    <t xml:space="preserve">Total count of kangaroo responses </t>
  </si>
  <si>
    <t>Standard errors</t>
  </si>
  <si>
    <t>Altitude (m)</t>
  </si>
  <si>
    <t>Fled</t>
  </si>
  <si>
    <t xml:space="preserve">Total count of wallaby responses </t>
  </si>
  <si>
    <t xml:space="preserve">Total count of macropod responses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</si>
</sst>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63-5B71-4AC3-B319-2594B6C00501}">
  <dimension ref="A1:V61"/>
  <sheetViews>
    <sheetView tabSelected="1" topLeftCell="D1" workbookViewId="0">
      <selection activeCell="O4" sqref="O4"/>
    </sheetView>
  </sheetViews>
  <sheetFormatPr defaultRowHeight="14.5" x14ac:dyDescent="0.35"/>
  <cols>
    <col min="1" max="1" width="10.4531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16</v>
      </c>
      <c r="N1" t="s">
        <v>11</v>
      </c>
      <c r="P1" s="2"/>
      <c r="Q1" s="3" t="s">
        <v>17</v>
      </c>
      <c r="R1" s="3"/>
      <c r="S1" s="3"/>
      <c r="T1" s="3" t="s">
        <v>18</v>
      </c>
      <c r="U1" s="3"/>
      <c r="V1" s="3"/>
    </row>
    <row r="2" spans="1:22" x14ac:dyDescent="0.35">
      <c r="A2" s="1">
        <v>44480</v>
      </c>
      <c r="B2">
        <v>1738</v>
      </c>
      <c r="C2">
        <v>120</v>
      </c>
      <c r="D2">
        <v>0</v>
      </c>
      <c r="E2">
        <v>0</v>
      </c>
      <c r="F2">
        <v>3</v>
      </c>
      <c r="G2">
        <v>0</v>
      </c>
      <c r="H2">
        <v>0</v>
      </c>
      <c r="I2">
        <v>0</v>
      </c>
      <c r="J2">
        <v>3</v>
      </c>
      <c r="K2">
        <v>0</v>
      </c>
      <c r="L2">
        <v>0</v>
      </c>
      <c r="M2" t="s">
        <v>12</v>
      </c>
      <c r="N2" t="s">
        <v>13</v>
      </c>
      <c r="P2" s="2" t="s">
        <v>19</v>
      </c>
      <c r="Q2" s="2" t="s">
        <v>9</v>
      </c>
      <c r="R2" s="2" t="s">
        <v>10</v>
      </c>
      <c r="S2" s="2" t="s">
        <v>20</v>
      </c>
      <c r="T2" s="2" t="s">
        <v>9</v>
      </c>
      <c r="U2" s="2" t="s">
        <v>10</v>
      </c>
      <c r="V2" s="2" t="s">
        <v>20</v>
      </c>
    </row>
    <row r="3" spans="1:22" x14ac:dyDescent="0.35">
      <c r="A3" s="1">
        <v>44480</v>
      </c>
      <c r="B3">
        <v>1739</v>
      </c>
      <c r="C3">
        <v>100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3</v>
      </c>
      <c r="K3">
        <v>0</v>
      </c>
      <c r="L3">
        <v>0</v>
      </c>
      <c r="M3" t="s">
        <v>12</v>
      </c>
      <c r="N3" t="s">
        <v>13</v>
      </c>
      <c r="P3" s="2">
        <v>20</v>
      </c>
      <c r="Q3" s="2">
        <f>SUM(J49,J55,J61)</f>
        <v>7</v>
      </c>
      <c r="R3" s="2">
        <f>SUM(K49,K55,K61)</f>
        <v>8</v>
      </c>
      <c r="S3" s="2">
        <f>SUM(L49,L55,L61)</f>
        <v>1</v>
      </c>
      <c r="T3" s="2">
        <f>_xlfn.STDEV.S(J49,J55,J61)/SQRT(3)</f>
        <v>1.3333333333333335</v>
      </c>
      <c r="U3" s="2">
        <f>_xlfn.STDEV.S(K49,K55,K61)/SQRT(3)</f>
        <v>1.4529663145135581</v>
      </c>
      <c r="V3" s="2">
        <f>_xlfn.STDEV.S(L49,L55,L61)/SQRT(3)</f>
        <v>0.33333333333333337</v>
      </c>
    </row>
    <row r="4" spans="1:22" x14ac:dyDescent="0.35">
      <c r="A4" s="1">
        <v>44480</v>
      </c>
      <c r="B4">
        <v>1740</v>
      </c>
      <c r="C4">
        <v>80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 t="s">
        <v>12</v>
      </c>
      <c r="N4" t="s">
        <v>13</v>
      </c>
      <c r="P4" s="2">
        <v>40</v>
      </c>
      <c r="Q4" s="2">
        <f>SUM(J48,J54,J60)</f>
        <v>19</v>
      </c>
      <c r="R4" s="2">
        <f>SUM(K48,K54,K60)</f>
        <v>1</v>
      </c>
      <c r="S4" s="2">
        <f>SUM(L48,L54,L60)</f>
        <v>0</v>
      </c>
      <c r="T4" s="2">
        <f>_xlfn.STDEV.S(J48,J54,J60)/SQRT(3)</f>
        <v>3.8441875315569325</v>
      </c>
      <c r="U4" s="2">
        <f>_xlfn.STDEV.S(K48,K54,K60)/SQRT(3)</f>
        <v>0.33333333333333337</v>
      </c>
      <c r="V4" s="2">
        <f>_xlfn.STDEV.S(L48,L54,L60)/SQRT(3)</f>
        <v>0</v>
      </c>
    </row>
    <row r="5" spans="1:22" x14ac:dyDescent="0.35">
      <c r="A5" s="1">
        <v>44480</v>
      </c>
      <c r="B5">
        <v>1741</v>
      </c>
      <c r="C5">
        <v>60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 t="s">
        <v>12</v>
      </c>
      <c r="N5" t="s">
        <v>13</v>
      </c>
      <c r="P5" s="2">
        <v>60</v>
      </c>
      <c r="Q5" s="2">
        <f>SUM(J47,J53,J59)</f>
        <v>20</v>
      </c>
      <c r="R5" s="2">
        <f>SUM(K47,K53,K59)</f>
        <v>0</v>
      </c>
      <c r="S5" s="2">
        <f>SUM(L47,L53,L59)</f>
        <v>0</v>
      </c>
      <c r="T5" s="2">
        <f>_xlfn.STDEV.S(J47,J53,J59)/SQRT(3)</f>
        <v>3.711842908553348</v>
      </c>
      <c r="U5" s="2">
        <f>_xlfn.STDEV.S(K47,K53,K59)/SQRT(3)</f>
        <v>0</v>
      </c>
      <c r="V5" s="2">
        <f>_xlfn.STDEV.S(L47,L53,L59)/SQRT(3)</f>
        <v>0</v>
      </c>
    </row>
    <row r="6" spans="1:22" x14ac:dyDescent="0.35">
      <c r="A6" s="1">
        <v>44480</v>
      </c>
      <c r="B6">
        <v>1742</v>
      </c>
      <c r="C6">
        <v>40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 t="s">
        <v>12</v>
      </c>
      <c r="N6" t="s">
        <v>13</v>
      </c>
      <c r="P6" s="2">
        <v>80</v>
      </c>
      <c r="Q6" s="2">
        <f>SUM(J46,J52,J58)</f>
        <v>21</v>
      </c>
      <c r="R6" s="2">
        <f>SUM(K46,K52,K58)</f>
        <v>0</v>
      </c>
      <c r="S6" s="2">
        <f>SUM(L46,L52,L58)</f>
        <v>0</v>
      </c>
      <c r="T6" s="2">
        <f>_xlfn.STDEV.S(J46,J52,J58)/SQRT(3)</f>
        <v>3.5118845842842461</v>
      </c>
      <c r="U6" s="2">
        <f>_xlfn.STDEV.S(K46,K52,K58)/SQRT(3)</f>
        <v>0</v>
      </c>
      <c r="V6" s="2">
        <f>_xlfn.STDEV.S(L46,L52,L58)/SQRT(3)</f>
        <v>0</v>
      </c>
    </row>
    <row r="7" spans="1:22" x14ac:dyDescent="0.35">
      <c r="A7" s="1">
        <v>44480</v>
      </c>
      <c r="B7">
        <v>1743</v>
      </c>
      <c r="C7">
        <v>20</v>
      </c>
      <c r="D7">
        <v>1</v>
      </c>
      <c r="E7">
        <v>0</v>
      </c>
      <c r="F7">
        <v>2</v>
      </c>
      <c r="G7">
        <v>0</v>
      </c>
      <c r="H7">
        <v>0</v>
      </c>
      <c r="I7">
        <v>0</v>
      </c>
      <c r="J7">
        <v>2</v>
      </c>
      <c r="K7">
        <v>1</v>
      </c>
      <c r="L7">
        <v>0</v>
      </c>
      <c r="M7" t="s">
        <v>12</v>
      </c>
      <c r="N7" t="s">
        <v>13</v>
      </c>
      <c r="P7" s="2">
        <v>100</v>
      </c>
      <c r="Q7" s="2">
        <f>SUM(J45,J51,J57)</f>
        <v>21</v>
      </c>
      <c r="R7" s="2">
        <f>SUM(K45,K51,K57)</f>
        <v>0</v>
      </c>
      <c r="S7" s="2">
        <f>SUM(L45,L51,L57)</f>
        <v>0</v>
      </c>
      <c r="T7" s="2">
        <f>_xlfn.STDEV.S(J45,J51,J57)/SQRT(3)</f>
        <v>3.5118845842842461</v>
      </c>
      <c r="U7" s="2">
        <f>_xlfn.STDEV.S(K45,K51,K57)/SQRT(3)</f>
        <v>0</v>
      </c>
      <c r="V7" s="2">
        <f>_xlfn.STDEV.S(L45,L51,L57)/SQRT(3)</f>
        <v>0</v>
      </c>
    </row>
    <row r="8" spans="1:22" x14ac:dyDescent="0.35">
      <c r="A8" s="1">
        <v>44480</v>
      </c>
      <c r="B8">
        <v>1748</v>
      </c>
      <c r="C8">
        <v>120</v>
      </c>
      <c r="D8">
        <v>0</v>
      </c>
      <c r="E8">
        <v>0</v>
      </c>
      <c r="F8">
        <v>3</v>
      </c>
      <c r="G8">
        <v>0</v>
      </c>
      <c r="H8">
        <v>0</v>
      </c>
      <c r="I8">
        <v>0</v>
      </c>
      <c r="J8">
        <v>3</v>
      </c>
      <c r="K8">
        <v>0</v>
      </c>
      <c r="L8">
        <v>0</v>
      </c>
      <c r="M8" t="s">
        <v>12</v>
      </c>
      <c r="N8" t="s">
        <v>13</v>
      </c>
      <c r="P8" s="2">
        <v>120</v>
      </c>
      <c r="Q8" s="2">
        <f>SUM(J44,J50,J56)</f>
        <v>21</v>
      </c>
      <c r="R8" s="2">
        <f>SUM(K44,K50,K56)</f>
        <v>0</v>
      </c>
      <c r="S8" s="2">
        <f>SUM(L44,L50,L56)</f>
        <v>0</v>
      </c>
      <c r="T8" s="2">
        <f>_xlfn.STDEV.S(J44,J50,J56)/SQRT(3)</f>
        <v>3.5118845842842461</v>
      </c>
      <c r="U8" s="2">
        <f>_xlfn.STDEV.S(K44,K50,K56)/SQRT(3)</f>
        <v>0</v>
      </c>
      <c r="V8" s="2">
        <f>_xlfn.STDEV.S(L44,L50,L56)/SQRT(3)</f>
        <v>0</v>
      </c>
    </row>
    <row r="9" spans="1:22" x14ac:dyDescent="0.35">
      <c r="A9" s="1">
        <v>44480</v>
      </c>
      <c r="B9">
        <v>1748</v>
      </c>
      <c r="C9">
        <v>100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 t="s">
        <v>12</v>
      </c>
      <c r="N9" t="s">
        <v>13</v>
      </c>
    </row>
    <row r="10" spans="1:22" x14ac:dyDescent="0.35">
      <c r="A10" s="1">
        <v>44480</v>
      </c>
      <c r="B10">
        <v>1749</v>
      </c>
      <c r="C10">
        <v>80</v>
      </c>
      <c r="D10">
        <v>0</v>
      </c>
      <c r="E10">
        <v>0</v>
      </c>
      <c r="F10">
        <v>3</v>
      </c>
      <c r="G10">
        <v>0</v>
      </c>
      <c r="H10">
        <v>0</v>
      </c>
      <c r="I10">
        <v>0</v>
      </c>
      <c r="J10">
        <v>3</v>
      </c>
      <c r="K10">
        <v>0</v>
      </c>
      <c r="L10">
        <v>0</v>
      </c>
      <c r="M10" t="s">
        <v>12</v>
      </c>
      <c r="N10" t="s">
        <v>13</v>
      </c>
      <c r="P10" s="2"/>
      <c r="Q10" s="3" t="s">
        <v>21</v>
      </c>
      <c r="R10" s="3"/>
      <c r="S10" s="3"/>
      <c r="T10" s="3" t="s">
        <v>18</v>
      </c>
      <c r="U10" s="3"/>
      <c r="V10" s="3"/>
    </row>
    <row r="11" spans="1:22" x14ac:dyDescent="0.35">
      <c r="A11" s="1">
        <v>44480</v>
      </c>
      <c r="B11">
        <v>1750</v>
      </c>
      <c r="C11">
        <v>60</v>
      </c>
      <c r="D11">
        <v>2</v>
      </c>
      <c r="E11">
        <v>0</v>
      </c>
      <c r="F11">
        <v>1</v>
      </c>
      <c r="G11">
        <v>0</v>
      </c>
      <c r="H11">
        <v>0</v>
      </c>
      <c r="I11">
        <v>0</v>
      </c>
      <c r="J11">
        <v>1</v>
      </c>
      <c r="K11">
        <v>2</v>
      </c>
      <c r="L11">
        <v>0</v>
      </c>
      <c r="M11" t="s">
        <v>12</v>
      </c>
      <c r="N11" t="s">
        <v>13</v>
      </c>
      <c r="P11" s="2" t="s">
        <v>19</v>
      </c>
      <c r="Q11" s="2" t="s">
        <v>9</v>
      </c>
      <c r="R11" s="2" t="s">
        <v>10</v>
      </c>
      <c r="S11" s="2" t="s">
        <v>20</v>
      </c>
      <c r="T11" s="2" t="s">
        <v>9</v>
      </c>
      <c r="U11" s="2" t="s">
        <v>10</v>
      </c>
      <c r="V11" s="2" t="s">
        <v>20</v>
      </c>
    </row>
    <row r="12" spans="1:22" x14ac:dyDescent="0.35">
      <c r="A12" s="1">
        <v>44480</v>
      </c>
      <c r="B12">
        <v>1750</v>
      </c>
      <c r="C12">
        <v>40</v>
      </c>
      <c r="D12">
        <v>0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12</v>
      </c>
      <c r="N12" t="s">
        <v>13</v>
      </c>
      <c r="P12" s="2">
        <v>20</v>
      </c>
      <c r="Q12" s="2">
        <f>SUM(J7,J13,J19,J25,J31,J37,J43)</f>
        <v>6</v>
      </c>
      <c r="R12" s="2">
        <f>SUM(K7,K13,K19,K25,K31,K37,K43)</f>
        <v>5</v>
      </c>
      <c r="S12" s="2">
        <f>SUM(L7,L13,L19,L25,L31,L37,L43)</f>
        <v>1</v>
      </c>
      <c r="T12" s="2">
        <f>_xlfn.STDEV.S(J7,J13,J19,J25,J31,J37,J43)/SQRT(7)</f>
        <v>0.34006802040680234</v>
      </c>
      <c r="U12" s="2">
        <f>_xlfn.STDEV.S(K7,K13,K19,K25,K31,K37,K43)/SQRT(7)</f>
        <v>0.420560041253707</v>
      </c>
      <c r="V12" s="2">
        <f>_xlfn.STDEV.S(L7,L13,L19,L25,L31,L37,L43)/SQRT(7)</f>
        <v>0.14285714285714285</v>
      </c>
    </row>
    <row r="13" spans="1:22" x14ac:dyDescent="0.35">
      <c r="A13" s="1">
        <v>44480</v>
      </c>
      <c r="B13">
        <v>1752</v>
      </c>
      <c r="C13">
        <v>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12</v>
      </c>
      <c r="N13" t="s">
        <v>13</v>
      </c>
      <c r="P13" s="2">
        <v>40</v>
      </c>
      <c r="Q13" s="2">
        <f>SUM(J6,J12,J18,J24,J30,J36,J42)</f>
        <v>10</v>
      </c>
      <c r="R13" s="2">
        <f>SUM(K6,K12,K18,K24,K30,K36,K42)</f>
        <v>2</v>
      </c>
      <c r="S13" s="2">
        <f>SUM(L6,L12,L18,L24,L30,L36,L42)</f>
        <v>0</v>
      </c>
      <c r="T13" s="2">
        <f>_xlfn.STDEV.S(J6,J12,J18,J24,J30,J36,J42)/SQRT(7)</f>
        <v>0.48092880658867032</v>
      </c>
      <c r="U13" s="2">
        <f>_xlfn.STDEV.S(K6,K12,K18,K24,K30,K36,K42)/SQRT(7)</f>
        <v>0.2857142857142857</v>
      </c>
      <c r="V13" s="2">
        <f>_xlfn.STDEV.S(L6,L12,L18,L24,L30,L36,L42)/SQRT(7)</f>
        <v>0</v>
      </c>
    </row>
    <row r="14" spans="1:22" x14ac:dyDescent="0.35">
      <c r="A14" s="1">
        <v>44480</v>
      </c>
      <c r="B14">
        <v>1853</v>
      </c>
      <c r="C14">
        <v>120</v>
      </c>
      <c r="D14">
        <v>0</v>
      </c>
      <c r="E14">
        <v>0</v>
      </c>
      <c r="F14">
        <v>2</v>
      </c>
      <c r="G14">
        <v>2</v>
      </c>
      <c r="H14">
        <v>0</v>
      </c>
      <c r="I14">
        <v>0</v>
      </c>
      <c r="J14">
        <v>4</v>
      </c>
      <c r="K14">
        <v>0</v>
      </c>
      <c r="L14">
        <v>0</v>
      </c>
      <c r="M14" t="s">
        <v>12</v>
      </c>
      <c r="N14" t="s">
        <v>13</v>
      </c>
      <c r="P14" s="2">
        <v>60</v>
      </c>
      <c r="Q14" s="2">
        <f>SUM(J5,J11,J17,J23,J29,J35,J41)</f>
        <v>11</v>
      </c>
      <c r="R14" s="2">
        <f>SUM(K5,K11,K17,K23,K29,K35,K41)</f>
        <v>4</v>
      </c>
      <c r="S14" s="2">
        <f>SUM(L5,L11,L17,L23,L29,L35,L41)</f>
        <v>0</v>
      </c>
      <c r="T14" s="2">
        <f>_xlfn.STDEV.S(J5,J11,J17,J23,J29,J35,J41)/SQRT(7)</f>
        <v>0.42857142857142855</v>
      </c>
      <c r="U14" s="2">
        <f>_xlfn.STDEV.S(K5,K11,K17,K23,K29,K35,K41)/SQRT(7)</f>
        <v>0.36885555678165877</v>
      </c>
      <c r="V14" s="2">
        <f>_xlfn.STDEV.S(L5,L11,L17,L23,L29,L35,L41)/SQRT(7)</f>
        <v>0</v>
      </c>
    </row>
    <row r="15" spans="1:22" x14ac:dyDescent="0.35">
      <c r="A15" s="1">
        <v>44480</v>
      </c>
      <c r="B15">
        <v>1855</v>
      </c>
      <c r="C15">
        <v>100</v>
      </c>
      <c r="D15">
        <v>0</v>
      </c>
      <c r="E15">
        <v>0</v>
      </c>
      <c r="F15">
        <v>2</v>
      </c>
      <c r="G15">
        <v>2</v>
      </c>
      <c r="H15">
        <v>0</v>
      </c>
      <c r="I15">
        <v>0</v>
      </c>
      <c r="J15">
        <v>4</v>
      </c>
      <c r="K15">
        <v>0</v>
      </c>
      <c r="L15">
        <v>0</v>
      </c>
      <c r="M15" t="s">
        <v>12</v>
      </c>
      <c r="N15" t="s">
        <v>13</v>
      </c>
      <c r="P15" s="2">
        <v>80</v>
      </c>
      <c r="Q15" s="2">
        <f>SUM(J4,J10,J16,J22,J28,J34,J40)</f>
        <v>14</v>
      </c>
      <c r="R15" s="2">
        <f>SUM(K4,K10,K16,K22,K28,K34,K40)</f>
        <v>0</v>
      </c>
      <c r="S15" s="2">
        <f>SUM(L4,L10,L16,L22,L28,L34,L40)</f>
        <v>0</v>
      </c>
      <c r="T15" s="2">
        <f>_xlfn.STDEV.S(J4,J10,J16,J22,J28,J34,J40)/SQRT(7)</f>
        <v>0.43643578047198472</v>
      </c>
      <c r="U15" s="2">
        <f>_xlfn.STDEV.S(K4,K10,K16,K22,K28,K34,K40)/SQRT(7)</f>
        <v>0</v>
      </c>
      <c r="V15" s="2">
        <f>_xlfn.STDEV.S(L4,L10,L16,L22,L28,L34,L40)/SQRT(7)</f>
        <v>0</v>
      </c>
    </row>
    <row r="16" spans="1:22" x14ac:dyDescent="0.35">
      <c r="A16" s="1">
        <v>44480</v>
      </c>
      <c r="B16">
        <v>1856</v>
      </c>
      <c r="C16">
        <v>80</v>
      </c>
      <c r="D16">
        <v>0</v>
      </c>
      <c r="E16">
        <v>0</v>
      </c>
      <c r="F16">
        <v>2</v>
      </c>
      <c r="G16">
        <v>0</v>
      </c>
      <c r="H16">
        <v>0</v>
      </c>
      <c r="I16">
        <v>2</v>
      </c>
      <c r="J16">
        <v>2</v>
      </c>
      <c r="K16">
        <v>0</v>
      </c>
      <c r="L16">
        <v>0</v>
      </c>
      <c r="M16" t="s">
        <v>12</v>
      </c>
      <c r="N16" t="s">
        <v>13</v>
      </c>
      <c r="P16" s="2">
        <v>100</v>
      </c>
      <c r="Q16" s="2">
        <f>SUM(J3,J9,J15,J21,J27,J33,J39)</f>
        <v>16</v>
      </c>
      <c r="R16" s="2">
        <f>SUM(K3,K9,K15,K21,K27,K33,K39)</f>
        <v>0</v>
      </c>
      <c r="S16" s="2">
        <f>SUM(L3,L9,L15,L21,L27,L33,L39)</f>
        <v>0</v>
      </c>
      <c r="T16" s="2">
        <f>_xlfn.STDEV.S(J3,J9,J15,J21,J27,J33,J39)/SQRT(7)</f>
        <v>0.52164053095730101</v>
      </c>
      <c r="U16" s="2">
        <f>_xlfn.STDEV.S(K3,K9,K15,K21,K27,K33,K39)/SQRT(7)</f>
        <v>0</v>
      </c>
      <c r="V16" s="2">
        <f>_xlfn.STDEV.S(L3,L9,L15,L21,L27,L33,L39)/SQRT(7)</f>
        <v>0</v>
      </c>
    </row>
    <row r="17" spans="1:22" x14ac:dyDescent="0.35">
      <c r="A17" s="1">
        <v>44480</v>
      </c>
      <c r="B17">
        <v>1857</v>
      </c>
      <c r="C17">
        <v>60</v>
      </c>
      <c r="D17">
        <v>2</v>
      </c>
      <c r="E17">
        <v>0</v>
      </c>
      <c r="F17">
        <v>2</v>
      </c>
      <c r="G17">
        <v>0</v>
      </c>
      <c r="H17">
        <v>0</v>
      </c>
      <c r="I17">
        <v>0</v>
      </c>
      <c r="J17">
        <v>2</v>
      </c>
      <c r="K17">
        <v>2</v>
      </c>
      <c r="L17">
        <v>0</v>
      </c>
      <c r="M17" t="s">
        <v>12</v>
      </c>
      <c r="N17" t="s">
        <v>13</v>
      </c>
      <c r="P17" s="2">
        <v>120</v>
      </c>
      <c r="Q17" s="2">
        <f>SUM(J2,J8,J14,J20,J26,J32,J38)</f>
        <v>18</v>
      </c>
      <c r="R17" s="2">
        <f>SUM(K2,K8,K14,K20,K26,K32,K38)</f>
        <v>0</v>
      </c>
      <c r="S17" s="2">
        <f>SUM(L2,L8,L14,L20,L26,L32,L38)</f>
        <v>0</v>
      </c>
      <c r="T17" s="2">
        <f>_xlfn.STDEV.S(J2,J8,J14,J20,J26,J32,J38)/SQRT(7)</f>
        <v>0.36885555678165877</v>
      </c>
      <c r="U17" s="2">
        <f>_xlfn.STDEV.S(K2,K8,K14,K20,K26,K32,K38)/SQRT(7)</f>
        <v>0</v>
      </c>
      <c r="V17" s="2">
        <f>_xlfn.STDEV.S(L2,L8,L14,L20,L26,L32,L38)/SQRT(7)</f>
        <v>0</v>
      </c>
    </row>
    <row r="18" spans="1:22" x14ac:dyDescent="0.35">
      <c r="A18" s="1">
        <v>44480</v>
      </c>
      <c r="B18">
        <v>1859</v>
      </c>
      <c r="C18">
        <v>40</v>
      </c>
      <c r="D18">
        <v>2</v>
      </c>
      <c r="E18">
        <v>0</v>
      </c>
      <c r="F18">
        <v>2</v>
      </c>
      <c r="G18">
        <v>0</v>
      </c>
      <c r="H18">
        <v>0</v>
      </c>
      <c r="I18">
        <v>0</v>
      </c>
      <c r="J18">
        <v>2</v>
      </c>
      <c r="K18">
        <v>2</v>
      </c>
      <c r="L18">
        <v>0</v>
      </c>
      <c r="M18" t="s">
        <v>12</v>
      </c>
      <c r="N18" t="s">
        <v>13</v>
      </c>
    </row>
    <row r="19" spans="1:22" x14ac:dyDescent="0.35">
      <c r="A19" s="1">
        <v>44480</v>
      </c>
      <c r="B19">
        <v>1900</v>
      </c>
      <c r="C19">
        <v>20</v>
      </c>
      <c r="D19">
        <v>3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3</v>
      </c>
      <c r="L19">
        <v>0</v>
      </c>
      <c r="M19" t="s">
        <v>12</v>
      </c>
      <c r="N19" t="s">
        <v>13</v>
      </c>
      <c r="P19" s="2"/>
      <c r="Q19" s="3" t="s">
        <v>22</v>
      </c>
      <c r="R19" s="3"/>
      <c r="S19" s="3"/>
      <c r="T19" s="3" t="s">
        <v>18</v>
      </c>
      <c r="U19" s="3"/>
      <c r="V19" s="3"/>
    </row>
    <row r="20" spans="1:22" x14ac:dyDescent="0.35">
      <c r="A20" s="1">
        <v>44766</v>
      </c>
      <c r="B20">
        <v>1223</v>
      </c>
      <c r="C20">
        <v>120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2</v>
      </c>
      <c r="K20">
        <v>0</v>
      </c>
      <c r="L20">
        <v>0</v>
      </c>
      <c r="M20" t="s">
        <v>12</v>
      </c>
      <c r="N20" t="s">
        <v>13</v>
      </c>
      <c r="P20" s="2" t="s">
        <v>19</v>
      </c>
      <c r="Q20" s="2" t="s">
        <v>9</v>
      </c>
      <c r="R20" s="2" t="s">
        <v>10</v>
      </c>
      <c r="S20" s="2" t="s">
        <v>20</v>
      </c>
      <c r="T20" s="2" t="s">
        <v>9</v>
      </c>
      <c r="U20" s="2" t="s">
        <v>10</v>
      </c>
      <c r="V20" s="2" t="s">
        <v>20</v>
      </c>
    </row>
    <row r="21" spans="1:22" x14ac:dyDescent="0.35">
      <c r="A21" s="1">
        <v>44766</v>
      </c>
      <c r="B21">
        <v>1226</v>
      </c>
      <c r="C21">
        <v>100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 t="s">
        <v>12</v>
      </c>
      <c r="N21" t="s">
        <v>13</v>
      </c>
      <c r="P21" s="2">
        <v>20</v>
      </c>
      <c r="Q21" s="2">
        <f>SUM(J7,J13,J19,J25,J31,J37,J43,J49,J55,J61)</f>
        <v>13</v>
      </c>
      <c r="R21" s="2">
        <f>SUM(K7,K13,K19,K25,K31,K37,K43,K49,K55,K61)</f>
        <v>13</v>
      </c>
      <c r="S21" s="2">
        <f>SUM(L7,L13,L19,L25,L31,L37,L43,L49,L55,L61)</f>
        <v>2</v>
      </c>
      <c r="T21" s="2">
        <f>_xlfn.STDEV.S(J7,J13,J19,J25,J31,J37,J43,J49,J55,J61)/SQRT(10)</f>
        <v>0.47258156262526085</v>
      </c>
      <c r="U21" s="2">
        <f>_xlfn.STDEV.S(K7,K13,K19,K25,K31,K37,K43,K49,K55,K61)/SQRT(10)</f>
        <v>0.55876848714134031</v>
      </c>
      <c r="V21" s="2">
        <f>_xlfn.STDEV.S(L7,L13,L19,L25,L31,L37,L43,L49,L55,L61)/SQRT(10)</f>
        <v>0.13333333333333333</v>
      </c>
    </row>
    <row r="22" spans="1:22" x14ac:dyDescent="0.35">
      <c r="A22" s="1">
        <v>44766</v>
      </c>
      <c r="B22">
        <v>1227</v>
      </c>
      <c r="C22">
        <v>80</v>
      </c>
      <c r="D22">
        <v>0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0</v>
      </c>
      <c r="L22">
        <v>0</v>
      </c>
      <c r="M22" t="s">
        <v>12</v>
      </c>
      <c r="N22" t="s">
        <v>13</v>
      </c>
      <c r="P22" s="2">
        <v>40</v>
      </c>
      <c r="Q22" s="2">
        <f>SUM(J6,J12,J18,J24,J30,J36,J42,J48,J54,J60)</f>
        <v>29</v>
      </c>
      <c r="R22" s="2">
        <f>SUM(K6,K12,K18,K24,K30,K36,K42,K48,K54,K60)</f>
        <v>3</v>
      </c>
      <c r="S22" s="2">
        <f>SUM(L6,L12,L18,L24,L30,L36,L42,L48,L54,L60)</f>
        <v>0</v>
      </c>
      <c r="T22" s="2">
        <f>_xlfn.STDEV.S(J6,J12,J18,J24,J30,J36,J42,J48,J54,J60)/SQRT(10)</f>
        <v>1.2862520921049823</v>
      </c>
      <c r="U22" s="2">
        <f>_xlfn.STDEV.S(K6,K12,K18,K24,K30,K36,K42,K48,K54,K60)/SQRT(10)</f>
        <v>0.21343747458109494</v>
      </c>
      <c r="V22" s="2">
        <f>_xlfn.STDEV.S(L6,L12,L18,L24,L30,L36,L42,L48,L54,L60)/SQRT(10)</f>
        <v>0</v>
      </c>
    </row>
    <row r="23" spans="1:22" x14ac:dyDescent="0.35">
      <c r="A23" s="1">
        <v>44766</v>
      </c>
      <c r="B23">
        <v>1229</v>
      </c>
      <c r="C23">
        <v>60</v>
      </c>
      <c r="D23">
        <v>0</v>
      </c>
      <c r="E23">
        <v>0</v>
      </c>
      <c r="F23">
        <v>0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 t="s">
        <v>12</v>
      </c>
      <c r="N23" t="s">
        <v>13</v>
      </c>
      <c r="P23" s="2">
        <v>60</v>
      </c>
      <c r="Q23" s="2">
        <f>SUM(J5,J11,J17,J23,J29,J35,J41,J47,J53,J59)</f>
        <v>31</v>
      </c>
      <c r="R23" s="2">
        <f>SUM(K5,K11,K17,K23,K29,K35,K41,K47,K53,K59)</f>
        <v>4</v>
      </c>
      <c r="S23" s="2">
        <f>SUM(L5,L11,L17,L23,L29,L35,L41,L47,L53,L59)</f>
        <v>0</v>
      </c>
      <c r="T23" s="2">
        <f>_xlfn.STDEV.S(J5,J11,J17,J23,J29,J35,J41,J47,J53,J59)/SQRT(10)</f>
        <v>1.2688577540449522</v>
      </c>
      <c r="U23" s="2">
        <f>_xlfn.STDEV.S(K5,K11,K17,K23,K29,K35,K41,K47,K53,K59)/SQRT(10)</f>
        <v>0.26666666666666666</v>
      </c>
      <c r="V23" s="2">
        <f>_xlfn.STDEV.S(L5,L11,L17,L23,L29,L35,L41,L47,L53,L59)/SQRT(10)</f>
        <v>0</v>
      </c>
    </row>
    <row r="24" spans="1:22" x14ac:dyDescent="0.35">
      <c r="A24" s="1">
        <v>44766</v>
      </c>
      <c r="B24">
        <v>1230</v>
      </c>
      <c r="C24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 t="s">
        <v>12</v>
      </c>
      <c r="N24" t="s">
        <v>13</v>
      </c>
      <c r="P24" s="2">
        <v>80</v>
      </c>
      <c r="Q24" s="2">
        <f>SUM(J4,J10,J16,J22,J28,J34,J40,J46,J52,J58)</f>
        <v>35</v>
      </c>
      <c r="R24" s="2">
        <f>SUM(K4,K10,K16,K22,K28,K34,K40,K46,K52,K58)</f>
        <v>0</v>
      </c>
      <c r="S24" s="2">
        <f>SUM(L4,L10,L16,L22,L28,L34,L40,L46,L52,L58)</f>
        <v>0</v>
      </c>
      <c r="T24" s="2">
        <f>_xlfn.STDEV.S(J4,J10,J16,J22,J28,J34,J40,J46,J52,J58)/SQRT(10)</f>
        <v>1.2224747213928164</v>
      </c>
      <c r="U24" s="2">
        <f>_xlfn.STDEV.S(K4,K10,K16,K22,K28,K34,K40,K46,K52,K58)/SQRT(10)</f>
        <v>0</v>
      </c>
      <c r="V24" s="2">
        <f>_xlfn.STDEV.S(L4,L10,L16,L22,L28,L34,L40,L46,L52,L58)/SQRT(10)</f>
        <v>0</v>
      </c>
    </row>
    <row r="25" spans="1:22" x14ac:dyDescent="0.35">
      <c r="A25" s="1">
        <v>44766</v>
      </c>
      <c r="B25">
        <v>1232</v>
      </c>
      <c r="C25">
        <v>20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 t="s">
        <v>12</v>
      </c>
      <c r="N25" t="s">
        <v>13</v>
      </c>
      <c r="P25" s="2">
        <v>100</v>
      </c>
      <c r="Q25" s="2">
        <f>SUM(J3,J9,J15,J21,J27,J33,J39,J45,J51,J57)</f>
        <v>37</v>
      </c>
      <c r="R25" s="2">
        <f>SUM(K3,K9,K15,K21,K27,K33,K39,K45,K51,K57)</f>
        <v>0</v>
      </c>
      <c r="S25" s="2">
        <f>SUM(L3,L9,L15,L21,L27,L33,L39,L45,L51,L57)</f>
        <v>0</v>
      </c>
      <c r="T25" s="2">
        <f>_xlfn.STDEV.S(J3,J9,J15,J21,J27,J33,J39,J45,J51,J57)/SQRT(10)</f>
        <v>1.2115187896924164</v>
      </c>
      <c r="U25" s="2">
        <f>_xlfn.STDEV.S(K3,K9,K15,K21,K27,K33,K39,K45,K51,K57)/SQRT(10)</f>
        <v>0</v>
      </c>
      <c r="V25" s="2">
        <f>_xlfn.STDEV.S(L3,L9,L15,L21,L27,L33,L39,L45,L51,L57)/SQRT(10)</f>
        <v>0</v>
      </c>
    </row>
    <row r="26" spans="1:22" x14ac:dyDescent="0.35">
      <c r="A26" s="1">
        <v>44766</v>
      </c>
      <c r="B26">
        <v>1452</v>
      </c>
      <c r="C26">
        <v>120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2</v>
      </c>
      <c r="K26">
        <v>0</v>
      </c>
      <c r="L26">
        <v>0</v>
      </c>
      <c r="M26" t="s">
        <v>12</v>
      </c>
      <c r="N26" t="s">
        <v>13</v>
      </c>
      <c r="P26" s="2">
        <v>120</v>
      </c>
      <c r="Q26" s="2">
        <f>SUM(J2,J8,J14,J20,J26,J32,J38,J44,J50,J56)</f>
        <v>39</v>
      </c>
      <c r="R26" s="2">
        <f>SUM(K2,K8,K14,K20,K26,K32,K38,K44,K50,K56)</f>
        <v>0</v>
      </c>
      <c r="S26" s="2">
        <f>SUM(L2,L8,L14,L20,L26,L32,L38,L44,L50,L56)</f>
        <v>0</v>
      </c>
      <c r="T26" s="2">
        <f>_xlfn.STDEV.S(J2,J8,J14,J20,J26,J32,J38,J44,J50,J56)/SQRT(10)</f>
        <v>1.1590225767142472</v>
      </c>
      <c r="U26" s="2">
        <f>_xlfn.STDEV.S(K2,K8,K14,K20,K26,K32,K38,K44,K50,K56)/SQRT(10)</f>
        <v>0</v>
      </c>
      <c r="V26" s="2">
        <f>_xlfn.STDEV.S(L2,L8,L14,L20,L26,L32,L38,L44,L50,L56)/SQRT(10)</f>
        <v>0</v>
      </c>
    </row>
    <row r="27" spans="1:22" x14ac:dyDescent="0.35">
      <c r="A27" s="1">
        <v>44766</v>
      </c>
      <c r="B27">
        <v>1457</v>
      </c>
      <c r="C27">
        <v>100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2</v>
      </c>
      <c r="K27">
        <v>0</v>
      </c>
      <c r="L27">
        <v>0</v>
      </c>
      <c r="M27" t="s">
        <v>12</v>
      </c>
      <c r="N27" t="s">
        <v>13</v>
      </c>
    </row>
    <row r="28" spans="1:22" x14ac:dyDescent="0.35">
      <c r="A28" s="1">
        <v>44766</v>
      </c>
      <c r="B28">
        <v>1459</v>
      </c>
      <c r="C28">
        <v>80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2</v>
      </c>
      <c r="K28">
        <v>0</v>
      </c>
      <c r="L28">
        <v>0</v>
      </c>
      <c r="M28" t="s">
        <v>12</v>
      </c>
      <c r="N28" t="s">
        <v>13</v>
      </c>
    </row>
    <row r="29" spans="1:22" x14ac:dyDescent="0.35">
      <c r="A29" s="1">
        <v>44766</v>
      </c>
      <c r="B29">
        <v>1501</v>
      </c>
      <c r="C29">
        <v>60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  <c r="K29">
        <v>0</v>
      </c>
      <c r="L29">
        <v>0</v>
      </c>
      <c r="M29" t="s">
        <v>12</v>
      </c>
      <c r="N29" t="s">
        <v>13</v>
      </c>
    </row>
    <row r="30" spans="1:22" x14ac:dyDescent="0.35">
      <c r="A30" s="1">
        <v>44766</v>
      </c>
      <c r="B30">
        <v>1503</v>
      </c>
      <c r="C30">
        <v>40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1</v>
      </c>
      <c r="K30">
        <v>0</v>
      </c>
      <c r="L30">
        <v>0</v>
      </c>
      <c r="M30" t="s">
        <v>12</v>
      </c>
      <c r="N30" t="s">
        <v>13</v>
      </c>
    </row>
    <row r="31" spans="1:22" x14ac:dyDescent="0.35">
      <c r="A31" s="1">
        <v>44766</v>
      </c>
      <c r="B31">
        <v>1504</v>
      </c>
      <c r="C31">
        <v>20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 t="s">
        <v>12</v>
      </c>
      <c r="N31" t="s">
        <v>13</v>
      </c>
    </row>
    <row r="32" spans="1:22" x14ac:dyDescent="0.35">
      <c r="A32" s="1">
        <v>44766</v>
      </c>
      <c r="B32">
        <v>1617</v>
      </c>
      <c r="C32">
        <v>120</v>
      </c>
      <c r="D32">
        <v>0</v>
      </c>
      <c r="E32">
        <v>0</v>
      </c>
      <c r="F32">
        <v>2</v>
      </c>
      <c r="G32">
        <v>1</v>
      </c>
      <c r="H32">
        <v>0</v>
      </c>
      <c r="I32">
        <v>0</v>
      </c>
      <c r="J32">
        <v>3</v>
      </c>
      <c r="K32">
        <v>0</v>
      </c>
      <c r="L32">
        <v>0</v>
      </c>
      <c r="M32" t="s">
        <v>12</v>
      </c>
      <c r="N32" t="s">
        <v>13</v>
      </c>
    </row>
    <row r="33" spans="1:14" x14ac:dyDescent="0.35">
      <c r="A33" s="1">
        <v>44766</v>
      </c>
      <c r="B33">
        <v>1619</v>
      </c>
      <c r="C33">
        <v>100</v>
      </c>
      <c r="D33">
        <v>0</v>
      </c>
      <c r="E33">
        <v>0</v>
      </c>
      <c r="F33">
        <v>2</v>
      </c>
      <c r="G33">
        <v>1</v>
      </c>
      <c r="H33">
        <v>0</v>
      </c>
      <c r="I33">
        <v>0</v>
      </c>
      <c r="J33">
        <v>3</v>
      </c>
      <c r="K33">
        <v>0</v>
      </c>
      <c r="L33">
        <v>0</v>
      </c>
      <c r="M33" t="s">
        <v>12</v>
      </c>
      <c r="N33" t="s">
        <v>13</v>
      </c>
    </row>
    <row r="34" spans="1:14" x14ac:dyDescent="0.35">
      <c r="A34" s="1">
        <v>44766</v>
      </c>
      <c r="B34">
        <v>1621</v>
      </c>
      <c r="C34">
        <v>80</v>
      </c>
      <c r="D34">
        <v>0</v>
      </c>
      <c r="E34">
        <v>0</v>
      </c>
      <c r="F34">
        <v>2</v>
      </c>
      <c r="G34">
        <v>1</v>
      </c>
      <c r="H34">
        <v>0</v>
      </c>
      <c r="I34">
        <v>0</v>
      </c>
      <c r="J34">
        <v>3</v>
      </c>
      <c r="K34">
        <v>0</v>
      </c>
      <c r="L34">
        <v>0</v>
      </c>
      <c r="M34" t="s">
        <v>12</v>
      </c>
      <c r="N34" t="s">
        <v>13</v>
      </c>
    </row>
    <row r="35" spans="1:14" x14ac:dyDescent="0.35">
      <c r="A35" s="1">
        <v>44766</v>
      </c>
      <c r="B35">
        <v>1623</v>
      </c>
      <c r="C35">
        <v>60</v>
      </c>
      <c r="D35">
        <v>0</v>
      </c>
      <c r="E35">
        <v>0</v>
      </c>
      <c r="F35">
        <v>3</v>
      </c>
      <c r="G35">
        <v>0</v>
      </c>
      <c r="H35">
        <v>0</v>
      </c>
      <c r="I35">
        <v>0</v>
      </c>
      <c r="J35">
        <v>3</v>
      </c>
      <c r="K35">
        <v>0</v>
      </c>
      <c r="L35">
        <v>0</v>
      </c>
      <c r="M35" t="s">
        <v>12</v>
      </c>
      <c r="N35" t="s">
        <v>13</v>
      </c>
    </row>
    <row r="36" spans="1:14" x14ac:dyDescent="0.35">
      <c r="A36" s="1">
        <v>44766</v>
      </c>
      <c r="B36">
        <v>1625</v>
      </c>
      <c r="C36">
        <v>40</v>
      </c>
      <c r="D36">
        <v>0</v>
      </c>
      <c r="E36">
        <v>0</v>
      </c>
      <c r="F36">
        <v>2</v>
      </c>
      <c r="G36">
        <v>0</v>
      </c>
      <c r="H36">
        <v>1</v>
      </c>
      <c r="I36">
        <v>0</v>
      </c>
      <c r="J36">
        <v>3</v>
      </c>
      <c r="K36">
        <v>0</v>
      </c>
      <c r="L36">
        <v>0</v>
      </c>
      <c r="M36" t="s">
        <v>12</v>
      </c>
      <c r="N36" t="s">
        <v>13</v>
      </c>
    </row>
    <row r="37" spans="1:14" x14ac:dyDescent="0.35">
      <c r="A37" s="1">
        <v>44766</v>
      </c>
      <c r="B37">
        <v>1627</v>
      </c>
      <c r="C37">
        <v>20</v>
      </c>
      <c r="D37">
        <v>0</v>
      </c>
      <c r="E37">
        <v>1</v>
      </c>
      <c r="F37">
        <v>0</v>
      </c>
      <c r="G37">
        <v>0</v>
      </c>
      <c r="H37">
        <v>2</v>
      </c>
      <c r="I37">
        <v>0</v>
      </c>
      <c r="J37">
        <v>2</v>
      </c>
      <c r="K37">
        <v>0</v>
      </c>
      <c r="L37">
        <v>1</v>
      </c>
      <c r="M37" t="s">
        <v>12</v>
      </c>
      <c r="N37" t="s">
        <v>13</v>
      </c>
    </row>
    <row r="38" spans="1:14" x14ac:dyDescent="0.35">
      <c r="A38" s="1">
        <v>44767</v>
      </c>
      <c r="B38">
        <v>834</v>
      </c>
      <c r="C38">
        <v>120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 t="s">
        <v>12</v>
      </c>
      <c r="N38" t="s">
        <v>13</v>
      </c>
    </row>
    <row r="39" spans="1:14" x14ac:dyDescent="0.35">
      <c r="A39" s="1">
        <v>44767</v>
      </c>
      <c r="B39">
        <v>837</v>
      </c>
      <c r="C39">
        <v>100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 t="s">
        <v>12</v>
      </c>
      <c r="N39" t="s">
        <v>13</v>
      </c>
    </row>
    <row r="40" spans="1:14" x14ac:dyDescent="0.35">
      <c r="A40" s="1">
        <v>44767</v>
      </c>
      <c r="B40">
        <v>839</v>
      </c>
      <c r="C40">
        <v>80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 t="s">
        <v>12</v>
      </c>
      <c r="N40" t="s">
        <v>13</v>
      </c>
    </row>
    <row r="41" spans="1:14" x14ac:dyDescent="0.35">
      <c r="A41" s="1">
        <v>44767</v>
      </c>
      <c r="B41">
        <v>841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12</v>
      </c>
      <c r="N41" t="s">
        <v>13</v>
      </c>
    </row>
    <row r="42" spans="1:14" x14ac:dyDescent="0.35">
      <c r="A42" s="1">
        <v>44767</v>
      </c>
      <c r="B42">
        <v>843</v>
      </c>
      <c r="C42">
        <v>40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12</v>
      </c>
      <c r="N42" t="s">
        <v>13</v>
      </c>
    </row>
    <row r="43" spans="1:14" x14ac:dyDescent="0.35">
      <c r="A43" s="1">
        <v>44767</v>
      </c>
      <c r="B43">
        <v>845</v>
      </c>
      <c r="C43">
        <v>20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12</v>
      </c>
      <c r="N43" t="s">
        <v>13</v>
      </c>
    </row>
    <row r="44" spans="1:14" x14ac:dyDescent="0.35">
      <c r="A44" s="1">
        <v>44827</v>
      </c>
      <c r="B44">
        <v>1614</v>
      </c>
      <c r="C44">
        <v>120</v>
      </c>
      <c r="D44">
        <v>0</v>
      </c>
      <c r="E44">
        <v>0</v>
      </c>
      <c r="F44">
        <v>10</v>
      </c>
      <c r="G44">
        <v>4</v>
      </c>
      <c r="H44">
        <v>0</v>
      </c>
      <c r="I44">
        <v>0</v>
      </c>
      <c r="J44">
        <v>14</v>
      </c>
      <c r="K44">
        <v>0</v>
      </c>
      <c r="L44">
        <v>0</v>
      </c>
      <c r="M44" t="s">
        <v>14</v>
      </c>
      <c r="N44" t="s">
        <v>15</v>
      </c>
    </row>
    <row r="45" spans="1:14" x14ac:dyDescent="0.35">
      <c r="A45" s="1">
        <v>44827</v>
      </c>
      <c r="B45">
        <v>1618</v>
      </c>
      <c r="C45">
        <v>100</v>
      </c>
      <c r="D45">
        <v>0</v>
      </c>
      <c r="E45">
        <v>0</v>
      </c>
      <c r="F45">
        <v>13</v>
      </c>
      <c r="G45">
        <v>1</v>
      </c>
      <c r="H45">
        <v>0</v>
      </c>
      <c r="I45">
        <v>0</v>
      </c>
      <c r="J45">
        <v>14</v>
      </c>
      <c r="K45">
        <v>0</v>
      </c>
      <c r="L45">
        <v>0</v>
      </c>
      <c r="M45" t="s">
        <v>14</v>
      </c>
      <c r="N45" t="s">
        <v>15</v>
      </c>
    </row>
    <row r="46" spans="1:14" x14ac:dyDescent="0.35">
      <c r="A46" s="1">
        <v>44827</v>
      </c>
      <c r="B46">
        <v>1622</v>
      </c>
      <c r="C46">
        <v>80</v>
      </c>
      <c r="D46">
        <v>0</v>
      </c>
      <c r="E46">
        <v>0</v>
      </c>
      <c r="F46">
        <v>13</v>
      </c>
      <c r="G46">
        <v>1</v>
      </c>
      <c r="H46">
        <v>0</v>
      </c>
      <c r="I46">
        <v>0</v>
      </c>
      <c r="J46">
        <v>14</v>
      </c>
      <c r="K46">
        <v>0</v>
      </c>
      <c r="L46">
        <v>0</v>
      </c>
      <c r="M46" t="s">
        <v>14</v>
      </c>
      <c r="N46" t="s">
        <v>15</v>
      </c>
    </row>
    <row r="47" spans="1:14" x14ac:dyDescent="0.35">
      <c r="A47" s="1">
        <v>44827</v>
      </c>
      <c r="B47">
        <v>1626</v>
      </c>
      <c r="C47">
        <v>60</v>
      </c>
      <c r="D47">
        <v>0</v>
      </c>
      <c r="E47">
        <v>0</v>
      </c>
      <c r="F47">
        <v>14</v>
      </c>
      <c r="G47">
        <v>0</v>
      </c>
      <c r="H47">
        <v>0</v>
      </c>
      <c r="I47">
        <v>0</v>
      </c>
      <c r="J47">
        <v>14</v>
      </c>
      <c r="K47">
        <v>0</v>
      </c>
      <c r="L47">
        <v>0</v>
      </c>
      <c r="M47" t="s">
        <v>14</v>
      </c>
      <c r="N47" t="s">
        <v>15</v>
      </c>
    </row>
    <row r="48" spans="1:14" x14ac:dyDescent="0.35">
      <c r="A48" s="1">
        <v>44827</v>
      </c>
      <c r="B48">
        <v>1629</v>
      </c>
      <c r="C48">
        <v>40</v>
      </c>
      <c r="D48">
        <v>0</v>
      </c>
      <c r="E48">
        <v>0</v>
      </c>
      <c r="F48">
        <v>12</v>
      </c>
      <c r="G48">
        <v>2</v>
      </c>
      <c r="H48">
        <v>0</v>
      </c>
      <c r="I48">
        <v>0</v>
      </c>
      <c r="J48">
        <v>14</v>
      </c>
      <c r="K48">
        <v>0</v>
      </c>
      <c r="L48">
        <v>0</v>
      </c>
      <c r="M48" t="s">
        <v>14</v>
      </c>
      <c r="N48" t="s">
        <v>15</v>
      </c>
    </row>
    <row r="49" spans="1:14" x14ac:dyDescent="0.35">
      <c r="A49" s="1">
        <v>44827</v>
      </c>
      <c r="B49">
        <v>1643</v>
      </c>
      <c r="C49">
        <v>20</v>
      </c>
      <c r="D49">
        <v>5</v>
      </c>
      <c r="E49">
        <v>0</v>
      </c>
      <c r="F49">
        <v>5</v>
      </c>
      <c r="G49">
        <v>0</v>
      </c>
      <c r="H49">
        <v>0</v>
      </c>
      <c r="I49">
        <v>4</v>
      </c>
      <c r="J49">
        <v>5</v>
      </c>
      <c r="K49">
        <v>5</v>
      </c>
      <c r="L49">
        <v>0</v>
      </c>
      <c r="M49" t="s">
        <v>14</v>
      </c>
      <c r="N49" t="s">
        <v>15</v>
      </c>
    </row>
    <row r="50" spans="1:14" x14ac:dyDescent="0.35">
      <c r="A50" s="1">
        <v>44827</v>
      </c>
      <c r="B50">
        <v>1725</v>
      </c>
      <c r="C50">
        <v>120</v>
      </c>
      <c r="D50">
        <v>0</v>
      </c>
      <c r="E50">
        <v>0</v>
      </c>
      <c r="F50">
        <v>4</v>
      </c>
      <c r="G50">
        <v>0</v>
      </c>
      <c r="H50">
        <v>0</v>
      </c>
      <c r="I50">
        <v>0</v>
      </c>
      <c r="J50">
        <v>4</v>
      </c>
      <c r="K50">
        <v>0</v>
      </c>
      <c r="L50">
        <v>0</v>
      </c>
      <c r="M50" t="s">
        <v>14</v>
      </c>
      <c r="N50" t="s">
        <v>15</v>
      </c>
    </row>
    <row r="51" spans="1:14" x14ac:dyDescent="0.35">
      <c r="A51" s="1">
        <v>44827</v>
      </c>
      <c r="B51">
        <v>1729</v>
      </c>
      <c r="C51">
        <v>100</v>
      </c>
      <c r="D51">
        <v>0</v>
      </c>
      <c r="E51">
        <v>0</v>
      </c>
      <c r="F51">
        <v>4</v>
      </c>
      <c r="G51">
        <v>0</v>
      </c>
      <c r="H51">
        <v>0</v>
      </c>
      <c r="I51">
        <v>0</v>
      </c>
      <c r="J51">
        <v>4</v>
      </c>
      <c r="K51">
        <v>0</v>
      </c>
      <c r="L51">
        <v>0</v>
      </c>
      <c r="M51" t="s">
        <v>14</v>
      </c>
      <c r="N51" t="s">
        <v>15</v>
      </c>
    </row>
    <row r="52" spans="1:14" x14ac:dyDescent="0.35">
      <c r="A52" s="1">
        <v>44827</v>
      </c>
      <c r="B52">
        <v>1732</v>
      </c>
      <c r="C52">
        <v>80</v>
      </c>
      <c r="D52">
        <v>0</v>
      </c>
      <c r="E52">
        <v>0</v>
      </c>
      <c r="F52">
        <v>3</v>
      </c>
      <c r="G52">
        <v>1</v>
      </c>
      <c r="H52">
        <v>0</v>
      </c>
      <c r="I52">
        <v>0</v>
      </c>
      <c r="J52">
        <v>4</v>
      </c>
      <c r="K52">
        <v>0</v>
      </c>
      <c r="L52">
        <v>0</v>
      </c>
      <c r="M52" t="s">
        <v>14</v>
      </c>
      <c r="N52" t="s">
        <v>15</v>
      </c>
    </row>
    <row r="53" spans="1:14" x14ac:dyDescent="0.35">
      <c r="A53" s="1">
        <v>44827</v>
      </c>
      <c r="B53">
        <v>1735</v>
      </c>
      <c r="C53">
        <v>60</v>
      </c>
      <c r="D53">
        <v>0</v>
      </c>
      <c r="E53">
        <v>0</v>
      </c>
      <c r="F53">
        <v>4</v>
      </c>
      <c r="G53">
        <v>0</v>
      </c>
      <c r="H53">
        <v>0</v>
      </c>
      <c r="I53">
        <v>0</v>
      </c>
      <c r="J53">
        <v>4</v>
      </c>
      <c r="K53">
        <v>0</v>
      </c>
      <c r="L53">
        <v>0</v>
      </c>
      <c r="M53" t="s">
        <v>14</v>
      </c>
      <c r="N53" t="s">
        <v>15</v>
      </c>
    </row>
    <row r="54" spans="1:14" x14ac:dyDescent="0.35">
      <c r="A54" s="1">
        <v>44827</v>
      </c>
      <c r="B54">
        <v>1738</v>
      </c>
      <c r="C54">
        <v>40</v>
      </c>
      <c r="D54">
        <v>1</v>
      </c>
      <c r="E54">
        <v>0</v>
      </c>
      <c r="F54">
        <v>3</v>
      </c>
      <c r="G54">
        <v>0</v>
      </c>
      <c r="H54">
        <v>0</v>
      </c>
      <c r="I54">
        <v>0</v>
      </c>
      <c r="J54">
        <v>3</v>
      </c>
      <c r="K54">
        <v>1</v>
      </c>
      <c r="L54">
        <v>0</v>
      </c>
      <c r="M54" t="s">
        <v>14</v>
      </c>
      <c r="N54" t="s">
        <v>15</v>
      </c>
    </row>
    <row r="55" spans="1:14" x14ac:dyDescent="0.35">
      <c r="A55" s="1">
        <v>44827</v>
      </c>
      <c r="B55">
        <v>1741</v>
      </c>
      <c r="C55">
        <v>20</v>
      </c>
      <c r="D55">
        <v>3</v>
      </c>
      <c r="E55">
        <v>0</v>
      </c>
      <c r="F55">
        <v>1</v>
      </c>
      <c r="G55">
        <v>0</v>
      </c>
      <c r="H55">
        <v>0</v>
      </c>
      <c r="I55">
        <v>0</v>
      </c>
      <c r="J55">
        <v>1</v>
      </c>
      <c r="K55">
        <v>3</v>
      </c>
      <c r="L55">
        <v>0</v>
      </c>
      <c r="M55" t="s">
        <v>14</v>
      </c>
      <c r="N55" t="s">
        <v>15</v>
      </c>
    </row>
    <row r="56" spans="1:14" x14ac:dyDescent="0.35">
      <c r="A56" s="1">
        <v>44827</v>
      </c>
      <c r="B56">
        <v>1808</v>
      </c>
      <c r="C56">
        <v>120</v>
      </c>
      <c r="D56">
        <v>0</v>
      </c>
      <c r="E56">
        <v>0</v>
      </c>
      <c r="F56">
        <v>3</v>
      </c>
      <c r="G56">
        <v>0</v>
      </c>
      <c r="H56">
        <v>0</v>
      </c>
      <c r="I56">
        <v>0</v>
      </c>
      <c r="J56">
        <v>3</v>
      </c>
      <c r="K56">
        <v>0</v>
      </c>
      <c r="L56">
        <v>0</v>
      </c>
      <c r="M56" t="s">
        <v>14</v>
      </c>
      <c r="N56" t="s">
        <v>15</v>
      </c>
    </row>
    <row r="57" spans="1:14" x14ac:dyDescent="0.35">
      <c r="A57" s="1">
        <v>44827</v>
      </c>
      <c r="B57">
        <v>1811</v>
      </c>
      <c r="C57">
        <v>100</v>
      </c>
      <c r="D57">
        <v>0</v>
      </c>
      <c r="E57">
        <v>0</v>
      </c>
      <c r="F57">
        <v>3</v>
      </c>
      <c r="G57">
        <v>0</v>
      </c>
      <c r="H57">
        <v>0</v>
      </c>
      <c r="I57">
        <v>0</v>
      </c>
      <c r="J57">
        <v>3</v>
      </c>
      <c r="K57">
        <v>0</v>
      </c>
      <c r="L57">
        <v>0</v>
      </c>
      <c r="M57" t="s">
        <v>14</v>
      </c>
      <c r="N57" t="s">
        <v>15</v>
      </c>
    </row>
    <row r="58" spans="1:14" x14ac:dyDescent="0.35">
      <c r="A58" s="1">
        <v>44827</v>
      </c>
      <c r="B58">
        <v>1813</v>
      </c>
      <c r="C58">
        <v>80</v>
      </c>
      <c r="D58">
        <v>0</v>
      </c>
      <c r="E58">
        <v>0</v>
      </c>
      <c r="F58">
        <v>3</v>
      </c>
      <c r="G58">
        <v>0</v>
      </c>
      <c r="H58">
        <v>0</v>
      </c>
      <c r="I58">
        <v>0</v>
      </c>
      <c r="J58">
        <v>3</v>
      </c>
      <c r="K58">
        <v>0</v>
      </c>
      <c r="L58">
        <v>0</v>
      </c>
      <c r="M58" t="s">
        <v>14</v>
      </c>
      <c r="N58" t="s">
        <v>15</v>
      </c>
    </row>
    <row r="59" spans="1:14" x14ac:dyDescent="0.35">
      <c r="A59" s="1">
        <v>44827</v>
      </c>
      <c r="B59">
        <v>1815</v>
      </c>
      <c r="C59">
        <v>60</v>
      </c>
      <c r="D59">
        <v>0</v>
      </c>
      <c r="E59">
        <v>0</v>
      </c>
      <c r="F59">
        <v>2</v>
      </c>
      <c r="G59">
        <v>0</v>
      </c>
      <c r="H59">
        <v>0</v>
      </c>
      <c r="I59">
        <v>1</v>
      </c>
      <c r="J59">
        <v>2</v>
      </c>
      <c r="K59">
        <v>0</v>
      </c>
      <c r="L59">
        <v>0</v>
      </c>
      <c r="M59" t="s">
        <v>14</v>
      </c>
      <c r="N59" t="s">
        <v>15</v>
      </c>
    </row>
    <row r="60" spans="1:14" x14ac:dyDescent="0.35">
      <c r="A60" s="1">
        <v>44827</v>
      </c>
      <c r="B60">
        <v>1817</v>
      </c>
      <c r="C60">
        <v>40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2</v>
      </c>
      <c r="K60">
        <v>0</v>
      </c>
      <c r="L60">
        <v>0</v>
      </c>
      <c r="M60" t="s">
        <v>14</v>
      </c>
      <c r="N60" t="s">
        <v>15</v>
      </c>
    </row>
    <row r="61" spans="1:14" x14ac:dyDescent="0.35">
      <c r="A61" s="1">
        <v>44827</v>
      </c>
      <c r="B61">
        <v>1819</v>
      </c>
      <c r="C61">
        <v>20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 t="s">
        <v>14</v>
      </c>
      <c r="N61" t="s">
        <v>15</v>
      </c>
    </row>
  </sheetData>
  <sheetProtection sheet="1" objects="1" scenarios="1"/>
  <mergeCells count="6">
    <mergeCell ref="Q1:S1"/>
    <mergeCell ref="T1:V1"/>
    <mergeCell ref="Q10:S10"/>
    <mergeCell ref="T10:V10"/>
    <mergeCell ref="Q19:S19"/>
    <mergeCell ref="T19:V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fieldobs_data_macropods_github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 Von Teo</dc:creator>
  <cp:lastModifiedBy>Yee Von Teo</cp:lastModifiedBy>
  <dcterms:created xsi:type="dcterms:W3CDTF">2024-07-02T01:57:10Z</dcterms:created>
  <dcterms:modified xsi:type="dcterms:W3CDTF">2024-07-02T03:16:00Z</dcterms:modified>
</cp:coreProperties>
</file>