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fileSharing readOnlyRecommended="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vteo\Desktop\PhD_TEO\Manuscripts\Manuscript 01\raw_data\"/>
    </mc:Choice>
  </mc:AlternateContent>
  <xr:revisionPtr revIDLastSave="0" documentId="8_{604D7A4D-177F-4F8F-9CC3-CF967D536A34}" xr6:coauthVersionLast="47" xr6:coauthVersionMax="47" xr10:uidLastSave="{00000000-0000-0000-0000-000000000000}"/>
  <bookViews>
    <workbookView xWindow="-110" yWindow="-110" windowWidth="19420" windowHeight="10300" xr2:uid="{F23AB572-4CEF-4CC2-A8A5-2FF64AEAAA46}"/>
  </bookViews>
  <sheets>
    <sheet name="video_data_macropods_githu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" l="1"/>
  <c r="M26" i="1"/>
  <c r="N26" i="1"/>
  <c r="L26" i="1"/>
  <c r="O25" i="1"/>
  <c r="M25" i="1"/>
  <c r="N25" i="1"/>
  <c r="L25" i="1"/>
  <c r="O24" i="1"/>
  <c r="M24" i="1"/>
  <c r="N24" i="1"/>
  <c r="L24" i="1"/>
  <c r="O23" i="1"/>
  <c r="M23" i="1"/>
  <c r="N23" i="1"/>
  <c r="L23" i="1"/>
  <c r="O22" i="1"/>
  <c r="M22" i="1"/>
  <c r="N22" i="1"/>
  <c r="L22" i="1"/>
  <c r="O21" i="1"/>
  <c r="M21" i="1"/>
  <c r="N21" i="1"/>
  <c r="L21" i="1"/>
  <c r="O17" i="1"/>
  <c r="M17" i="1"/>
  <c r="N17" i="1"/>
  <c r="L17" i="1"/>
  <c r="O16" i="1"/>
  <c r="M16" i="1"/>
  <c r="N16" i="1"/>
  <c r="L16" i="1"/>
  <c r="O15" i="1"/>
  <c r="M15" i="1"/>
  <c r="N15" i="1"/>
  <c r="L15" i="1"/>
  <c r="O14" i="1"/>
  <c r="M14" i="1"/>
  <c r="N14" i="1"/>
  <c r="L14" i="1"/>
  <c r="O13" i="1"/>
  <c r="M13" i="1"/>
  <c r="N13" i="1"/>
  <c r="L13" i="1"/>
  <c r="O12" i="1"/>
  <c r="M12" i="1"/>
  <c r="N12" i="1"/>
  <c r="L12" i="1"/>
  <c r="N8" i="1"/>
  <c r="O8" i="1"/>
  <c r="M8" i="1"/>
  <c r="L8" i="1"/>
  <c r="O7" i="1"/>
  <c r="M7" i="1"/>
  <c r="N7" i="1"/>
  <c r="L7" i="1"/>
  <c r="O6" i="1"/>
  <c r="M6" i="1"/>
  <c r="N6" i="1"/>
  <c r="L6" i="1"/>
  <c r="O5" i="1"/>
  <c r="M5" i="1"/>
  <c r="N5" i="1"/>
  <c r="L5" i="1"/>
  <c r="O4" i="1"/>
  <c r="M4" i="1"/>
  <c r="N4" i="1"/>
  <c r="L4" i="1"/>
  <c r="O3" i="1"/>
  <c r="M3" i="1"/>
  <c r="N3" i="1"/>
  <c r="L3" i="1"/>
</calcChain>
</file>

<file path=xl/sharedStrings.xml><?xml version="1.0" encoding="utf-8"?>
<sst xmlns="http://schemas.openxmlformats.org/spreadsheetml/2006/main" count="150" uniqueCount="17">
  <si>
    <t>Cockatoo Hills</t>
  </si>
  <si>
    <t>wallaby</t>
  </si>
  <si>
    <t>Narawntapu</t>
  </si>
  <si>
    <t>kangaroo</t>
  </si>
  <si>
    <t>Total count of kangaroo responses</t>
  </si>
  <si>
    <t>Standard errors</t>
  </si>
  <si>
    <t>Altitude (m)</t>
  </si>
  <si>
    <t>Still</t>
  </si>
  <si>
    <t>Fled</t>
  </si>
  <si>
    <t>Total count of wallaby responses</t>
  </si>
  <si>
    <t>Total count of macropod responses</t>
  </si>
  <si>
    <t>Date</t>
  </si>
  <si>
    <t>Time</t>
  </si>
  <si>
    <t>No. of animal observed</t>
  </si>
  <si>
    <t>Noise level (dB)</t>
  </si>
  <si>
    <t>Study site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</si>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</sst>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A832-302E-4FBF-ACDD-B5AD99B30B93}">
  <dimension ref="A1:O61"/>
  <sheetViews>
    <sheetView tabSelected="1" workbookViewId="0">
      <selection activeCell="G2" sqref="G2"/>
    </sheetView>
  </sheetViews>
  <sheetFormatPr defaultRowHeight="14.5" x14ac:dyDescent="0.35"/>
  <cols>
    <col min="1" max="1" width="12.26953125" customWidth="1"/>
    <col min="9" max="9" width="8.7265625" customWidth="1"/>
  </cols>
  <sheetData>
    <row r="1" spans="1:15" x14ac:dyDescent="0.35">
      <c r="A1" t="s">
        <v>11</v>
      </c>
      <c r="B1" t="s">
        <v>12</v>
      </c>
      <c r="C1" t="s">
        <v>6</v>
      </c>
      <c r="D1" t="s">
        <v>14</v>
      </c>
      <c r="E1" t="s">
        <v>13</v>
      </c>
      <c r="F1" t="s">
        <v>7</v>
      </c>
      <c r="G1" t="s">
        <v>8</v>
      </c>
      <c r="H1" t="s">
        <v>15</v>
      </c>
      <c r="I1" t="s">
        <v>16</v>
      </c>
      <c r="K1" s="2"/>
      <c r="L1" s="3" t="s">
        <v>4</v>
      </c>
      <c r="M1" s="3"/>
      <c r="N1" s="4" t="s">
        <v>5</v>
      </c>
      <c r="O1" s="4"/>
    </row>
    <row r="2" spans="1:15" x14ac:dyDescent="0.35">
      <c r="A2" s="1">
        <v>44481</v>
      </c>
      <c r="B2">
        <v>1312</v>
      </c>
      <c r="C2">
        <v>120</v>
      </c>
      <c r="D2">
        <v>40</v>
      </c>
      <c r="E2">
        <v>0</v>
      </c>
      <c r="F2">
        <v>0</v>
      </c>
      <c r="G2">
        <v>0</v>
      </c>
      <c r="H2" t="s">
        <v>0</v>
      </c>
      <c r="I2" t="s">
        <v>1</v>
      </c>
      <c r="K2" s="2" t="s">
        <v>6</v>
      </c>
      <c r="L2" s="2" t="s">
        <v>7</v>
      </c>
      <c r="M2" s="2" t="s">
        <v>8</v>
      </c>
      <c r="N2" s="2" t="s">
        <v>7</v>
      </c>
      <c r="O2" s="2" t="s">
        <v>8</v>
      </c>
    </row>
    <row r="3" spans="1:15" x14ac:dyDescent="0.35">
      <c r="A3" s="1">
        <v>44481</v>
      </c>
      <c r="B3">
        <v>1313</v>
      </c>
      <c r="C3">
        <v>100</v>
      </c>
      <c r="D3">
        <v>42.65</v>
      </c>
      <c r="E3">
        <v>0</v>
      </c>
      <c r="F3">
        <v>0</v>
      </c>
      <c r="G3">
        <v>0</v>
      </c>
      <c r="H3" t="s">
        <v>0</v>
      </c>
      <c r="I3" t="s">
        <v>1</v>
      </c>
      <c r="K3" s="2">
        <v>20</v>
      </c>
      <c r="L3" s="2">
        <f>SUM(F55,F61)</f>
        <v>10</v>
      </c>
      <c r="M3" s="2">
        <f>SUM(G55,G61)</f>
        <v>0</v>
      </c>
      <c r="N3" s="2">
        <f>_xlfn.STDEV.S(F55,F61)/SQRT(2)</f>
        <v>2</v>
      </c>
      <c r="O3" s="2">
        <f>_xlfn.STDEV.S(G55,G61)/SQRT(2)</f>
        <v>0</v>
      </c>
    </row>
    <row r="4" spans="1:15" x14ac:dyDescent="0.35">
      <c r="A4" s="1">
        <v>44481</v>
      </c>
      <c r="B4">
        <v>1313</v>
      </c>
      <c r="C4">
        <v>80</v>
      </c>
      <c r="D4">
        <v>45.05</v>
      </c>
      <c r="E4">
        <v>0</v>
      </c>
      <c r="F4">
        <v>0</v>
      </c>
      <c r="G4">
        <v>0</v>
      </c>
      <c r="H4" t="s">
        <v>0</v>
      </c>
      <c r="I4" t="s">
        <v>1</v>
      </c>
      <c r="K4" s="2">
        <v>40</v>
      </c>
      <c r="L4" s="2">
        <f>SUM(F54,F60)</f>
        <v>21</v>
      </c>
      <c r="M4" s="2">
        <f>SUM(G54,G60)</f>
        <v>0</v>
      </c>
      <c r="N4" s="2">
        <f>_xlfn.STDEV.S(F54,F60)/SQRT(2)</f>
        <v>6.4999999999999991</v>
      </c>
      <c r="O4" s="2">
        <f>_xlfn.STDEV.S(G54,G60)/SQRT(2)</f>
        <v>0</v>
      </c>
    </row>
    <row r="5" spans="1:15" x14ac:dyDescent="0.35">
      <c r="A5" s="1">
        <v>44481</v>
      </c>
      <c r="B5">
        <v>1314</v>
      </c>
      <c r="C5">
        <v>60</v>
      </c>
      <c r="D5">
        <v>48</v>
      </c>
      <c r="E5">
        <v>0</v>
      </c>
      <c r="F5">
        <v>0</v>
      </c>
      <c r="G5">
        <v>0</v>
      </c>
      <c r="H5" t="s">
        <v>0</v>
      </c>
      <c r="I5" t="s">
        <v>1</v>
      </c>
      <c r="K5" s="2">
        <v>60</v>
      </c>
      <c r="L5" s="2">
        <f>SUM(F53,F59)</f>
        <v>24</v>
      </c>
      <c r="M5" s="2">
        <f>SUM(G53,G59)</f>
        <v>0</v>
      </c>
      <c r="N5" s="2">
        <f>_xlfn.STDEV.S(F53,F59)/SQRT(2)</f>
        <v>4</v>
      </c>
      <c r="O5" s="2">
        <f>_xlfn.STDEV.S(G53,G59)/SQRT(2)</f>
        <v>0</v>
      </c>
    </row>
    <row r="6" spans="1:15" x14ac:dyDescent="0.35">
      <c r="A6" s="1">
        <v>44481</v>
      </c>
      <c r="B6">
        <v>1315</v>
      </c>
      <c r="C6">
        <v>40</v>
      </c>
      <c r="D6">
        <v>51.55</v>
      </c>
      <c r="E6">
        <v>0</v>
      </c>
      <c r="F6">
        <v>0</v>
      </c>
      <c r="G6">
        <v>0</v>
      </c>
      <c r="H6" t="s">
        <v>0</v>
      </c>
      <c r="I6" t="s">
        <v>1</v>
      </c>
      <c r="K6" s="2">
        <v>80</v>
      </c>
      <c r="L6" s="2">
        <f>SUM(F52,F58)</f>
        <v>25</v>
      </c>
      <c r="M6" s="2">
        <f>SUM(G52,G58)</f>
        <v>0</v>
      </c>
      <c r="N6" s="2">
        <f>_xlfn.STDEV.S(F52,F58)/SQRT(2)</f>
        <v>5.4999999999999991</v>
      </c>
      <c r="O6" s="2">
        <f>_xlfn.STDEV.S(G52,G58)/SQRT(2)</f>
        <v>0</v>
      </c>
    </row>
    <row r="7" spans="1:15" x14ac:dyDescent="0.35">
      <c r="A7" s="1">
        <v>44481</v>
      </c>
      <c r="B7">
        <v>1315</v>
      </c>
      <c r="C7">
        <v>20</v>
      </c>
      <c r="D7">
        <v>55.75</v>
      </c>
      <c r="E7">
        <v>0</v>
      </c>
      <c r="F7">
        <v>0</v>
      </c>
      <c r="G7">
        <v>0</v>
      </c>
      <c r="H7" t="s">
        <v>0</v>
      </c>
      <c r="I7" t="s">
        <v>1</v>
      </c>
      <c r="K7" s="2">
        <v>100</v>
      </c>
      <c r="L7" s="2">
        <f>SUM(F51,F57)</f>
        <v>26</v>
      </c>
      <c r="M7" s="2">
        <f>SUM(G51,G57)</f>
        <v>0</v>
      </c>
      <c r="N7" s="2">
        <f>_xlfn.STDEV.S(F51,F57)/SQRT(2)</f>
        <v>2.9999999999999996</v>
      </c>
      <c r="O7" s="2">
        <f>_xlfn.STDEV.S(G51,G57)/SQRT(2)</f>
        <v>0</v>
      </c>
    </row>
    <row r="8" spans="1:15" x14ac:dyDescent="0.35">
      <c r="A8" s="1">
        <v>44481</v>
      </c>
      <c r="B8">
        <v>1321</v>
      </c>
      <c r="C8">
        <v>120</v>
      </c>
      <c r="D8">
        <v>40</v>
      </c>
      <c r="E8">
        <v>3</v>
      </c>
      <c r="F8">
        <v>3</v>
      </c>
      <c r="G8">
        <v>0</v>
      </c>
      <c r="H8" t="s">
        <v>0</v>
      </c>
      <c r="I8" t="s">
        <v>1</v>
      </c>
      <c r="K8" s="2">
        <v>120</v>
      </c>
      <c r="L8" s="2">
        <f>SUM(F50,F56)</f>
        <v>35</v>
      </c>
      <c r="M8" s="2">
        <f>SUM(G50,G56)</f>
        <v>0</v>
      </c>
      <c r="N8" s="2">
        <f>_xlfn.STDEV.S(F50,F56)/SQRT(2)</f>
        <v>4.5</v>
      </c>
      <c r="O8" s="2">
        <f>_xlfn.STDEV.S(G50,G56)/SQRT(2)</f>
        <v>0</v>
      </c>
    </row>
    <row r="9" spans="1:15" x14ac:dyDescent="0.35">
      <c r="A9" s="1">
        <v>44481</v>
      </c>
      <c r="B9">
        <v>1321</v>
      </c>
      <c r="C9">
        <v>100</v>
      </c>
      <c r="D9">
        <v>42.65</v>
      </c>
      <c r="E9">
        <v>3</v>
      </c>
      <c r="F9">
        <v>3</v>
      </c>
      <c r="G9">
        <v>0</v>
      </c>
      <c r="H9" t="s">
        <v>0</v>
      </c>
      <c r="I9" t="s">
        <v>1</v>
      </c>
    </row>
    <row r="10" spans="1:15" x14ac:dyDescent="0.35">
      <c r="A10" s="1">
        <v>44481</v>
      </c>
      <c r="B10">
        <v>1322</v>
      </c>
      <c r="C10">
        <v>80</v>
      </c>
      <c r="D10">
        <v>45.05</v>
      </c>
      <c r="E10">
        <v>3</v>
      </c>
      <c r="F10">
        <v>3</v>
      </c>
      <c r="G10">
        <v>0</v>
      </c>
      <c r="H10" t="s">
        <v>0</v>
      </c>
      <c r="I10" t="s">
        <v>1</v>
      </c>
      <c r="K10" s="2"/>
      <c r="L10" s="3" t="s">
        <v>9</v>
      </c>
      <c r="M10" s="3"/>
      <c r="N10" s="4" t="s">
        <v>5</v>
      </c>
      <c r="O10" s="4"/>
    </row>
    <row r="11" spans="1:15" x14ac:dyDescent="0.35">
      <c r="A11" s="1">
        <v>44481</v>
      </c>
      <c r="B11">
        <v>1323</v>
      </c>
      <c r="C11">
        <v>60</v>
      </c>
      <c r="D11">
        <v>48</v>
      </c>
      <c r="E11">
        <v>2</v>
      </c>
      <c r="F11">
        <v>1</v>
      </c>
      <c r="G11">
        <v>1</v>
      </c>
      <c r="H11" t="s">
        <v>0</v>
      </c>
      <c r="I11" t="s">
        <v>1</v>
      </c>
      <c r="K11" s="2" t="s">
        <v>6</v>
      </c>
      <c r="L11" s="2" t="s">
        <v>7</v>
      </c>
      <c r="M11" s="2" t="s">
        <v>8</v>
      </c>
      <c r="N11" s="2" t="s">
        <v>7</v>
      </c>
      <c r="O11" s="2" t="s">
        <v>8</v>
      </c>
    </row>
    <row r="12" spans="1:15" x14ac:dyDescent="0.35">
      <c r="A12" s="1">
        <v>44481</v>
      </c>
      <c r="B12">
        <v>1323</v>
      </c>
      <c r="C12">
        <v>40</v>
      </c>
      <c r="D12">
        <v>51.55</v>
      </c>
      <c r="E12">
        <v>3</v>
      </c>
      <c r="F12">
        <v>3</v>
      </c>
      <c r="G12">
        <v>0</v>
      </c>
      <c r="H12" t="s">
        <v>0</v>
      </c>
      <c r="I12" t="s">
        <v>1</v>
      </c>
      <c r="K12" s="2">
        <v>20</v>
      </c>
      <c r="L12" s="2">
        <f>SUM(F7,F13,F19,F25,F31,F37,F43,F49)</f>
        <v>6</v>
      </c>
      <c r="M12" s="2">
        <f>SUM(G7,G13,G19,G25,G31,G37,G43,G49)</f>
        <v>6</v>
      </c>
      <c r="N12" s="2">
        <f>_xlfn.STDEV.S(F7,F13,F19,F25,F31,F37,F43,F49)/SQRT(8)</f>
        <v>0.49099025303098282</v>
      </c>
      <c r="O12" s="2">
        <f>_xlfn.STDEV.S(G7,G13,G19,G25,G31,G37,G43,G49)/SQRT(8)</f>
        <v>0.49099025303098282</v>
      </c>
    </row>
    <row r="13" spans="1:15" x14ac:dyDescent="0.35">
      <c r="A13" s="1">
        <v>44481</v>
      </c>
      <c r="B13">
        <v>1324</v>
      </c>
      <c r="C13">
        <v>20</v>
      </c>
      <c r="D13">
        <v>55.75</v>
      </c>
      <c r="E13">
        <v>4</v>
      </c>
      <c r="F13">
        <v>1</v>
      </c>
      <c r="G13">
        <v>3</v>
      </c>
      <c r="H13" t="s">
        <v>0</v>
      </c>
      <c r="I13" t="s">
        <v>1</v>
      </c>
      <c r="K13" s="2">
        <v>40</v>
      </c>
      <c r="L13" s="2">
        <f>SUM(F6,F12,F18,F24,F30,F36,F42,F48)</f>
        <v>17</v>
      </c>
      <c r="M13" s="2">
        <f>SUM(G6,G12,G18,G24,G30,G36,G42,G48)</f>
        <v>1</v>
      </c>
      <c r="N13" s="2">
        <f>_xlfn.STDEV.S(F6,F12,F18,F24,F30,F36,F42,F48)/SQRT(8)</f>
        <v>0.95314329607732262</v>
      </c>
      <c r="O13" s="2">
        <f>_xlfn.STDEV.S(G6,G12,G18,G24,G30,G36,G42,G48)/SQRT(8)</f>
        <v>0.125</v>
      </c>
    </row>
    <row r="14" spans="1:15" x14ac:dyDescent="0.35">
      <c r="A14" s="1">
        <v>44666</v>
      </c>
      <c r="B14">
        <v>1313</v>
      </c>
      <c r="C14">
        <v>120</v>
      </c>
      <c r="D14">
        <v>40</v>
      </c>
      <c r="E14">
        <v>0</v>
      </c>
      <c r="F14">
        <v>0</v>
      </c>
      <c r="G14">
        <v>0</v>
      </c>
      <c r="H14" t="s">
        <v>0</v>
      </c>
      <c r="I14" t="s">
        <v>1</v>
      </c>
      <c r="K14" s="2">
        <v>60</v>
      </c>
      <c r="L14" s="2">
        <f>SUM(F5,F11,F17,F23,F29,F35,F41,F47)</f>
        <v>8</v>
      </c>
      <c r="M14" s="2">
        <f>SUM(G5,G11,G17,G23,G29,G35,G41,G47)</f>
        <v>2</v>
      </c>
      <c r="N14" s="2">
        <f>_xlfn.STDEV.S(F5,F11,F17,F23,F29,F35,F41,F47)/SQRT(8)</f>
        <v>0.32732683535398854</v>
      </c>
      <c r="O14" s="2">
        <f>_xlfn.STDEV.S(G5,G11,G17,G23,G29,G35,G41,G47)/SQRT(8)</f>
        <v>0.16366341767699427</v>
      </c>
    </row>
    <row r="15" spans="1:15" x14ac:dyDescent="0.35">
      <c r="A15" s="1">
        <v>44666</v>
      </c>
      <c r="B15">
        <v>1314</v>
      </c>
      <c r="C15">
        <v>100</v>
      </c>
      <c r="D15">
        <v>42.65</v>
      </c>
      <c r="E15">
        <v>0</v>
      </c>
      <c r="F15">
        <v>0</v>
      </c>
      <c r="G15">
        <v>0</v>
      </c>
      <c r="H15" t="s">
        <v>0</v>
      </c>
      <c r="I15" t="s">
        <v>1</v>
      </c>
      <c r="K15" s="2">
        <v>80</v>
      </c>
      <c r="L15" s="2">
        <f>SUM(F4,F10,F16,F22,F28,F34,F40,F46)</f>
        <v>9</v>
      </c>
      <c r="M15" s="2">
        <f>SUM(G4,G10,G16,G22,G28,G34,G40,G46)</f>
        <v>1</v>
      </c>
      <c r="N15" s="2">
        <f>_xlfn.STDEV.S(F4,F10,F16,F22,F28,F34,F40,F46)/SQRT(8)</f>
        <v>0.47949005650348397</v>
      </c>
      <c r="O15" s="2">
        <f>_xlfn.STDEV.S(G4,G10,G16,G22,G28,G34,G40,G46)/SQRT(8)</f>
        <v>0.125</v>
      </c>
    </row>
    <row r="16" spans="1:15" x14ac:dyDescent="0.35">
      <c r="A16" s="1">
        <v>44666</v>
      </c>
      <c r="B16">
        <v>1315</v>
      </c>
      <c r="C16">
        <v>80</v>
      </c>
      <c r="D16">
        <v>45.05</v>
      </c>
      <c r="E16">
        <v>2</v>
      </c>
      <c r="F16">
        <v>2</v>
      </c>
      <c r="G16">
        <v>0</v>
      </c>
      <c r="H16" t="s">
        <v>0</v>
      </c>
      <c r="I16" t="s">
        <v>1</v>
      </c>
      <c r="K16" s="2">
        <v>100</v>
      </c>
      <c r="L16" s="2">
        <f>SUM(F3,F9,F15,F21,F27,F33,F39,F45)</f>
        <v>9</v>
      </c>
      <c r="M16" s="2">
        <f>SUM(G3,G9,G15,G21,G27,G33,G39,G45)</f>
        <v>1</v>
      </c>
      <c r="N16" s="2">
        <f>_xlfn.STDEV.S(F3,F9,F15,F21,F27,F33,F39,F45)/SQRT(8)</f>
        <v>0.54894379103354984</v>
      </c>
      <c r="O16" s="2">
        <f>_xlfn.STDEV.S(G3,G9,G15,G21,G27,G33,G39,G45)/SQRT(8)</f>
        <v>0.125</v>
      </c>
    </row>
    <row r="17" spans="1:15" x14ac:dyDescent="0.35">
      <c r="A17" s="1">
        <v>44666</v>
      </c>
      <c r="B17">
        <v>1316</v>
      </c>
      <c r="C17">
        <v>60</v>
      </c>
      <c r="D17">
        <v>48</v>
      </c>
      <c r="E17">
        <v>2</v>
      </c>
      <c r="F17">
        <v>2</v>
      </c>
      <c r="G17">
        <v>0</v>
      </c>
      <c r="H17" t="s">
        <v>0</v>
      </c>
      <c r="I17" t="s">
        <v>1</v>
      </c>
      <c r="K17" s="2">
        <v>120</v>
      </c>
      <c r="L17" s="2">
        <f>SUM(F2,F8,F14,F20,F26,F32,F38,F44)</f>
        <v>4</v>
      </c>
      <c r="M17" s="2">
        <f>SUM(G2,G8,G14,G20,G26,G32,G38,G44)</f>
        <v>0</v>
      </c>
      <c r="N17" s="2">
        <f>_xlfn.STDEV.S(F2,F8,F14,F20,F26,F32,F38,F44)/SQRT(8)</f>
        <v>0.3779644730092272</v>
      </c>
      <c r="O17" s="2">
        <f>_xlfn.STDEV.S(G2,G8,G14,G20,G26,G32,G38,G44)/SQRT(8)</f>
        <v>0</v>
      </c>
    </row>
    <row r="18" spans="1:15" x14ac:dyDescent="0.35">
      <c r="A18" s="1">
        <v>44666</v>
      </c>
      <c r="B18">
        <v>1318</v>
      </c>
      <c r="C18">
        <v>40</v>
      </c>
      <c r="D18">
        <v>51.55</v>
      </c>
      <c r="E18">
        <v>8</v>
      </c>
      <c r="F18">
        <v>8</v>
      </c>
      <c r="G18">
        <v>0</v>
      </c>
      <c r="H18" t="s">
        <v>0</v>
      </c>
      <c r="I18" t="s">
        <v>1</v>
      </c>
    </row>
    <row r="19" spans="1:15" x14ac:dyDescent="0.35">
      <c r="A19" s="1">
        <v>44666</v>
      </c>
      <c r="B19">
        <v>1319</v>
      </c>
      <c r="C19">
        <v>20</v>
      </c>
      <c r="D19">
        <v>55.75</v>
      </c>
      <c r="E19">
        <v>7</v>
      </c>
      <c r="F19">
        <v>4</v>
      </c>
      <c r="G19">
        <v>3</v>
      </c>
      <c r="H19" t="s">
        <v>0</v>
      </c>
      <c r="I19" t="s">
        <v>1</v>
      </c>
      <c r="K19" s="2"/>
      <c r="L19" s="3" t="s">
        <v>10</v>
      </c>
      <c r="M19" s="3"/>
      <c r="N19" s="4" t="s">
        <v>5</v>
      </c>
      <c r="O19" s="4"/>
    </row>
    <row r="20" spans="1:15" x14ac:dyDescent="0.35">
      <c r="A20" s="1">
        <v>44667</v>
      </c>
      <c r="B20">
        <v>1719</v>
      </c>
      <c r="C20">
        <v>120</v>
      </c>
      <c r="D20">
        <v>40</v>
      </c>
      <c r="E20">
        <v>1</v>
      </c>
      <c r="F20">
        <v>0</v>
      </c>
      <c r="G20">
        <v>0</v>
      </c>
      <c r="H20" t="s">
        <v>0</v>
      </c>
      <c r="I20" t="s">
        <v>1</v>
      </c>
      <c r="K20" s="2" t="s">
        <v>6</v>
      </c>
      <c r="L20" s="2" t="s">
        <v>7</v>
      </c>
      <c r="M20" s="2" t="s">
        <v>8</v>
      </c>
      <c r="N20" s="2" t="s">
        <v>7</v>
      </c>
      <c r="O20" s="2" t="s">
        <v>8</v>
      </c>
    </row>
    <row r="21" spans="1:15" x14ac:dyDescent="0.35">
      <c r="A21" s="1">
        <v>44667</v>
      </c>
      <c r="B21">
        <v>1721</v>
      </c>
      <c r="C21">
        <v>100</v>
      </c>
      <c r="D21">
        <v>42.65</v>
      </c>
      <c r="E21">
        <v>5</v>
      </c>
      <c r="F21">
        <v>4</v>
      </c>
      <c r="G21">
        <v>1</v>
      </c>
      <c r="H21" t="s">
        <v>0</v>
      </c>
      <c r="I21" t="s">
        <v>1</v>
      </c>
      <c r="K21" s="2">
        <v>20</v>
      </c>
      <c r="L21" s="2">
        <f>SUM(F7,F13,F19,F25,F31,F37,F43,F49,F55,F61)</f>
        <v>16</v>
      </c>
      <c r="M21" s="2">
        <f>SUM(G7,G13,G19,G25,G31,G37,G43,G49,G55,G61)</f>
        <v>6</v>
      </c>
      <c r="N21" s="2">
        <f>_xlfn.STDEV.S(F7,F13,F19,F25,F31,F37,F43,F49,F55,F61)/SQRT(10)</f>
        <v>0.74833147735478822</v>
      </c>
      <c r="O21" s="2">
        <f>_xlfn.STDEV.S(G7,G13,G19,G25,G31,G37,G43,G49,G55,G61)/SQRT(10)</f>
        <v>0.39999999999999997</v>
      </c>
    </row>
    <row r="22" spans="1:15" x14ac:dyDescent="0.35">
      <c r="A22" s="1">
        <v>44667</v>
      </c>
      <c r="B22">
        <v>1723</v>
      </c>
      <c r="C22">
        <v>80</v>
      </c>
      <c r="D22">
        <v>45.05</v>
      </c>
      <c r="E22">
        <v>4</v>
      </c>
      <c r="F22">
        <v>3</v>
      </c>
      <c r="G22">
        <v>1</v>
      </c>
      <c r="H22" t="s">
        <v>0</v>
      </c>
      <c r="I22" t="s">
        <v>1</v>
      </c>
      <c r="K22" s="2">
        <v>40</v>
      </c>
      <c r="L22" s="2">
        <f>SUM(F6,F12,F18,F24,F30,F36,F42,F48,F54,F60)</f>
        <v>38</v>
      </c>
      <c r="M22" s="2">
        <f>SUM(G6,G12,G18,G24,G30,G36,G42,G48,G54,G60)</f>
        <v>1</v>
      </c>
      <c r="N22" s="2">
        <f>_xlfn.STDEV.S(F6,F12,F18,F24,F30,F36,F42,F48,F54,F60)/SQRT(10)</f>
        <v>1.6586473739499636</v>
      </c>
      <c r="O22" s="2">
        <f>_xlfn.STDEV.S(G6,G12,G18,G24,G30,G36,G42,G48,G54,G60)/SQRT(10)</f>
        <v>9.9999999999999992E-2</v>
      </c>
    </row>
    <row r="23" spans="1:15" x14ac:dyDescent="0.35">
      <c r="A23" s="1">
        <v>44667</v>
      </c>
      <c r="B23">
        <v>1727</v>
      </c>
      <c r="C23">
        <v>60</v>
      </c>
      <c r="D23">
        <v>48</v>
      </c>
      <c r="E23">
        <v>3</v>
      </c>
      <c r="F23">
        <v>2</v>
      </c>
      <c r="G23">
        <v>1</v>
      </c>
      <c r="H23" t="s">
        <v>0</v>
      </c>
      <c r="I23" t="s">
        <v>1</v>
      </c>
      <c r="K23" s="2">
        <v>60</v>
      </c>
      <c r="L23" s="2">
        <f>SUM(F5,F11,F17,F23,F29,F35,F41,F47,F53,F59)</f>
        <v>32</v>
      </c>
      <c r="M23" s="2">
        <f>SUM(G5,G11,G17,G23,G29,G35,G41,G47,G53,G59)</f>
        <v>2</v>
      </c>
      <c r="N23" s="2">
        <f>_xlfn.STDEV.S(F5,F11,F17,F23,F29,F35,F41,F47,F53,F59)/SQRT(10)</f>
        <v>1.6041612554021287</v>
      </c>
      <c r="O23" s="2">
        <f>_xlfn.STDEV.S(G5,G11,G17,G23,G29,G35,G41,G47,G53,G59)/SQRT(10)</f>
        <v>0.13333333333333333</v>
      </c>
    </row>
    <row r="24" spans="1:15" x14ac:dyDescent="0.35">
      <c r="A24" s="1">
        <v>44667</v>
      </c>
      <c r="B24">
        <v>1730</v>
      </c>
      <c r="C24">
        <v>40</v>
      </c>
      <c r="D24">
        <v>51.55</v>
      </c>
      <c r="E24">
        <v>4</v>
      </c>
      <c r="F24">
        <v>3</v>
      </c>
      <c r="G24">
        <v>1</v>
      </c>
      <c r="H24" t="s">
        <v>0</v>
      </c>
      <c r="I24" t="s">
        <v>1</v>
      </c>
      <c r="K24" s="2">
        <v>80</v>
      </c>
      <c r="L24" s="2">
        <f>SUM(F4,F10,F16,F22,F28,F34,F40,F46,F52,F58)</f>
        <v>34</v>
      </c>
      <c r="M24" s="2">
        <f>SUM(G4,G10,G16,G22,G28,G34,G40,G46,G52,G58)</f>
        <v>1</v>
      </c>
      <c r="N24" s="2">
        <f>_xlfn.STDEV.S(F4,F10,F16,F22,F28,F34,F40,F46,F52,F58)/SQRT(10)</f>
        <v>1.7650936393164967</v>
      </c>
      <c r="O24" s="2">
        <f>_xlfn.STDEV.S(G4,G10,G16,G22,G28,G34,G40,G46,G52,G58)/SQRT(10)</f>
        <v>9.9999999999999992E-2</v>
      </c>
    </row>
    <row r="25" spans="1:15" x14ac:dyDescent="0.35">
      <c r="A25" s="1">
        <v>44667</v>
      </c>
      <c r="B25">
        <v>1732</v>
      </c>
      <c r="C25">
        <v>20</v>
      </c>
      <c r="D25">
        <v>55.75</v>
      </c>
      <c r="E25">
        <v>0</v>
      </c>
      <c r="F25">
        <v>0</v>
      </c>
      <c r="G25">
        <v>0</v>
      </c>
      <c r="H25" t="s">
        <v>0</v>
      </c>
      <c r="I25" t="s">
        <v>1</v>
      </c>
      <c r="K25" s="2">
        <v>100</v>
      </c>
      <c r="L25" s="2">
        <f>SUM(F3,F9,F15,F21,F27,F33,F39,F45,F51,F57)</f>
        <v>35</v>
      </c>
      <c r="M25" s="2">
        <f>SUM(G3,G9,G15,G21,G27,G33,G39,G45,G51,G57)</f>
        <v>1</v>
      </c>
      <c r="N25" s="2">
        <f>_xlfn.STDEV.S(F3,F9,F15,F21,F27,F33,F39,F45,F51,F57)/SQRT(10)</f>
        <v>1.701306687356646</v>
      </c>
      <c r="O25" s="2">
        <f>_xlfn.STDEV.S(G3,G9,G15,G21,G27,G33,G39,G45,G51,G57)/SQRT(10)</f>
        <v>9.9999999999999992E-2</v>
      </c>
    </row>
    <row r="26" spans="1:15" x14ac:dyDescent="0.35">
      <c r="A26" s="1">
        <v>44766</v>
      </c>
      <c r="B26">
        <v>1223</v>
      </c>
      <c r="C26">
        <v>120</v>
      </c>
      <c r="D26">
        <v>40</v>
      </c>
      <c r="E26">
        <v>1</v>
      </c>
      <c r="F26">
        <v>0</v>
      </c>
      <c r="G26">
        <v>0</v>
      </c>
      <c r="H26" t="s">
        <v>0</v>
      </c>
      <c r="I26" t="s">
        <v>1</v>
      </c>
      <c r="K26" s="2">
        <v>120</v>
      </c>
      <c r="L26" s="2">
        <f>SUM(F2,F8,F14,F20,F26,F32,F38,F44,F50,F56)</f>
        <v>39</v>
      </c>
      <c r="M26" s="2">
        <f>SUM(G2,G8,G14,G20,G26,G32,G38,G44,G50,G56)</f>
        <v>0</v>
      </c>
      <c r="N26" s="2">
        <f>_xlfn.STDEV.S(F2,F8,F14,F20,F26,F32,F38,F44,F50,F56)/SQRT(10)</f>
        <v>2.3825756371344577</v>
      </c>
      <c r="O26" s="2">
        <f>_xlfn.STDEV.S(G2,G8,G14,G20,G26,G32,G38,G44,G50,G56)/SQRT(10)</f>
        <v>0</v>
      </c>
    </row>
    <row r="27" spans="1:15" x14ac:dyDescent="0.35">
      <c r="A27" s="1">
        <v>44766</v>
      </c>
      <c r="B27">
        <v>1226</v>
      </c>
      <c r="C27">
        <v>100</v>
      </c>
      <c r="D27">
        <v>42.65</v>
      </c>
      <c r="E27">
        <v>1</v>
      </c>
      <c r="F27">
        <v>1</v>
      </c>
      <c r="G27">
        <v>0</v>
      </c>
      <c r="H27" t="s">
        <v>0</v>
      </c>
      <c r="I27" t="s">
        <v>1</v>
      </c>
    </row>
    <row r="28" spans="1:15" x14ac:dyDescent="0.35">
      <c r="A28" s="1">
        <v>44766</v>
      </c>
      <c r="B28">
        <v>1227</v>
      </c>
      <c r="C28">
        <v>80</v>
      </c>
      <c r="D28">
        <v>45.05</v>
      </c>
      <c r="E28">
        <v>0</v>
      </c>
      <c r="F28">
        <v>0</v>
      </c>
      <c r="G28">
        <v>0</v>
      </c>
      <c r="H28" t="s">
        <v>0</v>
      </c>
      <c r="I28" t="s">
        <v>1</v>
      </c>
    </row>
    <row r="29" spans="1:15" x14ac:dyDescent="0.35">
      <c r="A29" s="1">
        <v>44766</v>
      </c>
      <c r="B29">
        <v>1229</v>
      </c>
      <c r="C29">
        <v>60</v>
      </c>
      <c r="D29">
        <v>48</v>
      </c>
      <c r="E29">
        <v>1</v>
      </c>
      <c r="F29">
        <v>1</v>
      </c>
      <c r="G29">
        <v>0</v>
      </c>
      <c r="H29" t="s">
        <v>0</v>
      </c>
      <c r="I29" t="s">
        <v>1</v>
      </c>
    </row>
    <row r="30" spans="1:15" x14ac:dyDescent="0.35">
      <c r="A30" s="1">
        <v>44766</v>
      </c>
      <c r="B30">
        <v>1230</v>
      </c>
      <c r="C30">
        <v>40</v>
      </c>
      <c r="D30">
        <v>51.55</v>
      </c>
      <c r="E30">
        <v>1</v>
      </c>
      <c r="F30">
        <v>1</v>
      </c>
      <c r="G30">
        <v>0</v>
      </c>
      <c r="H30" t="s">
        <v>0</v>
      </c>
      <c r="I30" t="s">
        <v>1</v>
      </c>
    </row>
    <row r="31" spans="1:15" x14ac:dyDescent="0.35">
      <c r="A31" s="1">
        <v>44766</v>
      </c>
      <c r="B31">
        <v>1232</v>
      </c>
      <c r="C31">
        <v>20</v>
      </c>
      <c r="D31">
        <v>55.75</v>
      </c>
      <c r="E31">
        <v>0</v>
      </c>
      <c r="F31">
        <v>0</v>
      </c>
      <c r="G31">
        <v>0</v>
      </c>
      <c r="H31" t="s">
        <v>0</v>
      </c>
      <c r="I31" t="s">
        <v>1</v>
      </c>
    </row>
    <row r="32" spans="1:15" x14ac:dyDescent="0.35">
      <c r="A32" s="1">
        <v>44766</v>
      </c>
      <c r="B32">
        <v>1452</v>
      </c>
      <c r="C32">
        <v>120</v>
      </c>
      <c r="D32">
        <v>40</v>
      </c>
      <c r="E32">
        <v>0</v>
      </c>
      <c r="F32">
        <v>0</v>
      </c>
      <c r="G32">
        <v>0</v>
      </c>
      <c r="H32" t="s">
        <v>0</v>
      </c>
      <c r="I32" t="s">
        <v>1</v>
      </c>
    </row>
    <row r="33" spans="1:9" x14ac:dyDescent="0.35">
      <c r="A33" s="1">
        <v>44766</v>
      </c>
      <c r="B33">
        <v>1457</v>
      </c>
      <c r="C33">
        <v>100</v>
      </c>
      <c r="D33">
        <v>42.65</v>
      </c>
      <c r="E33">
        <v>0</v>
      </c>
      <c r="F33">
        <v>0</v>
      </c>
      <c r="G33">
        <v>0</v>
      </c>
      <c r="H33" t="s">
        <v>0</v>
      </c>
      <c r="I33" t="s">
        <v>1</v>
      </c>
    </row>
    <row r="34" spans="1:9" x14ac:dyDescent="0.35">
      <c r="A34" s="1">
        <v>44766</v>
      </c>
      <c r="B34">
        <v>1459</v>
      </c>
      <c r="C34">
        <v>80</v>
      </c>
      <c r="D34">
        <v>45.05</v>
      </c>
      <c r="E34">
        <v>0</v>
      </c>
      <c r="F34">
        <v>0</v>
      </c>
      <c r="G34">
        <v>0</v>
      </c>
      <c r="H34" t="s">
        <v>0</v>
      </c>
      <c r="I34" t="s">
        <v>1</v>
      </c>
    </row>
    <row r="35" spans="1:9" x14ac:dyDescent="0.35">
      <c r="A35" s="1">
        <v>44766</v>
      </c>
      <c r="B35">
        <v>1501</v>
      </c>
      <c r="C35">
        <v>60</v>
      </c>
      <c r="D35">
        <v>48</v>
      </c>
      <c r="E35">
        <v>0</v>
      </c>
      <c r="F35">
        <v>0</v>
      </c>
      <c r="G35">
        <v>0</v>
      </c>
      <c r="H35" t="s">
        <v>0</v>
      </c>
      <c r="I35" t="s">
        <v>1</v>
      </c>
    </row>
    <row r="36" spans="1:9" x14ac:dyDescent="0.35">
      <c r="A36" s="1">
        <v>44766</v>
      </c>
      <c r="B36">
        <v>1503</v>
      </c>
      <c r="C36">
        <v>40</v>
      </c>
      <c r="D36">
        <v>51.55</v>
      </c>
      <c r="E36">
        <v>0</v>
      </c>
      <c r="F36">
        <v>0</v>
      </c>
      <c r="G36">
        <v>0</v>
      </c>
      <c r="H36" t="s">
        <v>0</v>
      </c>
      <c r="I36" t="s">
        <v>1</v>
      </c>
    </row>
    <row r="37" spans="1:9" x14ac:dyDescent="0.35">
      <c r="A37" s="1">
        <v>44766</v>
      </c>
      <c r="B37">
        <v>1504</v>
      </c>
      <c r="C37">
        <v>20</v>
      </c>
      <c r="D37">
        <v>55.75</v>
      </c>
      <c r="E37">
        <v>0</v>
      </c>
      <c r="F37">
        <v>0</v>
      </c>
      <c r="G37">
        <v>0</v>
      </c>
      <c r="H37" t="s">
        <v>0</v>
      </c>
      <c r="I37" t="s">
        <v>1</v>
      </c>
    </row>
    <row r="38" spans="1:9" x14ac:dyDescent="0.35">
      <c r="A38" s="1">
        <v>44766</v>
      </c>
      <c r="B38">
        <v>1617</v>
      </c>
      <c r="C38">
        <v>120</v>
      </c>
      <c r="D38">
        <v>40</v>
      </c>
      <c r="E38">
        <v>1</v>
      </c>
      <c r="F38">
        <v>1</v>
      </c>
      <c r="G38">
        <v>0</v>
      </c>
      <c r="H38" t="s">
        <v>0</v>
      </c>
      <c r="I38" t="s">
        <v>1</v>
      </c>
    </row>
    <row r="39" spans="1:9" x14ac:dyDescent="0.35">
      <c r="A39" s="1">
        <v>44766</v>
      </c>
      <c r="B39">
        <v>1619</v>
      </c>
      <c r="C39">
        <v>100</v>
      </c>
      <c r="D39">
        <v>42.65</v>
      </c>
      <c r="E39">
        <v>1</v>
      </c>
      <c r="F39">
        <v>1</v>
      </c>
      <c r="G39">
        <v>0</v>
      </c>
      <c r="H39" t="s">
        <v>0</v>
      </c>
      <c r="I39" t="s">
        <v>1</v>
      </c>
    </row>
    <row r="40" spans="1:9" x14ac:dyDescent="0.35">
      <c r="A40" s="1">
        <v>44766</v>
      </c>
      <c r="B40">
        <v>1621</v>
      </c>
      <c r="C40">
        <v>80</v>
      </c>
      <c r="D40">
        <v>45.05</v>
      </c>
      <c r="E40">
        <v>1</v>
      </c>
      <c r="F40">
        <v>1</v>
      </c>
      <c r="G40">
        <v>0</v>
      </c>
      <c r="H40" t="s">
        <v>0</v>
      </c>
      <c r="I40" t="s">
        <v>1</v>
      </c>
    </row>
    <row r="41" spans="1:9" x14ac:dyDescent="0.35">
      <c r="A41" s="1">
        <v>44766</v>
      </c>
      <c r="B41">
        <v>1623</v>
      </c>
      <c r="C41">
        <v>60</v>
      </c>
      <c r="D41">
        <v>48</v>
      </c>
      <c r="E41">
        <v>2</v>
      </c>
      <c r="F41">
        <v>2</v>
      </c>
      <c r="G41">
        <v>0</v>
      </c>
      <c r="H41" t="s">
        <v>0</v>
      </c>
      <c r="I41" t="s">
        <v>1</v>
      </c>
    </row>
    <row r="42" spans="1:9" x14ac:dyDescent="0.35">
      <c r="A42" s="1">
        <v>44766</v>
      </c>
      <c r="B42">
        <v>1625</v>
      </c>
      <c r="C42">
        <v>40</v>
      </c>
      <c r="D42">
        <v>51.55</v>
      </c>
      <c r="E42">
        <v>2</v>
      </c>
      <c r="F42">
        <v>2</v>
      </c>
      <c r="G42">
        <v>0</v>
      </c>
      <c r="H42" t="s">
        <v>0</v>
      </c>
      <c r="I42" t="s">
        <v>1</v>
      </c>
    </row>
    <row r="43" spans="1:9" x14ac:dyDescent="0.35">
      <c r="A43" s="1">
        <v>44766</v>
      </c>
      <c r="B43">
        <v>1627</v>
      </c>
      <c r="C43">
        <v>20</v>
      </c>
      <c r="D43">
        <v>55.75</v>
      </c>
      <c r="E43">
        <v>1</v>
      </c>
      <c r="F43">
        <v>1</v>
      </c>
      <c r="G43">
        <v>0</v>
      </c>
      <c r="H43" t="s">
        <v>0</v>
      </c>
      <c r="I43" t="s">
        <v>1</v>
      </c>
    </row>
    <row r="44" spans="1:9" x14ac:dyDescent="0.35">
      <c r="A44" s="1">
        <v>44767</v>
      </c>
      <c r="B44">
        <v>834</v>
      </c>
      <c r="C44">
        <v>120</v>
      </c>
      <c r="D44">
        <v>40</v>
      </c>
      <c r="E44">
        <v>0</v>
      </c>
      <c r="F44">
        <v>0</v>
      </c>
      <c r="G44">
        <v>0</v>
      </c>
      <c r="H44" t="s">
        <v>0</v>
      </c>
      <c r="I44" t="s">
        <v>1</v>
      </c>
    </row>
    <row r="45" spans="1:9" x14ac:dyDescent="0.35">
      <c r="A45" s="1">
        <v>44767</v>
      </c>
      <c r="B45">
        <v>837</v>
      </c>
      <c r="C45">
        <v>100</v>
      </c>
      <c r="D45">
        <v>42.65</v>
      </c>
      <c r="E45">
        <v>0</v>
      </c>
      <c r="F45">
        <v>0</v>
      </c>
      <c r="G45">
        <v>0</v>
      </c>
      <c r="H45" t="s">
        <v>0</v>
      </c>
      <c r="I45" t="s">
        <v>1</v>
      </c>
    </row>
    <row r="46" spans="1:9" x14ac:dyDescent="0.35">
      <c r="A46" s="1">
        <v>44767</v>
      </c>
      <c r="B46">
        <v>839</v>
      </c>
      <c r="C46">
        <v>80</v>
      </c>
      <c r="D46">
        <v>45.05</v>
      </c>
      <c r="E46">
        <v>0</v>
      </c>
      <c r="F46">
        <v>0</v>
      </c>
      <c r="G46">
        <v>0</v>
      </c>
      <c r="H46" t="s">
        <v>0</v>
      </c>
      <c r="I46" t="s">
        <v>1</v>
      </c>
    </row>
    <row r="47" spans="1:9" x14ac:dyDescent="0.35">
      <c r="A47" s="1">
        <v>44767</v>
      </c>
      <c r="B47">
        <v>841</v>
      </c>
      <c r="C47">
        <v>60</v>
      </c>
      <c r="D47">
        <v>48</v>
      </c>
      <c r="E47">
        <v>0</v>
      </c>
      <c r="F47">
        <v>0</v>
      </c>
      <c r="G47">
        <v>0</v>
      </c>
      <c r="H47" t="s">
        <v>0</v>
      </c>
      <c r="I47" t="s">
        <v>1</v>
      </c>
    </row>
    <row r="48" spans="1:9" x14ac:dyDescent="0.35">
      <c r="A48" s="1">
        <v>44767</v>
      </c>
      <c r="B48">
        <v>843</v>
      </c>
      <c r="C48">
        <v>40</v>
      </c>
      <c r="D48">
        <v>51.55</v>
      </c>
      <c r="E48">
        <v>0</v>
      </c>
      <c r="F48">
        <v>0</v>
      </c>
      <c r="G48">
        <v>0</v>
      </c>
      <c r="H48" t="s">
        <v>0</v>
      </c>
      <c r="I48" t="s">
        <v>1</v>
      </c>
    </row>
    <row r="49" spans="1:9" x14ac:dyDescent="0.35">
      <c r="A49" s="1">
        <v>44767</v>
      </c>
      <c r="B49">
        <v>845</v>
      </c>
      <c r="C49">
        <v>20</v>
      </c>
      <c r="D49">
        <v>55.75</v>
      </c>
      <c r="E49">
        <v>0</v>
      </c>
      <c r="F49">
        <v>0</v>
      </c>
      <c r="G49">
        <v>0</v>
      </c>
      <c r="H49" t="s">
        <v>0</v>
      </c>
      <c r="I49" t="s">
        <v>1</v>
      </c>
    </row>
    <row r="50" spans="1:9" x14ac:dyDescent="0.35">
      <c r="A50" s="1">
        <v>44827</v>
      </c>
      <c r="B50">
        <v>1614</v>
      </c>
      <c r="C50">
        <v>120</v>
      </c>
      <c r="D50">
        <v>40</v>
      </c>
      <c r="E50">
        <v>22</v>
      </c>
      <c r="F50">
        <v>22</v>
      </c>
      <c r="G50">
        <v>0</v>
      </c>
      <c r="H50" t="s">
        <v>2</v>
      </c>
      <c r="I50" t="s">
        <v>3</v>
      </c>
    </row>
    <row r="51" spans="1:9" x14ac:dyDescent="0.35">
      <c r="A51" s="1">
        <v>44827</v>
      </c>
      <c r="B51">
        <v>1620</v>
      </c>
      <c r="C51">
        <v>100</v>
      </c>
      <c r="D51">
        <v>42.65</v>
      </c>
      <c r="E51">
        <v>16</v>
      </c>
      <c r="F51">
        <v>16</v>
      </c>
      <c r="G51">
        <v>0</v>
      </c>
      <c r="H51" t="s">
        <v>2</v>
      </c>
      <c r="I51" t="s">
        <v>3</v>
      </c>
    </row>
    <row r="52" spans="1:9" x14ac:dyDescent="0.35">
      <c r="A52" s="1">
        <v>44827</v>
      </c>
      <c r="B52">
        <v>1624</v>
      </c>
      <c r="C52">
        <v>80</v>
      </c>
      <c r="D52">
        <v>45.05</v>
      </c>
      <c r="E52">
        <v>7</v>
      </c>
      <c r="F52">
        <v>7</v>
      </c>
      <c r="G52">
        <v>0</v>
      </c>
      <c r="H52" t="s">
        <v>2</v>
      </c>
      <c r="I52" t="s">
        <v>3</v>
      </c>
    </row>
    <row r="53" spans="1:9" x14ac:dyDescent="0.35">
      <c r="A53" s="1">
        <v>44827</v>
      </c>
      <c r="B53">
        <v>1628</v>
      </c>
      <c r="C53">
        <v>60</v>
      </c>
      <c r="D53">
        <v>48</v>
      </c>
      <c r="E53">
        <v>8</v>
      </c>
      <c r="F53">
        <v>8</v>
      </c>
      <c r="G53">
        <v>0</v>
      </c>
      <c r="H53" t="s">
        <v>2</v>
      </c>
      <c r="I53" t="s">
        <v>3</v>
      </c>
    </row>
    <row r="54" spans="1:9" x14ac:dyDescent="0.35">
      <c r="A54" s="1">
        <v>44827</v>
      </c>
      <c r="B54">
        <v>1631</v>
      </c>
      <c r="C54">
        <v>40</v>
      </c>
      <c r="D54">
        <v>51.55</v>
      </c>
      <c r="E54">
        <v>4</v>
      </c>
      <c r="F54">
        <v>4</v>
      </c>
      <c r="G54">
        <v>0</v>
      </c>
      <c r="H54" t="s">
        <v>2</v>
      </c>
      <c r="I54" t="s">
        <v>3</v>
      </c>
    </row>
    <row r="55" spans="1:9" x14ac:dyDescent="0.35">
      <c r="A55" s="1">
        <v>44827</v>
      </c>
      <c r="B55">
        <v>1641</v>
      </c>
      <c r="C55">
        <v>20</v>
      </c>
      <c r="D55">
        <v>55.75</v>
      </c>
      <c r="E55">
        <v>3</v>
      </c>
      <c r="F55">
        <v>3</v>
      </c>
      <c r="G55">
        <v>0</v>
      </c>
      <c r="H55" t="s">
        <v>2</v>
      </c>
      <c r="I55" t="s">
        <v>3</v>
      </c>
    </row>
    <row r="56" spans="1:9" x14ac:dyDescent="0.35">
      <c r="A56" s="1">
        <v>44827</v>
      </c>
      <c r="B56">
        <v>1725</v>
      </c>
      <c r="C56">
        <v>120</v>
      </c>
      <c r="D56">
        <v>40</v>
      </c>
      <c r="E56">
        <v>13</v>
      </c>
      <c r="F56">
        <v>13</v>
      </c>
      <c r="G56">
        <v>0</v>
      </c>
      <c r="H56" t="s">
        <v>2</v>
      </c>
      <c r="I56" t="s">
        <v>3</v>
      </c>
    </row>
    <row r="57" spans="1:9" x14ac:dyDescent="0.35">
      <c r="A57" s="1">
        <v>44827</v>
      </c>
      <c r="B57">
        <v>1728</v>
      </c>
      <c r="C57">
        <v>100</v>
      </c>
      <c r="D57">
        <v>42.65</v>
      </c>
      <c r="E57">
        <v>12</v>
      </c>
      <c r="F57">
        <v>10</v>
      </c>
      <c r="G57">
        <v>0</v>
      </c>
      <c r="H57" t="s">
        <v>2</v>
      </c>
      <c r="I57" t="s">
        <v>3</v>
      </c>
    </row>
    <row r="58" spans="1:9" x14ac:dyDescent="0.35">
      <c r="A58" s="1">
        <v>44827</v>
      </c>
      <c r="B58">
        <v>1732</v>
      </c>
      <c r="C58">
        <v>80</v>
      </c>
      <c r="D58">
        <v>45.05</v>
      </c>
      <c r="E58">
        <v>18</v>
      </c>
      <c r="F58">
        <v>18</v>
      </c>
      <c r="G58">
        <v>0</v>
      </c>
      <c r="H58" t="s">
        <v>2</v>
      </c>
      <c r="I58" t="s">
        <v>3</v>
      </c>
    </row>
    <row r="59" spans="1:9" x14ac:dyDescent="0.35">
      <c r="A59" s="1">
        <v>44827</v>
      </c>
      <c r="B59">
        <v>1735</v>
      </c>
      <c r="C59">
        <v>60</v>
      </c>
      <c r="D59">
        <v>48</v>
      </c>
      <c r="E59">
        <v>16</v>
      </c>
      <c r="F59">
        <v>16</v>
      </c>
      <c r="G59">
        <v>0</v>
      </c>
      <c r="H59" t="s">
        <v>2</v>
      </c>
      <c r="I59" t="s">
        <v>3</v>
      </c>
    </row>
    <row r="60" spans="1:9" x14ac:dyDescent="0.35">
      <c r="A60" s="1">
        <v>44827</v>
      </c>
      <c r="B60">
        <v>1739</v>
      </c>
      <c r="C60">
        <v>40</v>
      </c>
      <c r="D60">
        <v>51.55</v>
      </c>
      <c r="E60">
        <v>17</v>
      </c>
      <c r="F60">
        <v>17</v>
      </c>
      <c r="G60">
        <v>0</v>
      </c>
      <c r="H60" t="s">
        <v>2</v>
      </c>
      <c r="I60" t="s">
        <v>3</v>
      </c>
    </row>
    <row r="61" spans="1:9" x14ac:dyDescent="0.35">
      <c r="A61" s="1">
        <v>44827</v>
      </c>
      <c r="B61">
        <v>1741</v>
      </c>
      <c r="C61">
        <v>20</v>
      </c>
      <c r="D61">
        <v>55.75</v>
      </c>
      <c r="E61">
        <v>7</v>
      </c>
      <c r="F61">
        <v>7</v>
      </c>
      <c r="G61">
        <v>0</v>
      </c>
      <c r="H61" t="s">
        <v>2</v>
      </c>
      <c r="I61" t="s">
        <v>3</v>
      </c>
    </row>
  </sheetData>
  <sheetProtection sheet="1" objects="1" scenarios="1"/>
  <mergeCells count="6">
    <mergeCell ref="L1:M1"/>
    <mergeCell ref="N1:O1"/>
    <mergeCell ref="L10:M10"/>
    <mergeCell ref="N10:O10"/>
    <mergeCell ref="L19:M19"/>
    <mergeCell ref="N19:O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video_data_macropods_github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 Von Teo</dc:creator>
  <cp:lastModifiedBy>Yee Von Teo</cp:lastModifiedBy>
  <dcterms:created xsi:type="dcterms:W3CDTF">2024-07-02T01:08:12Z</dcterms:created>
  <dcterms:modified xsi:type="dcterms:W3CDTF">2024-07-02T03:19:02Z</dcterms:modified>
</cp:coreProperties>
</file>