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Comparing variability\Text and figure\"/>
    </mc:Choice>
  </mc:AlternateContent>
  <xr:revisionPtr revIDLastSave="0" documentId="13_ncr:1_{F886FC2D-9337-4EE1-AA9D-49D27BC072B4}" xr6:coauthVersionLast="41" xr6:coauthVersionMax="41" xr10:uidLastSave="{00000000-0000-0000-0000-000000000000}"/>
  <bookViews>
    <workbookView xWindow="-120" yWindow="-120" windowWidth="29040" windowHeight="15840" tabRatio="616" xr2:uid="{00000000-000D-0000-FFFF-FFFF00000000}"/>
  </bookViews>
  <sheets>
    <sheet name="Data " sheetId="1" r:id="rId1"/>
    <sheet name="ref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2" l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2" i="2"/>
  <c r="H83" i="1" l="1"/>
  <c r="H82" i="1"/>
  <c r="G81" i="1"/>
  <c r="I81" i="1"/>
  <c r="G80" i="1"/>
  <c r="I80" i="1"/>
  <c r="G79" i="1"/>
  <c r="I79" i="1"/>
  <c r="G78" i="1"/>
  <c r="I78" i="1"/>
  <c r="G77" i="1"/>
  <c r="I77" i="1"/>
  <c r="G76" i="1"/>
  <c r="I76" i="1"/>
  <c r="I74" i="1"/>
  <c r="I75" i="1"/>
  <c r="G75" i="1"/>
  <c r="G74" i="1"/>
  <c r="I73" i="1"/>
  <c r="I72" i="1"/>
  <c r="G73" i="1"/>
  <c r="G72" i="1"/>
  <c r="H71" i="1"/>
  <c r="H70" i="1"/>
  <c r="H63" i="1"/>
  <c r="H64" i="1"/>
  <c r="H65" i="1"/>
  <c r="H66" i="1"/>
  <c r="H67" i="1"/>
  <c r="H68" i="1"/>
  <c r="H69" i="1"/>
  <c r="H62" i="1"/>
  <c r="I61" i="1"/>
  <c r="G61" i="1"/>
  <c r="H60" i="1"/>
  <c r="I60" i="1" s="1"/>
  <c r="G59" i="1"/>
  <c r="I59" i="1"/>
  <c r="H58" i="1"/>
  <c r="G57" i="1"/>
  <c r="I57" i="1"/>
  <c r="I56" i="1"/>
  <c r="G56" i="1"/>
  <c r="H54" i="1"/>
  <c r="H55" i="1"/>
  <c r="H53" i="1"/>
  <c r="G52" i="1"/>
  <c r="G51" i="1"/>
  <c r="I51" i="1"/>
  <c r="G50" i="1"/>
  <c r="I50" i="1"/>
  <c r="G49" i="1"/>
  <c r="I49" i="1"/>
  <c r="G48" i="1"/>
  <c r="I48" i="1"/>
  <c r="I44" i="1"/>
  <c r="I45" i="1"/>
  <c r="I46" i="1"/>
  <c r="I47" i="1"/>
  <c r="G45" i="1"/>
  <c r="G46" i="1"/>
  <c r="G47" i="1"/>
  <c r="G44" i="1"/>
  <c r="G55" i="1" l="1"/>
  <c r="G54" i="1"/>
  <c r="G67" i="1"/>
  <c r="G69" i="1"/>
  <c r="I71" i="1"/>
  <c r="G66" i="1"/>
  <c r="I70" i="1"/>
  <c r="G68" i="1"/>
  <c r="G65" i="1"/>
  <c r="G64" i="1"/>
  <c r="I82" i="1"/>
  <c r="G58" i="1"/>
  <c r="G53" i="1"/>
  <c r="G62" i="1"/>
  <c r="G63" i="1"/>
  <c r="I83" i="1"/>
  <c r="G43" i="1"/>
  <c r="G42" i="1"/>
  <c r="I43" i="1"/>
  <c r="I42" i="1"/>
  <c r="G41" i="1"/>
  <c r="I41" i="1"/>
  <c r="H38" i="1"/>
  <c r="H39" i="1"/>
  <c r="H40" i="1"/>
  <c r="H37" i="1"/>
  <c r="I34" i="1"/>
  <c r="I35" i="1"/>
  <c r="I36" i="1"/>
  <c r="I33" i="1"/>
  <c r="G34" i="1"/>
  <c r="G35" i="1"/>
  <c r="G36" i="1"/>
  <c r="G33" i="1"/>
  <c r="G32" i="1"/>
  <c r="I32" i="1"/>
  <c r="G31" i="1"/>
  <c r="I31" i="1"/>
  <c r="G30" i="1"/>
  <c r="I30" i="1"/>
  <c r="G29" i="1"/>
  <c r="I29" i="1"/>
  <c r="G28" i="1"/>
  <c r="I28" i="1"/>
  <c r="G27" i="1"/>
  <c r="I27" i="1"/>
  <c r="G26" i="1"/>
  <c r="I26" i="1"/>
  <c r="I18" i="1"/>
  <c r="I19" i="1"/>
  <c r="I20" i="1"/>
  <c r="I21" i="1"/>
  <c r="I22" i="1"/>
  <c r="I23" i="1"/>
  <c r="I24" i="1"/>
  <c r="I25" i="1"/>
  <c r="I17" i="1"/>
  <c r="G18" i="1"/>
  <c r="G19" i="1"/>
  <c r="G20" i="1"/>
  <c r="G21" i="1"/>
  <c r="G22" i="1"/>
  <c r="G23" i="1"/>
  <c r="G24" i="1"/>
  <c r="G25" i="1"/>
  <c r="G17" i="1"/>
  <c r="I37" i="1" l="1"/>
  <c r="I40" i="1"/>
  <c r="I39" i="1"/>
  <c r="I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4" i="1" l="1"/>
  <c r="G11" i="1"/>
  <c r="G10" i="1"/>
  <c r="G2" i="1"/>
  <c r="G9" i="1"/>
  <c r="G16" i="1"/>
  <c r="G7" i="1"/>
  <c r="G12" i="1"/>
  <c r="G3" i="1"/>
  <c r="G8" i="1"/>
  <c r="G15" i="1"/>
  <c r="G14" i="1"/>
  <c r="G6" i="1"/>
  <c r="G13" i="1"/>
  <c r="G5" i="1"/>
</calcChain>
</file>

<file path=xl/sharedStrings.xml><?xml version="1.0" encoding="utf-8"?>
<sst xmlns="http://schemas.openxmlformats.org/spreadsheetml/2006/main" count="496" uniqueCount="174">
  <si>
    <t>species</t>
  </si>
  <si>
    <t>year</t>
  </si>
  <si>
    <t xml:space="preserve">n </t>
  </si>
  <si>
    <t>mean</t>
  </si>
  <si>
    <t>var</t>
  </si>
  <si>
    <t>sd</t>
  </si>
  <si>
    <t>se</t>
  </si>
  <si>
    <t>latin_name</t>
  </si>
  <si>
    <t>Gadwal</t>
  </si>
  <si>
    <t>avaialble_stat</t>
  </si>
  <si>
    <t>SE</t>
  </si>
  <si>
    <t>1985_88</t>
  </si>
  <si>
    <t>1991_93</t>
  </si>
  <si>
    <t>SD</t>
  </si>
  <si>
    <t>Redwing</t>
  </si>
  <si>
    <t>Finlnd</t>
  </si>
  <si>
    <t>Fieldfare</t>
  </si>
  <si>
    <t>Chaffinch</t>
  </si>
  <si>
    <t>Brambling</t>
  </si>
  <si>
    <t>1978_80</t>
  </si>
  <si>
    <t>1978_81</t>
  </si>
  <si>
    <t>Oak</t>
  </si>
  <si>
    <t>spruce</t>
  </si>
  <si>
    <t>2007_10</t>
  </si>
  <si>
    <t>VAR</t>
  </si>
  <si>
    <t>2004_11</t>
  </si>
  <si>
    <t>1973_76</t>
  </si>
  <si>
    <t>Dexter</t>
  </si>
  <si>
    <t>Seychelles_Low_young</t>
  </si>
  <si>
    <t>Seychelles_Low_old</t>
  </si>
  <si>
    <t>Seychelles_High_young</t>
  </si>
  <si>
    <t>Seychelles_high_old</t>
  </si>
  <si>
    <t>2002_2005_2006</t>
  </si>
  <si>
    <t>NA</t>
  </si>
  <si>
    <t>1989_2006</t>
  </si>
  <si>
    <t>1991_94_95_97</t>
  </si>
  <si>
    <t>2001_2003</t>
  </si>
  <si>
    <t>1998_1998</t>
  </si>
  <si>
    <t>1985_1994</t>
  </si>
  <si>
    <t>1992_2001</t>
  </si>
  <si>
    <t>Oystercatcher</t>
  </si>
  <si>
    <t>1986_1995</t>
  </si>
  <si>
    <t>1992_1996</t>
  </si>
  <si>
    <t>1971_1976</t>
  </si>
  <si>
    <t>Kittiwakes</t>
  </si>
  <si>
    <t>Whinchat</t>
  </si>
  <si>
    <t>Stonechat</t>
  </si>
  <si>
    <t>UK</t>
  </si>
  <si>
    <t>1964_1973</t>
  </si>
  <si>
    <t>Comments/group</t>
  </si>
  <si>
    <t>Finland</t>
  </si>
  <si>
    <t>population_</t>
  </si>
  <si>
    <t>La_Pérouse_Bay</t>
  </si>
  <si>
    <t>Sleeper_Islands</t>
  </si>
  <si>
    <t>Nastapoka_Islands</t>
  </si>
  <si>
    <t>Belcher_Islands</t>
  </si>
  <si>
    <t>Salikuit_Islands</t>
  </si>
  <si>
    <t>Churchill_Sound_</t>
  </si>
  <si>
    <t>Flaherty_Islands</t>
  </si>
  <si>
    <t>Long_Island_Sound</t>
  </si>
  <si>
    <t>Norway_low</t>
  </si>
  <si>
    <t>Norway_high</t>
  </si>
  <si>
    <t>Botanical_garden</t>
  </si>
  <si>
    <t>Aegean_Sea</t>
  </si>
  <si>
    <t>Isla_Isabel_Mexico</t>
  </si>
  <si>
    <t>Parc_National_de_Souss_Massa_water</t>
  </si>
  <si>
    <t>Parc_National_de_Souss_Massa_No_water</t>
  </si>
  <si>
    <t>Wattenmeer_National_Park,_Germany</t>
  </si>
  <si>
    <t>Cork_Irland</t>
  </si>
  <si>
    <t>Cape_Romanzof,_Alaska</t>
  </si>
  <si>
    <t>Tenerife_Island</t>
  </si>
  <si>
    <t>Ebro_Delta,_Spain</t>
  </si>
  <si>
    <t>Golfo_San_Jorge,_Argentina</t>
  </si>
  <si>
    <t>island_of_Schiermonnikoog,_NL_poor_1st_resid</t>
  </si>
  <si>
    <t>island_of_Schiermonnikoog,_NL_good_1st_resid</t>
  </si>
  <si>
    <t>island_of_Schiermonnikoog,_NL_poor_replace_resid</t>
  </si>
  <si>
    <t>island_of_Schiermonnikoog,_NL_good_replace_resid</t>
  </si>
  <si>
    <t>island_of_Schiermonnikoog,_NL_poor_1st_nonresid</t>
  </si>
  <si>
    <t>island_of_Schiermonnikoog,_NL_good_1st_nonresid</t>
  </si>
  <si>
    <t>island_of_Schiermonnikoog,_NL_poor_replace_nonresid</t>
  </si>
  <si>
    <t>island_of_Schiermonnikoog,_NL_good_replace_nonresid</t>
  </si>
  <si>
    <t>Medes_Island,_Spain_control</t>
  </si>
  <si>
    <t>Medes_Island,_Spain_cull</t>
  </si>
  <si>
    <t>Punta_Tombo,_Argentina</t>
  </si>
  <si>
    <t>Kaikoura_Peninsula,_New_Zealand</t>
  </si>
  <si>
    <t>Norton_Sound,_Alaska</t>
  </si>
  <si>
    <t>Robertson, G. J., Reed, A., &amp; Gilchrist, H. G. (2001). Clutch, egg and body size variation among common eiders breeding in Hudson Bay, Canada. Polar Research, 20(1), 85-94.</t>
  </si>
  <si>
    <t>Slagsvold, T. (1982). Clutch size variation in passerine birds: the nest predation hypothesis. Oecologia, 54(2), 159-169.</t>
  </si>
  <si>
    <t>Pellerin, S., Paquette, S. R., Pelletier, F., Garant, D., &amp; Bélisle, M. (2016). The trade‐off between clutch size and egg mass in tree swallows Tachycineta bicolor is modulated by female body mass. Journal of Avian Biology, 47(4), 500-507.</t>
  </si>
  <si>
    <t>Howe, H. F. (1978). Intial investment, clutch size, and brood reduction in the common grackle (Quiscalus quiscula L.). Ecology, 59(6), 1109-1122.</t>
  </si>
  <si>
    <t>Ramos, J. A., &amp; Monticelli, D. (2012). The influence of early age at breeding on reproductive parameters of tropical Roseate Terns. Ostrich, 83(1), 7-12.</t>
  </si>
  <si>
    <t>Smith, K.W., Aghnaj, A, EL Bekkay, M., Oubrou, W., Ribi, M., Armesto, M. J., &amp; Bowden, C. G. (2008). The provision of supplementary fresh water improves the breeding success of the globally threatened Northern Bald Ibis Geronticus eremita. Ibis, 150(4), 728-734.</t>
  </si>
  <si>
    <t>Thyen, S., &amp; Becker, P. H. (2006). Effects of individual life-history traits and weather on reproductive output of black-headed gulls Larus ridibundus breeding in the Wadden Sea, 1991–97. Bird Study, 53(2), 132-141.</t>
  </si>
  <si>
    <t xml:space="preserve">Reference </t>
  </si>
  <si>
    <t>Ref_index</t>
  </si>
  <si>
    <t>Xirouchakis, S. M., Fric, J., Kassara, C., Portolou, D., Dimalexis, A., Karris, G. &amp; Sfenthourakis, S. (2012). Variation in breeding parameters of Eleonora's falcon (Falco eleonorae) and factors affecting its reproductive performance. Ecological research, 27(2), 407-416.</t>
  </si>
  <si>
    <t>Kelleher, K. M., &amp; O'Halloran, J. (2006). Breeding biology of the Song Thrush Turdus philomelos in an island population. Bird Study, 53(2), 142-155.</t>
  </si>
  <si>
    <t>Renner, H. M., &amp; McCaffery, B. J. (2006). Nesting biology of Eastern Yellow Wagtails at Cape Romanzof, Alaska. Journal of Field Ornithology, 77(3), 250-258.</t>
  </si>
  <si>
    <t>Carrillo, J., &amp; González-Dávila, E. (2005). Breeding biology and nest characteristics of the Eurasian Kestrel in different environments on an Atlantic island. Ornis Fennica, 82(2), 55-62.</t>
  </si>
  <si>
    <t>Heg, D., &amp; van der Velde, M. (2001). Effects of territory quality, food availability and sibling competition on the fledging success of oystercatchers (Haematopus ostralegus). Behavioral Ecology and Sociobiology, 49(2-3), 157-169.</t>
  </si>
  <si>
    <t>Bosch, M., Oro, D., Cantos, F. J., &amp; Zabala, M. (2000). Short‐term effects of culling on the ecology and population dynamics of the yellow‐legged gull. Journal of Applied Ecology, 37(2), 369-385.</t>
  </si>
  <si>
    <t>YoRIo, P. A. B. L. O., Boersma, P. D., &amp; Swann, S. (1996). Breeding biology of the dolphin gull at Punta Tombo, Argentina. The Condor, 98(2), 208-215.</t>
  </si>
  <si>
    <t>Mills, J. A., &amp; Shaw, P. W. (1980). The influence of age on laying date, clutch size, and egg size of the white-fronted tern, Sterna striata. New Zealand Journal of Zoology, 7(1), 147-153.</t>
  </si>
  <si>
    <t>Murphy, E. C., Springer, A. M., &amp; Roseneau, D. G. (1991). High annual variability in reproductive success of kittiwakes (Rissa tridactyla L.) at a colony in western Alaska. The Journal of Animal Ecology, 515-534.</t>
  </si>
  <si>
    <t>Fuller, R. J., &amp; Glue, D. E. (1977). The breeding biology of the Stonechat and Whinchat. Bird Study, 24(4), 215-228.</t>
  </si>
  <si>
    <t>Støíteský, J and Krist, M. (2011) Comparison of the reproductive biology of hole-nesting passerines breeding in oak and spruce forest on Velký Kosíø hill nearby Prostìjov. Zprávy Vlastivìdného muzea v Olomouci, 301, 17-24. ISSN 1212-1134.</t>
  </si>
  <si>
    <r>
      <t>Krapu, G. L., Reynolds, R. E., Sargeant, G. A., &amp; Renner, R. W. (2004). Patterns of variation in clutch sizes in a guild of temperate-nesting dabbling ducks. </t>
    </r>
    <r>
      <rPr>
        <i/>
        <sz val="11"/>
        <rFont val="Calibri"/>
        <family val="2"/>
        <scheme val="minor"/>
      </rPr>
      <t>The Auk</t>
    </r>
    <r>
      <rPr>
        <sz val="11"/>
        <rFont val="Calibri"/>
        <family val="2"/>
        <scheme val="minor"/>
      </rPr>
      <t>, </t>
    </r>
    <r>
      <rPr>
        <i/>
        <sz val="11"/>
        <rFont val="Calibri"/>
        <family val="2"/>
        <scheme val="minor"/>
      </rPr>
      <t>121</t>
    </r>
    <r>
      <rPr>
        <sz val="11"/>
        <rFont val="Calibri"/>
        <family val="2"/>
        <scheme val="minor"/>
      </rPr>
      <t>(3), 695-706.</t>
    </r>
  </si>
  <si>
    <r>
      <t>Ancona, S., Sánchez‐Colón, S., Rodríguez, C., &amp; Drummond, H. (2011). El Niño in the Warm Tropics: local sea temperature predicts breeding parameters and growth of blue‐footed boobies. </t>
    </r>
    <r>
      <rPr>
        <i/>
        <sz val="11"/>
        <rFont val="Calibri"/>
        <family val="2"/>
        <scheme val="minor"/>
      </rPr>
      <t>Journal of Animal Ecology</t>
    </r>
    <r>
      <rPr>
        <sz val="11"/>
        <rFont val="Calibri"/>
        <family val="2"/>
        <scheme val="minor"/>
      </rPr>
      <t>, </t>
    </r>
    <r>
      <rPr>
        <i/>
        <sz val="11"/>
        <rFont val="Calibri"/>
        <family val="2"/>
        <scheme val="minor"/>
      </rPr>
      <t>80</t>
    </r>
    <r>
      <rPr>
        <sz val="11"/>
        <rFont val="Calibri"/>
        <family val="2"/>
        <scheme val="minor"/>
      </rPr>
      <t>(4), 799-808.</t>
    </r>
  </si>
  <si>
    <r>
      <t>van der Jeugd, H. P., Gurtovaya, E., Eichhorn, G., Litvin, K. Y., Mineev, O. Y., &amp; van Eerden, M. (2003). Breeding barnacle geese in Kolokolkova Bay, Russia: number of breeding pairs, reproductive success and morphology. </t>
    </r>
    <r>
      <rPr>
        <i/>
        <sz val="11"/>
        <color rgb="FF222222"/>
        <rFont val="Calibri"/>
        <family val="2"/>
        <scheme val="minor"/>
      </rPr>
      <t>Polar 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26</t>
    </r>
    <r>
      <rPr>
        <sz val="11"/>
        <color rgb="FF222222"/>
        <rFont val="Calibri"/>
        <family val="2"/>
        <scheme val="minor"/>
      </rPr>
      <t>(11), 700-706.</t>
    </r>
  </si>
  <si>
    <r>
      <t>Oro, D. (2002). Breeding biology and population dynamics of Slender-billed Gulls at the Ebro Delta (Northwestern Mediterranean). </t>
    </r>
    <r>
      <rPr>
        <i/>
        <sz val="11"/>
        <color rgb="FF222222"/>
        <rFont val="Calibri"/>
        <family val="2"/>
        <scheme val="minor"/>
      </rPr>
      <t>Waterbirds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25</t>
    </r>
    <r>
      <rPr>
        <sz val="11"/>
        <color rgb="FF222222"/>
        <rFont val="Calibri"/>
        <family val="2"/>
        <scheme val="minor"/>
      </rPr>
      <t>(1), 67-78.</t>
    </r>
  </si>
  <si>
    <t>Quintana, F., Yorio, P., &amp; Borboroglu, P. G. (2002). Aspects of the breeding biology of the Neotropic Cormorant Phalacrocorax olivaceus at Golfo San Jorge, Argentina. Marine Ornithology, 30, 25-29.</t>
  </si>
  <si>
    <t>Mallard_</t>
  </si>
  <si>
    <t>Anas_platyrhynchos</t>
  </si>
  <si>
    <t>Northern_Pintail</t>
  </si>
  <si>
    <t>Anas_acuta</t>
  </si>
  <si>
    <t>Anas_strepera</t>
  </si>
  <si>
    <t>Blue-winged_Teal</t>
  </si>
  <si>
    <t>Anas_discors</t>
  </si>
  <si>
    <t>Northern_Shoveler</t>
  </si>
  <si>
    <t>Anas_clypeata</t>
  </si>
  <si>
    <t>Somateria_molissima_sedentaria</t>
  </si>
  <si>
    <t>Turdus_iliacus</t>
  </si>
  <si>
    <t>Turdus_pilaris</t>
  </si>
  <si>
    <t>Fringilla_coelebs</t>
  </si>
  <si>
    <t>Fringilla_montifringilla,</t>
  </si>
  <si>
    <t>Ficedula_albicollis</t>
  </si>
  <si>
    <t>Great_tit</t>
  </si>
  <si>
    <t>Parus_major</t>
  </si>
  <si>
    <t>Common_Grackle</t>
  </si>
  <si>
    <t>Quiscalus_quiscula</t>
  </si>
  <si>
    <t>Falco_eleonorae</t>
  </si>
  <si>
    <t>Roseate_terns</t>
  </si>
  <si>
    <t>Sterna_dougallii</t>
  </si>
  <si>
    <t>Blue_footed_booby</t>
  </si>
  <si>
    <t>Sula_nebouxii</t>
  </si>
  <si>
    <t>Northern_Bald_Ibis</t>
  </si>
  <si>
    <t>Geronticus_eremita</t>
  </si>
  <si>
    <t>Black_headed_gull</t>
  </si>
  <si>
    <t>Larus_ridibundus</t>
  </si>
  <si>
    <t>Song_thrush_</t>
  </si>
  <si>
    <t>Turdus_philomelos</t>
  </si>
  <si>
    <t>Eastern_Yellow_Wagtail</t>
  </si>
  <si>
    <t>Motacilla_tschutschensis</t>
  </si>
  <si>
    <t>Eurasian_Kestrel</t>
  </si>
  <si>
    <t>Falco_tinnunculus_canariensis</t>
  </si>
  <si>
    <t>Slender-billed_Gull</t>
  </si>
  <si>
    <t>Larus_genei</t>
  </si>
  <si>
    <t>Neotropic_Cormorant</t>
  </si>
  <si>
    <t>Phalacrocorax_olivaceus</t>
  </si>
  <si>
    <t>Haematopus_ostralegus</t>
  </si>
  <si>
    <t>Yellow-legged_gull</t>
  </si>
  <si>
    <t>Larus_cachinnans_c</t>
  </si>
  <si>
    <t>Dolphin_gull</t>
  </si>
  <si>
    <t>Larus_scoresbii</t>
  </si>
  <si>
    <t>White-fronted_tern</t>
  </si>
  <si>
    <t>Sterna_striata</t>
  </si>
  <si>
    <t>Rissa_tridactyla</t>
  </si>
  <si>
    <t>Saxicola_rubetra</t>
  </si>
  <si>
    <t>Saxicola_torquata</t>
  </si>
  <si>
    <t>Common_Eider</t>
  </si>
  <si>
    <t>Flycatcher</t>
  </si>
  <si>
    <t>Tree_swallow</t>
  </si>
  <si>
    <t>Eleonora_Falco</t>
  </si>
  <si>
    <t>Prairie_Pothole</t>
  </si>
  <si>
    <t>Koktac_River</t>
  </si>
  <si>
    <t>southern_Québec</t>
  </si>
  <si>
    <t>Tachycineta_bicolor</t>
  </si>
  <si>
    <t>Only_largest_samples</t>
  </si>
  <si>
    <t>all_years_pooled</t>
  </si>
  <si>
    <t>all_years_pooled,_from_row_data</t>
  </si>
  <si>
    <t>4-8_nov</t>
  </si>
  <si>
    <t>9-13_Nov</t>
  </si>
  <si>
    <t>years_with_largest_sample_size</t>
  </si>
  <si>
    <t>Variance_recalculate_from_raw_data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</si>
</sst>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/>
    <xf numFmtId="0" fontId="3" fillId="0" borderId="0" xfId="0" applyFont="1"/>
    <xf numFmtId="0" fontId="5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"/>
  <sheetViews>
    <sheetView tabSelected="1" zoomScaleNormal="100" workbookViewId="0">
      <pane ySplit="1" topLeftCell="A2" activePane="bottomLeft" state="frozen"/>
      <selection activeCell="B1" sqref="B1"/>
      <selection pane="bottomLeft" activeCell="N1" sqref="N1:N1048576"/>
    </sheetView>
  </sheetViews>
  <sheetFormatPr defaultColWidth="9.140625" defaultRowHeight="12" x14ac:dyDescent="0.2"/>
  <cols>
    <col min="1" max="1" width="19.42578125" style="8" bestFit="1" customWidth="1"/>
    <col min="2" max="2" width="28.140625" style="8" bestFit="1" customWidth="1"/>
    <col min="3" max="3" width="46.42578125" style="8" bestFit="1" customWidth="1"/>
    <col min="4" max="4" width="13.28515625" style="3" customWidth="1"/>
    <col min="5" max="5" width="9.140625" style="3"/>
    <col min="6" max="6" width="9.140625" style="6"/>
    <col min="7" max="9" width="9.140625" style="3"/>
    <col min="10" max="10" width="12" style="3" customWidth="1"/>
    <col min="11" max="11" width="8.140625" style="8" bestFit="1" customWidth="1"/>
    <col min="12" max="12" width="9.140625" style="8"/>
    <col min="13" max="16384" width="9.140625" style="1"/>
  </cols>
  <sheetData>
    <row r="1" spans="1:14" s="2" customFormat="1" x14ac:dyDescent="0.2">
      <c r="A1" s="7" t="s">
        <v>0</v>
      </c>
      <c r="B1" s="2" t="s">
        <v>7</v>
      </c>
      <c r="C1" s="7" t="s">
        <v>51</v>
      </c>
      <c r="D1" s="2" t="s">
        <v>1</v>
      </c>
      <c r="E1" s="2" t="s">
        <v>2</v>
      </c>
      <c r="F1" s="5" t="s">
        <v>3</v>
      </c>
      <c r="G1" s="2" t="s">
        <v>4</v>
      </c>
      <c r="H1" s="2" t="s">
        <v>5</v>
      </c>
      <c r="I1" s="2" t="s">
        <v>6</v>
      </c>
      <c r="J1" s="2" t="s">
        <v>9</v>
      </c>
      <c r="K1" s="7" t="s">
        <v>94</v>
      </c>
      <c r="L1" s="7" t="s">
        <v>49</v>
      </c>
    </row>
    <row r="2" spans="1:14" x14ac:dyDescent="0.2">
      <c r="A2" s="8" t="s">
        <v>111</v>
      </c>
      <c r="B2" s="8" t="s">
        <v>112</v>
      </c>
      <c r="C2" s="8" t="s">
        <v>163</v>
      </c>
      <c r="D2" s="3">
        <v>1993</v>
      </c>
      <c r="E2" s="3">
        <v>133</v>
      </c>
      <c r="F2" s="6">
        <v>9.14</v>
      </c>
      <c r="G2" s="3">
        <f>H2^2</f>
        <v>2.9925000000000002</v>
      </c>
      <c r="H2" s="3">
        <f>I2*SQRT(E2)</f>
        <v>1.7298843892006195</v>
      </c>
      <c r="I2" s="3">
        <v>0.15</v>
      </c>
      <c r="J2" s="3" t="s">
        <v>10</v>
      </c>
      <c r="K2" s="8">
        <v>1</v>
      </c>
      <c r="L2" s="8" t="s">
        <v>33</v>
      </c>
      <c r="N2" s="13"/>
    </row>
    <row r="3" spans="1:14" x14ac:dyDescent="0.2">
      <c r="A3" s="8" t="s">
        <v>111</v>
      </c>
      <c r="B3" s="8" t="s">
        <v>112</v>
      </c>
      <c r="C3" s="8" t="s">
        <v>163</v>
      </c>
      <c r="D3" s="3">
        <v>1994</v>
      </c>
      <c r="E3" s="3">
        <v>464</v>
      </c>
      <c r="F3" s="6">
        <v>8.9600000000000009</v>
      </c>
      <c r="G3" s="3">
        <f t="shared" ref="G3:G16" si="0">H3^2</f>
        <v>2.2736000000000001</v>
      </c>
      <c r="H3" s="3">
        <f t="shared" ref="H3:H16" si="1">I3*SQRT(E3)</f>
        <v>1.5078461459976611</v>
      </c>
      <c r="I3" s="3">
        <v>7.0000000000000007E-2</v>
      </c>
      <c r="J3" s="3" t="s">
        <v>10</v>
      </c>
      <c r="K3" s="8">
        <v>1</v>
      </c>
      <c r="L3" s="8" t="s">
        <v>33</v>
      </c>
      <c r="N3" s="13"/>
    </row>
    <row r="4" spans="1:14" x14ac:dyDescent="0.2">
      <c r="A4" s="8" t="s">
        <v>111</v>
      </c>
      <c r="B4" s="8" t="s">
        <v>112</v>
      </c>
      <c r="C4" s="8" t="s">
        <v>163</v>
      </c>
      <c r="D4" s="3">
        <v>1995</v>
      </c>
      <c r="E4" s="3">
        <v>639</v>
      </c>
      <c r="F4" s="6">
        <v>8.83</v>
      </c>
      <c r="G4" s="3">
        <f t="shared" si="0"/>
        <v>2.3004000000000002</v>
      </c>
      <c r="H4" s="3">
        <f t="shared" si="1"/>
        <v>1.5167069591717446</v>
      </c>
      <c r="I4" s="3">
        <v>0.06</v>
      </c>
      <c r="J4" s="3" t="s">
        <v>10</v>
      </c>
      <c r="K4" s="8">
        <v>1</v>
      </c>
      <c r="L4" s="8" t="s">
        <v>33</v>
      </c>
      <c r="N4" s="13"/>
    </row>
    <row r="5" spans="1:14" x14ac:dyDescent="0.2">
      <c r="A5" s="8" t="s">
        <v>113</v>
      </c>
      <c r="B5" s="8" t="s">
        <v>114</v>
      </c>
      <c r="C5" s="8" t="s">
        <v>163</v>
      </c>
      <c r="D5" s="3">
        <v>1993</v>
      </c>
      <c r="E5" s="3">
        <v>74</v>
      </c>
      <c r="F5" s="6">
        <v>8.0500000000000007</v>
      </c>
      <c r="G5" s="3">
        <f t="shared" si="0"/>
        <v>2.6714000000000002</v>
      </c>
      <c r="H5" s="3">
        <f t="shared" si="1"/>
        <v>1.6344418007380992</v>
      </c>
      <c r="I5" s="3">
        <v>0.19</v>
      </c>
      <c r="J5" s="3" t="s">
        <v>10</v>
      </c>
      <c r="K5" s="8">
        <v>1</v>
      </c>
      <c r="L5" s="8" t="s">
        <v>33</v>
      </c>
      <c r="N5" s="13"/>
    </row>
    <row r="6" spans="1:14" x14ac:dyDescent="0.2">
      <c r="A6" s="8" t="s">
        <v>113</v>
      </c>
      <c r="B6" s="8" t="s">
        <v>114</v>
      </c>
      <c r="C6" s="8" t="s">
        <v>163</v>
      </c>
      <c r="D6" s="3">
        <v>1994</v>
      </c>
      <c r="E6" s="3">
        <v>231</v>
      </c>
      <c r="F6" s="6">
        <v>7.76</v>
      </c>
      <c r="G6" s="3">
        <f t="shared" si="0"/>
        <v>3.3263999999999996</v>
      </c>
      <c r="H6" s="3">
        <f t="shared" si="1"/>
        <v>1.8238420984284796</v>
      </c>
      <c r="I6" s="3">
        <v>0.12</v>
      </c>
      <c r="J6" s="3" t="s">
        <v>10</v>
      </c>
      <c r="K6" s="8">
        <v>1</v>
      </c>
      <c r="L6" s="8" t="s">
        <v>33</v>
      </c>
      <c r="N6" s="13"/>
    </row>
    <row r="7" spans="1:14" x14ac:dyDescent="0.2">
      <c r="A7" s="8" t="s">
        <v>113</v>
      </c>
      <c r="B7" s="8" t="s">
        <v>114</v>
      </c>
      <c r="C7" s="8" t="s">
        <v>163</v>
      </c>
      <c r="D7" s="3">
        <v>1995</v>
      </c>
      <c r="E7" s="3">
        <v>376</v>
      </c>
      <c r="F7" s="6">
        <v>7.52</v>
      </c>
      <c r="G7" s="3">
        <f t="shared" si="0"/>
        <v>2.4064000000000005</v>
      </c>
      <c r="H7" s="3">
        <f t="shared" si="1"/>
        <v>1.5512575543732254</v>
      </c>
      <c r="I7" s="3">
        <v>0.08</v>
      </c>
      <c r="J7" s="3" t="s">
        <v>10</v>
      </c>
      <c r="K7" s="8">
        <v>1</v>
      </c>
      <c r="L7" s="8" t="s">
        <v>33</v>
      </c>
      <c r="N7" s="13"/>
    </row>
    <row r="8" spans="1:14" x14ac:dyDescent="0.2">
      <c r="A8" s="8" t="s">
        <v>8</v>
      </c>
      <c r="B8" s="8" t="s">
        <v>115</v>
      </c>
      <c r="C8" s="8" t="s">
        <v>163</v>
      </c>
      <c r="D8" s="3">
        <v>1993</v>
      </c>
      <c r="E8" s="3">
        <v>248</v>
      </c>
      <c r="F8" s="6">
        <v>9.98</v>
      </c>
      <c r="G8" s="3">
        <f t="shared" si="0"/>
        <v>2.0087999999999999</v>
      </c>
      <c r="H8" s="3">
        <f t="shared" si="1"/>
        <v>1.417321417322126</v>
      </c>
      <c r="I8" s="3">
        <v>0.09</v>
      </c>
      <c r="J8" s="3" t="s">
        <v>10</v>
      </c>
      <c r="K8" s="8">
        <v>1</v>
      </c>
      <c r="L8" s="8" t="s">
        <v>33</v>
      </c>
      <c r="N8" s="13"/>
    </row>
    <row r="9" spans="1:14" x14ac:dyDescent="0.2">
      <c r="A9" s="8" t="s">
        <v>8</v>
      </c>
      <c r="B9" s="8" t="s">
        <v>115</v>
      </c>
      <c r="C9" s="8" t="s">
        <v>163</v>
      </c>
      <c r="D9" s="3">
        <v>1994</v>
      </c>
      <c r="E9" s="3">
        <v>651</v>
      </c>
      <c r="F9" s="6">
        <v>10.06</v>
      </c>
      <c r="G9" s="3">
        <f t="shared" si="0"/>
        <v>2.3435999999999995</v>
      </c>
      <c r="H9" s="3">
        <f t="shared" si="1"/>
        <v>1.5308820986607687</v>
      </c>
      <c r="I9" s="3">
        <v>0.06</v>
      </c>
      <c r="J9" s="3" t="s">
        <v>10</v>
      </c>
      <c r="K9" s="8">
        <v>1</v>
      </c>
      <c r="L9" s="8" t="s">
        <v>33</v>
      </c>
      <c r="N9" s="13"/>
    </row>
    <row r="10" spans="1:14" x14ac:dyDescent="0.2">
      <c r="A10" s="8" t="s">
        <v>8</v>
      </c>
      <c r="B10" s="8" t="s">
        <v>115</v>
      </c>
      <c r="C10" s="8" t="s">
        <v>163</v>
      </c>
      <c r="D10" s="3">
        <v>1995</v>
      </c>
      <c r="E10" s="3">
        <v>854</v>
      </c>
      <c r="F10" s="6">
        <v>9.8000000000000007</v>
      </c>
      <c r="G10" s="3">
        <f t="shared" si="0"/>
        <v>3.0743999999999994</v>
      </c>
      <c r="H10" s="3">
        <f t="shared" si="1"/>
        <v>1.7533967035442948</v>
      </c>
      <c r="I10" s="3">
        <v>0.06</v>
      </c>
      <c r="J10" s="3" t="s">
        <v>10</v>
      </c>
      <c r="K10" s="8">
        <v>1</v>
      </c>
      <c r="L10" s="8" t="s">
        <v>33</v>
      </c>
      <c r="N10" s="13"/>
    </row>
    <row r="11" spans="1:14" x14ac:dyDescent="0.2">
      <c r="A11" s="8" t="s">
        <v>116</v>
      </c>
      <c r="B11" s="8" t="s">
        <v>117</v>
      </c>
      <c r="C11" s="8" t="s">
        <v>163</v>
      </c>
      <c r="D11" s="3">
        <v>1993</v>
      </c>
      <c r="E11" s="3">
        <v>283</v>
      </c>
      <c r="F11" s="6">
        <v>10.7</v>
      </c>
      <c r="G11" s="3">
        <f t="shared" si="0"/>
        <v>1.3867000000000003</v>
      </c>
      <c r="H11" s="3">
        <f t="shared" si="1"/>
        <v>1.1775822688882507</v>
      </c>
      <c r="I11" s="3">
        <v>7.0000000000000007E-2</v>
      </c>
      <c r="J11" s="3" t="s">
        <v>10</v>
      </c>
      <c r="K11" s="8">
        <v>1</v>
      </c>
      <c r="L11" s="8" t="s">
        <v>33</v>
      </c>
      <c r="N11" s="13"/>
    </row>
    <row r="12" spans="1:14" x14ac:dyDescent="0.2">
      <c r="A12" s="8" t="s">
        <v>116</v>
      </c>
      <c r="B12" s="8" t="s">
        <v>117</v>
      </c>
      <c r="C12" s="8" t="s">
        <v>163</v>
      </c>
      <c r="D12" s="3">
        <v>1994</v>
      </c>
      <c r="E12" s="3">
        <v>660</v>
      </c>
      <c r="F12" s="6">
        <v>10.89</v>
      </c>
      <c r="G12" s="3">
        <f t="shared" si="0"/>
        <v>2.3760000000000003</v>
      </c>
      <c r="H12" s="3">
        <f t="shared" si="1"/>
        <v>1.5414279094398156</v>
      </c>
      <c r="I12" s="3">
        <v>0.06</v>
      </c>
      <c r="J12" s="3" t="s">
        <v>10</v>
      </c>
      <c r="K12" s="8">
        <v>1</v>
      </c>
      <c r="L12" s="8" t="s">
        <v>33</v>
      </c>
      <c r="N12" s="13"/>
    </row>
    <row r="13" spans="1:14" x14ac:dyDescent="0.2">
      <c r="A13" s="8" t="s">
        <v>116</v>
      </c>
      <c r="B13" s="8" t="s">
        <v>117</v>
      </c>
      <c r="C13" s="8" t="s">
        <v>163</v>
      </c>
      <c r="D13" s="3">
        <v>1995</v>
      </c>
      <c r="E13" s="3">
        <v>862</v>
      </c>
      <c r="F13" s="6">
        <v>10.76</v>
      </c>
      <c r="G13" s="3">
        <f t="shared" si="0"/>
        <v>2.1550000000000002</v>
      </c>
      <c r="H13" s="3">
        <f t="shared" si="1"/>
        <v>1.4679918255903199</v>
      </c>
      <c r="I13" s="3">
        <v>0.05</v>
      </c>
      <c r="J13" s="3" t="s">
        <v>10</v>
      </c>
      <c r="K13" s="8">
        <v>1</v>
      </c>
      <c r="L13" s="8" t="s">
        <v>33</v>
      </c>
      <c r="N13" s="13"/>
    </row>
    <row r="14" spans="1:14" x14ac:dyDescent="0.2">
      <c r="A14" s="8" t="s">
        <v>118</v>
      </c>
      <c r="B14" s="8" t="s">
        <v>119</v>
      </c>
      <c r="C14" s="8" t="s">
        <v>163</v>
      </c>
      <c r="D14" s="3">
        <v>1993</v>
      </c>
      <c r="E14" s="3">
        <v>93</v>
      </c>
      <c r="F14" s="6">
        <v>10.47</v>
      </c>
      <c r="G14" s="3">
        <f t="shared" si="0"/>
        <v>1.3391999999999997</v>
      </c>
      <c r="H14" s="3">
        <f t="shared" si="1"/>
        <v>1.1572380913191544</v>
      </c>
      <c r="I14" s="3">
        <v>0.12</v>
      </c>
      <c r="J14" s="3" t="s">
        <v>10</v>
      </c>
      <c r="K14" s="8">
        <v>1</v>
      </c>
      <c r="L14" s="8" t="s">
        <v>33</v>
      </c>
      <c r="N14" s="13"/>
    </row>
    <row r="15" spans="1:14" x14ac:dyDescent="0.2">
      <c r="A15" s="8" t="s">
        <v>118</v>
      </c>
      <c r="B15" s="8" t="s">
        <v>119</v>
      </c>
      <c r="C15" s="8" t="s">
        <v>163</v>
      </c>
      <c r="D15" s="3">
        <v>1994</v>
      </c>
      <c r="E15" s="3">
        <v>293</v>
      </c>
      <c r="F15" s="6">
        <v>10.42</v>
      </c>
      <c r="G15" s="3">
        <f t="shared" si="0"/>
        <v>2.3733</v>
      </c>
      <c r="H15" s="3">
        <f t="shared" si="1"/>
        <v>1.5405518491761321</v>
      </c>
      <c r="I15" s="3">
        <v>0.09</v>
      </c>
      <c r="J15" s="3" t="s">
        <v>10</v>
      </c>
      <c r="K15" s="8">
        <v>1</v>
      </c>
      <c r="L15" s="8" t="s">
        <v>33</v>
      </c>
      <c r="N15" s="13"/>
    </row>
    <row r="16" spans="1:14" x14ac:dyDescent="0.2">
      <c r="A16" s="8" t="s">
        <v>118</v>
      </c>
      <c r="B16" s="8" t="s">
        <v>119</v>
      </c>
      <c r="C16" s="8" t="s">
        <v>163</v>
      </c>
      <c r="D16" s="3">
        <v>1995</v>
      </c>
      <c r="E16" s="3">
        <v>283</v>
      </c>
      <c r="F16" s="6">
        <v>10.14</v>
      </c>
      <c r="G16" s="3">
        <f t="shared" si="0"/>
        <v>1.8111999999999999</v>
      </c>
      <c r="H16" s="3">
        <f t="shared" si="1"/>
        <v>1.3458083073008578</v>
      </c>
      <c r="I16" s="3">
        <v>0.08</v>
      </c>
      <c r="J16" s="3" t="s">
        <v>10</v>
      </c>
      <c r="K16" s="8">
        <v>1</v>
      </c>
      <c r="L16" s="8" t="s">
        <v>33</v>
      </c>
      <c r="N16" s="13"/>
    </row>
    <row r="17" spans="1:14" x14ac:dyDescent="0.2">
      <c r="A17" s="8" t="s">
        <v>159</v>
      </c>
      <c r="B17" s="8" t="s">
        <v>120</v>
      </c>
      <c r="C17" s="12" t="s">
        <v>164</v>
      </c>
      <c r="D17" s="3" t="s">
        <v>11</v>
      </c>
      <c r="E17" s="3">
        <v>612</v>
      </c>
      <c r="F17" s="6">
        <v>4.8</v>
      </c>
      <c r="G17" s="3">
        <f>H17^2</f>
        <v>1.6900000000000002</v>
      </c>
      <c r="H17" s="3">
        <v>1.3</v>
      </c>
      <c r="I17" s="3">
        <f>H17/SQRT(E17)</f>
        <v>5.2549385424538818E-2</v>
      </c>
      <c r="J17" s="3" t="s">
        <v>13</v>
      </c>
      <c r="K17" s="8">
        <v>2</v>
      </c>
      <c r="L17" s="8" t="s">
        <v>33</v>
      </c>
      <c r="N17" s="13"/>
    </row>
    <row r="18" spans="1:14" x14ac:dyDescent="0.2">
      <c r="A18" s="8" t="s">
        <v>159</v>
      </c>
      <c r="B18" s="8" t="s">
        <v>120</v>
      </c>
      <c r="C18" s="12" t="s">
        <v>52</v>
      </c>
      <c r="D18" s="3" t="s">
        <v>12</v>
      </c>
      <c r="E18" s="3">
        <v>323</v>
      </c>
      <c r="F18" s="6">
        <v>4.3</v>
      </c>
      <c r="G18" s="3">
        <f t="shared" ref="G18:G36" si="2">H18^2</f>
        <v>1</v>
      </c>
      <c r="H18" s="3">
        <v>1</v>
      </c>
      <c r="I18" s="3">
        <f t="shared" ref="I18:I51" si="3">H18/SQRT(E18)</f>
        <v>5.5641488407465724E-2</v>
      </c>
      <c r="J18" s="3" t="s">
        <v>13</v>
      </c>
      <c r="K18" s="8">
        <v>2</v>
      </c>
      <c r="L18" s="8" t="s">
        <v>33</v>
      </c>
      <c r="N18" s="13"/>
    </row>
    <row r="19" spans="1:14" x14ac:dyDescent="0.2">
      <c r="A19" s="8" t="s">
        <v>159</v>
      </c>
      <c r="B19" s="8" t="s">
        <v>120</v>
      </c>
      <c r="C19" s="12" t="s">
        <v>53</v>
      </c>
      <c r="D19" s="3" t="s">
        <v>11</v>
      </c>
      <c r="E19" s="3">
        <v>2557</v>
      </c>
      <c r="F19" s="6">
        <v>4.3</v>
      </c>
      <c r="G19" s="3">
        <f t="shared" si="2"/>
        <v>1.9599999999999997</v>
      </c>
      <c r="H19" s="3">
        <v>1.4</v>
      </c>
      <c r="I19" s="3">
        <f t="shared" si="3"/>
        <v>2.7686156639309727E-2</v>
      </c>
      <c r="J19" s="3" t="s">
        <v>13</v>
      </c>
      <c r="K19" s="8">
        <v>2</v>
      </c>
      <c r="L19" s="8" t="s">
        <v>33</v>
      </c>
      <c r="N19" s="13"/>
    </row>
    <row r="20" spans="1:14" x14ac:dyDescent="0.2">
      <c r="A20" s="8" t="s">
        <v>159</v>
      </c>
      <c r="B20" s="8" t="s">
        <v>120</v>
      </c>
      <c r="C20" s="12" t="s">
        <v>54</v>
      </c>
      <c r="D20" s="3" t="s">
        <v>11</v>
      </c>
      <c r="E20" s="3">
        <v>925</v>
      </c>
      <c r="F20" s="6">
        <v>4.0999999999999996</v>
      </c>
      <c r="G20" s="3">
        <f t="shared" si="2"/>
        <v>1.9599999999999997</v>
      </c>
      <c r="H20" s="3">
        <v>1.4</v>
      </c>
      <c r="I20" s="3">
        <f t="shared" si="3"/>
        <v>4.603171644550004E-2</v>
      </c>
      <c r="J20" s="3" t="s">
        <v>13</v>
      </c>
      <c r="K20" s="8">
        <v>2</v>
      </c>
      <c r="L20" s="8" t="s">
        <v>33</v>
      </c>
      <c r="N20" s="13"/>
    </row>
    <row r="21" spans="1:14" x14ac:dyDescent="0.2">
      <c r="A21" s="8" t="s">
        <v>159</v>
      </c>
      <c r="B21" s="8" t="s">
        <v>120</v>
      </c>
      <c r="C21" s="12" t="s">
        <v>55</v>
      </c>
      <c r="D21" s="3" t="s">
        <v>11</v>
      </c>
      <c r="E21" s="3">
        <v>1140</v>
      </c>
      <c r="F21" s="6">
        <v>4</v>
      </c>
      <c r="G21" s="3">
        <f t="shared" si="2"/>
        <v>1.6900000000000002</v>
      </c>
      <c r="H21" s="3">
        <v>1.3</v>
      </c>
      <c r="I21" s="3">
        <f t="shared" si="3"/>
        <v>3.8502677054341003E-2</v>
      </c>
      <c r="J21" s="3" t="s">
        <v>13</v>
      </c>
      <c r="K21" s="8">
        <v>2</v>
      </c>
      <c r="L21" s="8" t="s">
        <v>33</v>
      </c>
      <c r="N21" s="13"/>
    </row>
    <row r="22" spans="1:14" x14ac:dyDescent="0.2">
      <c r="A22" s="8" t="s">
        <v>159</v>
      </c>
      <c r="B22" s="8" t="s">
        <v>120</v>
      </c>
      <c r="C22" s="12" t="s">
        <v>56</v>
      </c>
      <c r="D22" s="3" t="s">
        <v>11</v>
      </c>
      <c r="E22" s="3">
        <v>649</v>
      </c>
      <c r="F22" s="6">
        <v>4.2</v>
      </c>
      <c r="G22" s="3">
        <f t="shared" si="2"/>
        <v>1.9599999999999997</v>
      </c>
      <c r="H22" s="3">
        <v>1.4</v>
      </c>
      <c r="I22" s="3">
        <f t="shared" si="3"/>
        <v>5.4954807038520168E-2</v>
      </c>
      <c r="J22" s="3" t="s">
        <v>13</v>
      </c>
      <c r="K22" s="8">
        <v>2</v>
      </c>
      <c r="L22" s="8" t="s">
        <v>33</v>
      </c>
      <c r="N22" s="13"/>
    </row>
    <row r="23" spans="1:14" x14ac:dyDescent="0.2">
      <c r="A23" s="8" t="s">
        <v>159</v>
      </c>
      <c r="B23" s="8" t="s">
        <v>120</v>
      </c>
      <c r="C23" s="12" t="s">
        <v>57</v>
      </c>
      <c r="D23" s="3" t="s">
        <v>11</v>
      </c>
      <c r="E23" s="3">
        <v>876</v>
      </c>
      <c r="F23" s="6">
        <v>4.0999999999999996</v>
      </c>
      <c r="G23" s="3">
        <f t="shared" si="2"/>
        <v>1.9599999999999997</v>
      </c>
      <c r="H23" s="3">
        <v>1.4</v>
      </c>
      <c r="I23" s="3">
        <f t="shared" si="3"/>
        <v>4.7301616487964014E-2</v>
      </c>
      <c r="J23" s="3" t="s">
        <v>13</v>
      </c>
      <c r="K23" s="8">
        <v>2</v>
      </c>
      <c r="L23" s="8" t="s">
        <v>33</v>
      </c>
      <c r="N23" s="13"/>
    </row>
    <row r="24" spans="1:14" x14ac:dyDescent="0.2">
      <c r="A24" s="8" t="s">
        <v>159</v>
      </c>
      <c r="B24" s="8" t="s">
        <v>120</v>
      </c>
      <c r="C24" s="12" t="s">
        <v>58</v>
      </c>
      <c r="D24" s="3" t="s">
        <v>11</v>
      </c>
      <c r="E24" s="3">
        <v>1980</v>
      </c>
      <c r="F24" s="6">
        <v>4</v>
      </c>
      <c r="G24" s="3">
        <f t="shared" si="2"/>
        <v>1.2100000000000002</v>
      </c>
      <c r="H24" s="3">
        <v>1.1000000000000001</v>
      </c>
      <c r="I24" s="3">
        <f t="shared" si="3"/>
        <v>2.4720661623652211E-2</v>
      </c>
      <c r="J24" s="3" t="s">
        <v>13</v>
      </c>
      <c r="K24" s="8">
        <v>2</v>
      </c>
      <c r="L24" s="8" t="s">
        <v>33</v>
      </c>
      <c r="N24" s="13"/>
    </row>
    <row r="25" spans="1:14" x14ac:dyDescent="0.2">
      <c r="A25" s="8" t="s">
        <v>159</v>
      </c>
      <c r="B25" s="8" t="s">
        <v>120</v>
      </c>
      <c r="C25" s="12" t="s">
        <v>59</v>
      </c>
      <c r="D25" s="3" t="s">
        <v>11</v>
      </c>
      <c r="E25" s="3">
        <v>113</v>
      </c>
      <c r="F25" s="6">
        <v>5.6</v>
      </c>
      <c r="G25" s="3">
        <f t="shared" si="2"/>
        <v>1</v>
      </c>
      <c r="H25" s="3">
        <v>1</v>
      </c>
      <c r="I25" s="3">
        <f t="shared" si="3"/>
        <v>9.4072086838359728E-2</v>
      </c>
      <c r="J25" s="3" t="s">
        <v>13</v>
      </c>
      <c r="K25" s="8">
        <v>2</v>
      </c>
      <c r="L25" s="8" t="s">
        <v>33</v>
      </c>
      <c r="N25" s="13"/>
    </row>
    <row r="26" spans="1:14" x14ac:dyDescent="0.2">
      <c r="A26" s="8" t="s">
        <v>14</v>
      </c>
      <c r="B26" s="8" t="s">
        <v>121</v>
      </c>
      <c r="C26" s="8" t="s">
        <v>60</v>
      </c>
      <c r="D26" s="3" t="s">
        <v>20</v>
      </c>
      <c r="E26" s="3">
        <v>71</v>
      </c>
      <c r="F26" s="4">
        <v>5.35</v>
      </c>
      <c r="G26" s="3">
        <f t="shared" si="2"/>
        <v>0.46240000000000009</v>
      </c>
      <c r="H26" s="3">
        <v>0.68</v>
      </c>
      <c r="I26" s="3">
        <f t="shared" si="3"/>
        <v>8.0701152757182024E-2</v>
      </c>
      <c r="J26" s="3" t="s">
        <v>13</v>
      </c>
      <c r="K26" s="8">
        <v>3</v>
      </c>
      <c r="L26" s="8" t="s">
        <v>33</v>
      </c>
      <c r="N26" s="13"/>
    </row>
    <row r="27" spans="1:14" x14ac:dyDescent="0.2">
      <c r="A27" s="8" t="s">
        <v>14</v>
      </c>
      <c r="B27" s="8" t="s">
        <v>121</v>
      </c>
      <c r="C27" s="8" t="s">
        <v>61</v>
      </c>
      <c r="D27" s="3" t="s">
        <v>19</v>
      </c>
      <c r="E27" s="3">
        <v>11</v>
      </c>
      <c r="F27" s="4">
        <v>5.27</v>
      </c>
      <c r="G27" s="3">
        <f t="shared" si="2"/>
        <v>0.22089999999999999</v>
      </c>
      <c r="H27" s="3">
        <v>0.47</v>
      </c>
      <c r="I27" s="3">
        <f t="shared" si="3"/>
        <v>0.14171033195154889</v>
      </c>
      <c r="J27" s="3" t="s">
        <v>13</v>
      </c>
      <c r="K27" s="8">
        <v>3</v>
      </c>
      <c r="L27" s="8" t="s">
        <v>33</v>
      </c>
      <c r="N27" s="13"/>
    </row>
    <row r="28" spans="1:14" x14ac:dyDescent="0.2">
      <c r="A28" s="8" t="s">
        <v>14</v>
      </c>
      <c r="B28" s="8" t="s">
        <v>121</v>
      </c>
      <c r="C28" s="8" t="s">
        <v>15</v>
      </c>
      <c r="D28" s="3">
        <v>1969</v>
      </c>
      <c r="E28" s="3">
        <v>377</v>
      </c>
      <c r="F28" s="4">
        <v>5.21</v>
      </c>
      <c r="G28" s="3">
        <f t="shared" si="2"/>
        <v>0.59289999999999998</v>
      </c>
      <c r="H28" s="3">
        <v>0.77</v>
      </c>
      <c r="I28" s="3">
        <f t="shared" si="3"/>
        <v>3.9657017602094564E-2</v>
      </c>
      <c r="J28" s="3" t="s">
        <v>13</v>
      </c>
      <c r="K28" s="8">
        <v>3</v>
      </c>
      <c r="L28" s="8" t="s">
        <v>33</v>
      </c>
      <c r="N28" s="13"/>
    </row>
    <row r="29" spans="1:14" x14ac:dyDescent="0.2">
      <c r="A29" s="8" t="s">
        <v>16</v>
      </c>
      <c r="B29" s="8" t="s">
        <v>122</v>
      </c>
      <c r="C29" s="8" t="s">
        <v>60</v>
      </c>
      <c r="D29" s="3" t="s">
        <v>20</v>
      </c>
      <c r="E29" s="3">
        <v>302</v>
      </c>
      <c r="F29" s="4">
        <v>5.41</v>
      </c>
      <c r="G29" s="3">
        <f t="shared" si="2"/>
        <v>0.46240000000000009</v>
      </c>
      <c r="H29" s="3">
        <v>0.68</v>
      </c>
      <c r="I29" s="3">
        <f t="shared" si="3"/>
        <v>3.912960296009365E-2</v>
      </c>
      <c r="J29" s="3" t="s">
        <v>13</v>
      </c>
      <c r="K29" s="8">
        <v>3</v>
      </c>
      <c r="L29" s="8" t="s">
        <v>33</v>
      </c>
      <c r="N29" s="13"/>
    </row>
    <row r="30" spans="1:14" x14ac:dyDescent="0.2">
      <c r="A30" s="8" t="s">
        <v>16</v>
      </c>
      <c r="B30" s="8" t="s">
        <v>122</v>
      </c>
      <c r="C30" s="8" t="s">
        <v>61</v>
      </c>
      <c r="D30" s="3" t="s">
        <v>19</v>
      </c>
      <c r="E30" s="3">
        <v>50</v>
      </c>
      <c r="F30" s="4">
        <v>5.0999999999999996</v>
      </c>
      <c r="G30" s="3">
        <f t="shared" si="2"/>
        <v>0.46240000000000009</v>
      </c>
      <c r="H30" s="3">
        <v>0.68</v>
      </c>
      <c r="I30" s="3">
        <f t="shared" si="3"/>
        <v>9.616652224137047E-2</v>
      </c>
      <c r="J30" s="3" t="s">
        <v>13</v>
      </c>
      <c r="K30" s="8">
        <v>3</v>
      </c>
      <c r="L30" s="8" t="s">
        <v>33</v>
      </c>
      <c r="N30" s="13"/>
    </row>
    <row r="31" spans="1:14" x14ac:dyDescent="0.2">
      <c r="A31" s="8" t="s">
        <v>16</v>
      </c>
      <c r="B31" s="8" t="s">
        <v>122</v>
      </c>
      <c r="C31" s="8" t="s">
        <v>15</v>
      </c>
      <c r="D31" s="3">
        <v>1969</v>
      </c>
      <c r="E31" s="3">
        <v>372</v>
      </c>
      <c r="F31" s="4">
        <v>5.43</v>
      </c>
      <c r="G31" s="3">
        <f t="shared" si="2"/>
        <v>0.68889999999999996</v>
      </c>
      <c r="H31" s="3">
        <v>0.83</v>
      </c>
      <c r="I31" s="3">
        <f t="shared" si="3"/>
        <v>4.3033495331312649E-2</v>
      </c>
      <c r="J31" s="3" t="s">
        <v>13</v>
      </c>
      <c r="K31" s="8">
        <v>3</v>
      </c>
      <c r="L31" s="8" t="s">
        <v>33</v>
      </c>
      <c r="N31" s="13"/>
    </row>
    <row r="32" spans="1:14" x14ac:dyDescent="0.2">
      <c r="A32" s="8" t="s">
        <v>17</v>
      </c>
      <c r="B32" s="8" t="s">
        <v>123</v>
      </c>
      <c r="C32" s="8" t="s">
        <v>60</v>
      </c>
      <c r="D32" s="3" t="s">
        <v>20</v>
      </c>
      <c r="E32" s="3">
        <v>83</v>
      </c>
      <c r="F32" s="4">
        <v>4.8600000000000003</v>
      </c>
      <c r="G32" s="3">
        <f t="shared" si="2"/>
        <v>0.34809999999999997</v>
      </c>
      <c r="H32" s="3">
        <v>0.59</v>
      </c>
      <c r="I32" s="3">
        <f t="shared" si="3"/>
        <v>6.4760913393917305E-2</v>
      </c>
      <c r="J32" s="3" t="s">
        <v>13</v>
      </c>
      <c r="K32" s="8">
        <v>3</v>
      </c>
      <c r="L32" s="8" t="s">
        <v>33</v>
      </c>
      <c r="N32" s="13"/>
    </row>
    <row r="33" spans="1:14" x14ac:dyDescent="0.2">
      <c r="A33" s="8" t="s">
        <v>17</v>
      </c>
      <c r="B33" s="8" t="s">
        <v>123</v>
      </c>
      <c r="C33" s="8" t="s">
        <v>50</v>
      </c>
      <c r="D33" s="3">
        <v>1969</v>
      </c>
      <c r="E33" s="3">
        <v>318</v>
      </c>
      <c r="F33" s="4">
        <v>4.71</v>
      </c>
      <c r="G33" s="3">
        <f t="shared" si="2"/>
        <v>0.50409999999999999</v>
      </c>
      <c r="H33" s="3">
        <v>0.71</v>
      </c>
      <c r="I33" s="3">
        <f t="shared" si="3"/>
        <v>3.9814822940535143E-2</v>
      </c>
      <c r="J33" s="3" t="s">
        <v>13</v>
      </c>
      <c r="K33" s="8">
        <v>3</v>
      </c>
      <c r="L33" s="8" t="s">
        <v>33</v>
      </c>
      <c r="N33" s="13"/>
    </row>
    <row r="34" spans="1:14" x14ac:dyDescent="0.2">
      <c r="A34" s="8" t="s">
        <v>18</v>
      </c>
      <c r="B34" s="8" t="s">
        <v>124</v>
      </c>
      <c r="C34" s="8" t="s">
        <v>60</v>
      </c>
      <c r="D34" s="3" t="s">
        <v>20</v>
      </c>
      <c r="E34" s="3">
        <v>22</v>
      </c>
      <c r="F34" s="4">
        <v>6.91</v>
      </c>
      <c r="G34" s="3">
        <f t="shared" si="2"/>
        <v>0.28090000000000004</v>
      </c>
      <c r="H34" s="3">
        <v>0.53</v>
      </c>
      <c r="I34" s="3">
        <f t="shared" si="3"/>
        <v>0.11299637966847353</v>
      </c>
      <c r="J34" s="3" t="s">
        <v>13</v>
      </c>
      <c r="K34" s="8">
        <v>3</v>
      </c>
      <c r="L34" s="8" t="s">
        <v>33</v>
      </c>
      <c r="N34" s="13"/>
    </row>
    <row r="35" spans="1:14" x14ac:dyDescent="0.2">
      <c r="A35" s="8" t="s">
        <v>18</v>
      </c>
      <c r="B35" s="8" t="s">
        <v>124</v>
      </c>
      <c r="C35" s="8" t="s">
        <v>61</v>
      </c>
      <c r="D35" s="3" t="s">
        <v>19</v>
      </c>
      <c r="E35" s="3">
        <v>17</v>
      </c>
      <c r="F35" s="4">
        <v>5.65</v>
      </c>
      <c r="G35" s="3">
        <f t="shared" si="2"/>
        <v>1</v>
      </c>
      <c r="H35" s="3">
        <v>1</v>
      </c>
      <c r="I35" s="3">
        <f t="shared" si="3"/>
        <v>0.24253562503633297</v>
      </c>
      <c r="J35" s="3" t="s">
        <v>13</v>
      </c>
      <c r="K35" s="8">
        <v>3</v>
      </c>
      <c r="L35" s="8" t="s">
        <v>33</v>
      </c>
      <c r="N35" s="13"/>
    </row>
    <row r="36" spans="1:14" x14ac:dyDescent="0.2">
      <c r="A36" s="8" t="s">
        <v>18</v>
      </c>
      <c r="B36" s="8" t="s">
        <v>124</v>
      </c>
      <c r="C36" s="8" t="s">
        <v>15</v>
      </c>
      <c r="D36" s="3">
        <v>1969</v>
      </c>
      <c r="E36" s="3">
        <v>53</v>
      </c>
      <c r="F36" s="4">
        <v>5.83</v>
      </c>
      <c r="G36" s="3">
        <f t="shared" si="2"/>
        <v>1.0609</v>
      </c>
      <c r="H36" s="3">
        <v>1.03</v>
      </c>
      <c r="I36" s="3">
        <f t="shared" si="3"/>
        <v>0.1414813808671497</v>
      </c>
      <c r="J36" s="3" t="s">
        <v>13</v>
      </c>
      <c r="K36" s="8">
        <v>3</v>
      </c>
      <c r="L36" s="8" t="s">
        <v>33</v>
      </c>
      <c r="N36" s="13"/>
    </row>
    <row r="37" spans="1:14" x14ac:dyDescent="0.2">
      <c r="A37" s="12" t="s">
        <v>160</v>
      </c>
      <c r="B37" s="12" t="s">
        <v>125</v>
      </c>
      <c r="C37" s="8" t="s">
        <v>21</v>
      </c>
      <c r="D37" s="3" t="s">
        <v>23</v>
      </c>
      <c r="E37" s="3">
        <v>62</v>
      </c>
      <c r="F37" s="9">
        <v>6.1449999999999996</v>
      </c>
      <c r="G37" s="9">
        <v>0.68400000000000005</v>
      </c>
      <c r="H37" s="3">
        <f>SQRT(G37)</f>
        <v>0.82704292512541333</v>
      </c>
      <c r="I37" s="3">
        <f t="shared" si="3"/>
        <v>0.10503455652553653</v>
      </c>
      <c r="J37" s="3" t="s">
        <v>24</v>
      </c>
      <c r="K37" s="8">
        <v>4</v>
      </c>
      <c r="L37" s="8" t="s">
        <v>33</v>
      </c>
      <c r="N37" s="13"/>
    </row>
    <row r="38" spans="1:14" x14ac:dyDescent="0.2">
      <c r="A38" s="12" t="s">
        <v>160</v>
      </c>
      <c r="B38" s="12" t="s">
        <v>125</v>
      </c>
      <c r="C38" s="8" t="s">
        <v>22</v>
      </c>
      <c r="D38" s="3" t="s">
        <v>23</v>
      </c>
      <c r="E38" s="3">
        <v>43</v>
      </c>
      <c r="F38" s="9">
        <v>5.86</v>
      </c>
      <c r="G38" s="9">
        <v>1.123</v>
      </c>
      <c r="H38" s="3">
        <f t="shared" ref="H38:H40" si="4">SQRT(G38)</f>
        <v>1.0597169433391165</v>
      </c>
      <c r="I38" s="3">
        <f t="shared" si="3"/>
        <v>0.1616053188164531</v>
      </c>
      <c r="J38" s="3" t="s">
        <v>24</v>
      </c>
      <c r="K38" s="8">
        <v>4</v>
      </c>
      <c r="L38" s="8" t="s">
        <v>33</v>
      </c>
      <c r="N38" s="13"/>
    </row>
    <row r="39" spans="1:14" x14ac:dyDescent="0.2">
      <c r="A39" s="12" t="s">
        <v>126</v>
      </c>
      <c r="B39" s="12" t="s">
        <v>127</v>
      </c>
      <c r="C39" s="8" t="s">
        <v>21</v>
      </c>
      <c r="D39" s="3" t="s">
        <v>23</v>
      </c>
      <c r="E39" s="3">
        <v>41</v>
      </c>
      <c r="F39" s="9">
        <v>9.125</v>
      </c>
      <c r="G39" s="9">
        <v>5.0350000000000001</v>
      </c>
      <c r="H39" s="3">
        <f t="shared" si="4"/>
        <v>2.2438805672316877</v>
      </c>
      <c r="I39" s="3">
        <f t="shared" si="3"/>
        <v>0.35043526941331193</v>
      </c>
      <c r="J39" s="3" t="s">
        <v>24</v>
      </c>
      <c r="K39" s="8">
        <v>4</v>
      </c>
      <c r="L39" s="8" t="s">
        <v>33</v>
      </c>
      <c r="N39" s="13"/>
    </row>
    <row r="40" spans="1:14" x14ac:dyDescent="0.2">
      <c r="A40" s="12" t="s">
        <v>126</v>
      </c>
      <c r="B40" s="12" t="s">
        <v>127</v>
      </c>
      <c r="C40" s="8" t="s">
        <v>22</v>
      </c>
      <c r="D40" s="3" t="s">
        <v>23</v>
      </c>
      <c r="E40" s="3">
        <v>112</v>
      </c>
      <c r="F40" s="9">
        <v>8.2430000000000003</v>
      </c>
      <c r="G40" s="9">
        <v>2.3860000000000001</v>
      </c>
      <c r="H40" s="3">
        <f t="shared" si="4"/>
        <v>1.5446682491719703</v>
      </c>
      <c r="I40" s="3">
        <f t="shared" si="3"/>
        <v>0.14595743019309235</v>
      </c>
      <c r="J40" s="3" t="s">
        <v>24</v>
      </c>
      <c r="K40" s="8">
        <v>4</v>
      </c>
      <c r="L40" s="8" t="s">
        <v>33</v>
      </c>
      <c r="N40" s="13"/>
    </row>
    <row r="41" spans="1:14" x14ac:dyDescent="0.2">
      <c r="A41" s="12" t="s">
        <v>161</v>
      </c>
      <c r="B41" s="12" t="s">
        <v>166</v>
      </c>
      <c r="C41" s="8" t="s">
        <v>165</v>
      </c>
      <c r="D41" s="3" t="s">
        <v>25</v>
      </c>
      <c r="E41" s="3">
        <v>1463</v>
      </c>
      <c r="F41" s="6">
        <v>5.45</v>
      </c>
      <c r="G41" s="3">
        <f>H41^2</f>
        <v>0.82810000000000006</v>
      </c>
      <c r="H41" s="3">
        <v>0.91</v>
      </c>
      <c r="I41" s="3">
        <f t="shared" si="3"/>
        <v>2.3791357845528095E-2</v>
      </c>
      <c r="J41" s="3" t="s">
        <v>13</v>
      </c>
      <c r="K41" s="8">
        <v>5</v>
      </c>
      <c r="L41" s="8" t="s">
        <v>33</v>
      </c>
      <c r="N41" s="13"/>
    </row>
    <row r="42" spans="1:14" x14ac:dyDescent="0.2">
      <c r="A42" s="8" t="s">
        <v>128</v>
      </c>
      <c r="B42" s="8" t="s">
        <v>129</v>
      </c>
      <c r="C42" s="8" t="s">
        <v>62</v>
      </c>
      <c r="D42" s="3" t="s">
        <v>26</v>
      </c>
      <c r="E42" s="3">
        <v>104</v>
      </c>
      <c r="F42" s="6">
        <v>4.5</v>
      </c>
      <c r="G42" s="3">
        <f>H42^2</f>
        <v>0.48999999999999994</v>
      </c>
      <c r="H42" s="3">
        <v>0.7</v>
      </c>
      <c r="I42" s="3">
        <f t="shared" si="3"/>
        <v>6.8640647298364416E-2</v>
      </c>
      <c r="J42" s="3" t="s">
        <v>13</v>
      </c>
      <c r="K42" s="8">
        <v>6</v>
      </c>
      <c r="L42" s="8" t="s">
        <v>33</v>
      </c>
      <c r="N42" s="13"/>
    </row>
    <row r="43" spans="1:14" x14ac:dyDescent="0.2">
      <c r="A43" s="8" t="s">
        <v>128</v>
      </c>
      <c r="B43" s="8" t="s">
        <v>129</v>
      </c>
      <c r="C43" s="8" t="s">
        <v>27</v>
      </c>
      <c r="D43" s="3" t="s">
        <v>26</v>
      </c>
      <c r="E43" s="3">
        <v>171</v>
      </c>
      <c r="F43" s="6">
        <v>4.8</v>
      </c>
      <c r="G43" s="3">
        <f>H43^2</f>
        <v>0.48999999999999994</v>
      </c>
      <c r="H43" s="3">
        <v>0.7</v>
      </c>
      <c r="I43" s="3">
        <f t="shared" si="3"/>
        <v>5.3530337903131074E-2</v>
      </c>
      <c r="J43" s="3" t="s">
        <v>13</v>
      </c>
      <c r="K43" s="8">
        <v>6</v>
      </c>
      <c r="L43" s="8" t="s">
        <v>33</v>
      </c>
      <c r="N43" s="13"/>
    </row>
    <row r="44" spans="1:14" x14ac:dyDescent="0.2">
      <c r="A44" s="8" t="s">
        <v>162</v>
      </c>
      <c r="B44" s="8" t="s">
        <v>130</v>
      </c>
      <c r="C44" s="8" t="s">
        <v>63</v>
      </c>
      <c r="D44" s="3">
        <v>2004</v>
      </c>
      <c r="E44" s="3">
        <v>65</v>
      </c>
      <c r="F44" s="4">
        <v>2.35</v>
      </c>
      <c r="G44" s="4">
        <f>H44^2</f>
        <v>0.40960000000000002</v>
      </c>
      <c r="H44" s="4">
        <v>0.64</v>
      </c>
      <c r="I44" s="3">
        <f t="shared" si="3"/>
        <v>7.9382230137093418E-2</v>
      </c>
      <c r="J44" s="3" t="s">
        <v>13</v>
      </c>
      <c r="K44" s="8">
        <v>7</v>
      </c>
      <c r="L44" s="8" t="s">
        <v>33</v>
      </c>
      <c r="N44" s="13"/>
    </row>
    <row r="45" spans="1:14" x14ac:dyDescent="0.2">
      <c r="A45" s="8" t="s">
        <v>162</v>
      </c>
      <c r="B45" s="8" t="s">
        <v>130</v>
      </c>
      <c r="C45" s="8" t="s">
        <v>63</v>
      </c>
      <c r="D45" s="3">
        <v>2005</v>
      </c>
      <c r="E45" s="3">
        <v>145</v>
      </c>
      <c r="F45" s="4">
        <v>2.38</v>
      </c>
      <c r="G45" s="4">
        <f t="shared" ref="G45:G52" si="5">H45^2</f>
        <v>0.34809999999999997</v>
      </c>
      <c r="H45" s="4">
        <v>0.59</v>
      </c>
      <c r="I45" s="3">
        <f t="shared" si="3"/>
        <v>4.8996833113706575E-2</v>
      </c>
      <c r="J45" s="3" t="s">
        <v>13</v>
      </c>
      <c r="K45" s="8">
        <v>7</v>
      </c>
      <c r="L45" s="8" t="s">
        <v>33</v>
      </c>
      <c r="N45" s="13"/>
    </row>
    <row r="46" spans="1:14" x14ac:dyDescent="0.2">
      <c r="A46" s="8" t="s">
        <v>162</v>
      </c>
      <c r="B46" s="8" t="s">
        <v>130</v>
      </c>
      <c r="C46" s="8" t="s">
        <v>63</v>
      </c>
      <c r="D46" s="3">
        <v>2006</v>
      </c>
      <c r="E46" s="3">
        <v>183</v>
      </c>
      <c r="F46" s="4">
        <v>2.5299999999999998</v>
      </c>
      <c r="G46" s="4">
        <f t="shared" si="5"/>
        <v>0.36</v>
      </c>
      <c r="H46" s="4">
        <v>0.6</v>
      </c>
      <c r="I46" s="3">
        <f t="shared" si="3"/>
        <v>4.4353276257274366E-2</v>
      </c>
      <c r="J46" s="3" t="s">
        <v>13</v>
      </c>
      <c r="K46" s="8">
        <v>7</v>
      </c>
      <c r="L46" s="8" t="s">
        <v>33</v>
      </c>
      <c r="N46" s="13"/>
    </row>
    <row r="47" spans="1:14" x14ac:dyDescent="0.2">
      <c r="A47" s="8" t="s">
        <v>162</v>
      </c>
      <c r="B47" s="8" t="s">
        <v>130</v>
      </c>
      <c r="C47" s="8" t="s">
        <v>63</v>
      </c>
      <c r="D47" s="3">
        <v>2007</v>
      </c>
      <c r="E47" s="3">
        <v>154</v>
      </c>
      <c r="F47" s="4">
        <v>2.38</v>
      </c>
      <c r="G47" s="4">
        <f t="shared" si="5"/>
        <v>0.39690000000000003</v>
      </c>
      <c r="H47" s="4">
        <v>0.63</v>
      </c>
      <c r="I47" s="3">
        <f t="shared" si="3"/>
        <v>5.0766846733598957E-2</v>
      </c>
      <c r="J47" s="3" t="s">
        <v>13</v>
      </c>
      <c r="K47" s="8">
        <v>7</v>
      </c>
      <c r="L47" s="8" t="s">
        <v>33</v>
      </c>
      <c r="N47" s="13"/>
    </row>
    <row r="48" spans="1:14" x14ac:dyDescent="0.2">
      <c r="A48" s="8" t="s">
        <v>131</v>
      </c>
      <c r="B48" s="8" t="s">
        <v>132</v>
      </c>
      <c r="C48" s="8" t="s">
        <v>28</v>
      </c>
      <c r="D48" s="3" t="s">
        <v>32</v>
      </c>
      <c r="E48" s="3">
        <v>52</v>
      </c>
      <c r="F48" s="4">
        <v>1.02</v>
      </c>
      <c r="G48" s="3">
        <f t="shared" si="5"/>
        <v>1.9600000000000003E-2</v>
      </c>
      <c r="H48" s="4">
        <v>0.14000000000000001</v>
      </c>
      <c r="I48" s="3">
        <f t="shared" si="3"/>
        <v>1.941450686788302E-2</v>
      </c>
      <c r="J48" s="3" t="s">
        <v>13</v>
      </c>
      <c r="K48" s="8">
        <v>8</v>
      </c>
      <c r="L48" s="8" t="s">
        <v>33</v>
      </c>
      <c r="N48" s="13"/>
    </row>
    <row r="49" spans="1:14" x14ac:dyDescent="0.2">
      <c r="A49" s="8" t="s">
        <v>131</v>
      </c>
      <c r="B49" s="8" t="s">
        <v>132</v>
      </c>
      <c r="C49" s="8" t="s">
        <v>29</v>
      </c>
      <c r="D49" s="3" t="s">
        <v>32</v>
      </c>
      <c r="E49" s="3">
        <v>15</v>
      </c>
      <c r="F49" s="4">
        <v>1.07</v>
      </c>
      <c r="G49" s="3">
        <f t="shared" si="5"/>
        <v>6.7600000000000007E-2</v>
      </c>
      <c r="H49" s="4">
        <v>0.26</v>
      </c>
      <c r="I49" s="3">
        <f t="shared" si="3"/>
        <v>6.7131711334261893E-2</v>
      </c>
      <c r="J49" s="3" t="s">
        <v>13</v>
      </c>
      <c r="K49" s="8">
        <v>8</v>
      </c>
      <c r="L49" s="8" t="s">
        <v>33</v>
      </c>
      <c r="N49" s="13"/>
    </row>
    <row r="50" spans="1:14" x14ac:dyDescent="0.2">
      <c r="A50" s="8" t="s">
        <v>131</v>
      </c>
      <c r="B50" s="8" t="s">
        <v>132</v>
      </c>
      <c r="C50" s="8" t="s">
        <v>30</v>
      </c>
      <c r="D50" s="3" t="s">
        <v>32</v>
      </c>
      <c r="E50" s="3">
        <v>17</v>
      </c>
      <c r="F50" s="4">
        <v>1.1200000000000001</v>
      </c>
      <c r="G50" s="3">
        <f t="shared" si="5"/>
        <v>0.10890000000000001</v>
      </c>
      <c r="H50" s="4">
        <v>0.33</v>
      </c>
      <c r="I50" s="3">
        <f t="shared" si="3"/>
        <v>8.0036756261989889E-2</v>
      </c>
      <c r="J50" s="3" t="s">
        <v>13</v>
      </c>
      <c r="K50" s="8">
        <v>8</v>
      </c>
      <c r="L50" s="8" t="s">
        <v>33</v>
      </c>
      <c r="N50" s="13"/>
    </row>
    <row r="51" spans="1:14" x14ac:dyDescent="0.2">
      <c r="A51" s="8" t="s">
        <v>131</v>
      </c>
      <c r="B51" s="8" t="s">
        <v>132</v>
      </c>
      <c r="C51" s="8" t="s">
        <v>31</v>
      </c>
      <c r="D51" s="3" t="s">
        <v>32</v>
      </c>
      <c r="E51" s="3">
        <v>9</v>
      </c>
      <c r="F51" s="4">
        <v>1.33</v>
      </c>
      <c r="G51" s="3">
        <f t="shared" si="5"/>
        <v>0.25</v>
      </c>
      <c r="H51" s="4">
        <v>0.5</v>
      </c>
      <c r="I51" s="3">
        <f t="shared" si="3"/>
        <v>0.16666666666666666</v>
      </c>
      <c r="J51" s="3" t="s">
        <v>13</v>
      </c>
      <c r="K51" s="8">
        <v>8</v>
      </c>
      <c r="L51" s="8" t="s">
        <v>33</v>
      </c>
      <c r="N51" s="13"/>
    </row>
    <row r="52" spans="1:14" x14ac:dyDescent="0.2">
      <c r="A52" s="8" t="s">
        <v>133</v>
      </c>
      <c r="B52" s="8" t="s">
        <v>134</v>
      </c>
      <c r="C52" s="8" t="s">
        <v>64</v>
      </c>
      <c r="D52" s="3" t="s">
        <v>34</v>
      </c>
      <c r="E52" s="3" t="s">
        <v>33</v>
      </c>
      <c r="F52" s="6">
        <v>1.78</v>
      </c>
      <c r="G52" s="3">
        <f t="shared" si="5"/>
        <v>4.8399999999999999E-2</v>
      </c>
      <c r="H52" s="3">
        <v>0.22</v>
      </c>
      <c r="I52" s="3" t="s">
        <v>33</v>
      </c>
      <c r="J52" s="3" t="s">
        <v>13</v>
      </c>
      <c r="K52" s="8">
        <v>9</v>
      </c>
      <c r="L52" s="8" t="s">
        <v>33</v>
      </c>
      <c r="N52" s="13"/>
    </row>
    <row r="53" spans="1:14" x14ac:dyDescent="0.2">
      <c r="A53" s="8" t="s">
        <v>135</v>
      </c>
      <c r="B53" s="8" t="s">
        <v>136</v>
      </c>
      <c r="C53" s="8" t="s">
        <v>65</v>
      </c>
      <c r="D53" s="3">
        <v>1998</v>
      </c>
      <c r="E53" s="3">
        <v>9</v>
      </c>
      <c r="F53" s="4">
        <v>2.44</v>
      </c>
      <c r="G53" s="10">
        <f>H53^2</f>
        <v>0.29160000000000003</v>
      </c>
      <c r="H53" s="10">
        <f>I53*SQRT(E53)</f>
        <v>0.54</v>
      </c>
      <c r="I53" s="9">
        <v>0.18</v>
      </c>
      <c r="J53" s="3" t="s">
        <v>10</v>
      </c>
      <c r="K53" s="8">
        <v>10</v>
      </c>
      <c r="L53" s="8" t="s">
        <v>167</v>
      </c>
      <c r="N53" s="13"/>
    </row>
    <row r="54" spans="1:14" x14ac:dyDescent="0.2">
      <c r="A54" s="8" t="s">
        <v>135</v>
      </c>
      <c r="B54" s="8" t="s">
        <v>136</v>
      </c>
      <c r="C54" s="8" t="s">
        <v>65</v>
      </c>
      <c r="D54" s="3">
        <v>1999</v>
      </c>
      <c r="E54" s="3">
        <v>15</v>
      </c>
      <c r="F54" s="4">
        <v>3.07</v>
      </c>
      <c r="G54" s="10">
        <f t="shared" ref="G54:G55" si="6">H54^2</f>
        <v>0.21599999999999997</v>
      </c>
      <c r="H54" s="10">
        <f t="shared" ref="H54:H55" si="7">I54*SQRT(E54)</f>
        <v>0.46475800154489</v>
      </c>
      <c r="I54" s="9">
        <v>0.12</v>
      </c>
      <c r="J54" s="3" t="s">
        <v>10</v>
      </c>
      <c r="K54" s="8">
        <v>10</v>
      </c>
      <c r="L54" s="8" t="s">
        <v>167</v>
      </c>
      <c r="N54" s="13"/>
    </row>
    <row r="55" spans="1:14" x14ac:dyDescent="0.2">
      <c r="A55" s="8" t="s">
        <v>135</v>
      </c>
      <c r="B55" s="8" t="s">
        <v>136</v>
      </c>
      <c r="C55" s="8" t="s">
        <v>66</v>
      </c>
      <c r="D55" s="3">
        <v>2001</v>
      </c>
      <c r="E55" s="3">
        <v>10</v>
      </c>
      <c r="F55" s="4">
        <v>2.8</v>
      </c>
      <c r="G55" s="10">
        <f t="shared" si="6"/>
        <v>0.40000000000000013</v>
      </c>
      <c r="H55" s="10">
        <f t="shared" si="7"/>
        <v>0.63245553203367599</v>
      </c>
      <c r="I55" s="9">
        <v>0.2</v>
      </c>
      <c r="J55" s="3" t="s">
        <v>10</v>
      </c>
      <c r="K55" s="8">
        <v>10</v>
      </c>
      <c r="L55" s="8" t="s">
        <v>167</v>
      </c>
      <c r="N55" s="13"/>
    </row>
    <row r="56" spans="1:14" x14ac:dyDescent="0.2">
      <c r="A56" s="8" t="s">
        <v>137</v>
      </c>
      <c r="B56" s="8" t="s">
        <v>138</v>
      </c>
      <c r="C56" s="8" t="s">
        <v>67</v>
      </c>
      <c r="D56" s="3" t="s">
        <v>35</v>
      </c>
      <c r="E56" s="3">
        <v>137</v>
      </c>
      <c r="F56" s="6">
        <v>2.6</v>
      </c>
      <c r="G56" s="3">
        <f>H56^2</f>
        <v>0.48999999999999994</v>
      </c>
      <c r="H56" s="3">
        <v>0.7</v>
      </c>
      <c r="I56" s="3">
        <f>H56/SQRT(E56)</f>
        <v>5.9805036040173259E-2</v>
      </c>
      <c r="J56" s="3" t="s">
        <v>13</v>
      </c>
      <c r="K56" s="8">
        <v>11</v>
      </c>
      <c r="L56" s="8" t="s">
        <v>168</v>
      </c>
      <c r="N56" s="13"/>
    </row>
    <row r="57" spans="1:14" x14ac:dyDescent="0.2">
      <c r="A57" s="8" t="s">
        <v>139</v>
      </c>
      <c r="B57" s="8" t="s">
        <v>140</v>
      </c>
      <c r="C57" s="8" t="s">
        <v>68</v>
      </c>
      <c r="D57" s="3" t="s">
        <v>36</v>
      </c>
      <c r="E57" s="3">
        <v>56</v>
      </c>
      <c r="F57" s="4">
        <v>4.12</v>
      </c>
      <c r="G57" s="3">
        <f>H57^2</f>
        <v>0.38440000000000002</v>
      </c>
      <c r="H57" s="3">
        <v>0.62</v>
      </c>
      <c r="I57" s="3">
        <f>H57/SQRT(E57)</f>
        <v>8.2850984992851553E-2</v>
      </c>
      <c r="J57" s="3" t="s">
        <v>13</v>
      </c>
      <c r="K57" s="8">
        <v>12</v>
      </c>
      <c r="L57" s="8" t="s">
        <v>168</v>
      </c>
      <c r="N57" s="13"/>
    </row>
    <row r="58" spans="1:14" x14ac:dyDescent="0.2">
      <c r="A58" s="8" t="s">
        <v>141</v>
      </c>
      <c r="B58" s="8" t="s">
        <v>142</v>
      </c>
      <c r="C58" s="8" t="s">
        <v>69</v>
      </c>
      <c r="D58" s="3" t="s">
        <v>37</v>
      </c>
      <c r="E58" s="3">
        <v>85</v>
      </c>
      <c r="F58" s="6">
        <v>5.6</v>
      </c>
      <c r="G58" s="11">
        <f>H58^2</f>
        <v>0.41650000000000004</v>
      </c>
      <c r="H58" s="11">
        <f>I58*SQRT(E58)</f>
        <v>0.64536811201050215</v>
      </c>
      <c r="I58" s="3">
        <v>7.0000000000000007E-2</v>
      </c>
      <c r="J58" s="3" t="s">
        <v>10</v>
      </c>
      <c r="K58" s="8">
        <v>13</v>
      </c>
      <c r="L58" s="8" t="s">
        <v>33</v>
      </c>
      <c r="N58" s="13"/>
    </row>
    <row r="59" spans="1:14" x14ac:dyDescent="0.2">
      <c r="A59" s="8" t="s">
        <v>143</v>
      </c>
      <c r="B59" s="8" t="s">
        <v>144</v>
      </c>
      <c r="C59" s="8" t="s">
        <v>70</v>
      </c>
      <c r="D59" s="3" t="s">
        <v>38</v>
      </c>
      <c r="E59" s="3">
        <v>133</v>
      </c>
      <c r="F59" s="6">
        <v>4.41</v>
      </c>
      <c r="G59" s="3">
        <f>H59^2</f>
        <v>0.77439999999999998</v>
      </c>
      <c r="H59" s="3">
        <v>0.88</v>
      </c>
      <c r="I59" s="3">
        <f>H59/SQRT(E59)</f>
        <v>7.6305677318122558E-2</v>
      </c>
      <c r="J59" s="3" t="s">
        <v>13</v>
      </c>
      <c r="K59" s="8">
        <v>14</v>
      </c>
      <c r="L59" s="8" t="s">
        <v>33</v>
      </c>
      <c r="N59" s="13"/>
    </row>
    <row r="60" spans="1:14" x14ac:dyDescent="0.2">
      <c r="A60" s="8" t="s">
        <v>145</v>
      </c>
      <c r="B60" s="8" t="s">
        <v>146</v>
      </c>
      <c r="C60" s="8" t="s">
        <v>71</v>
      </c>
      <c r="D60" s="3" t="s">
        <v>39</v>
      </c>
      <c r="E60" s="3">
        <v>2391</v>
      </c>
      <c r="F60" s="6">
        <v>2.5680000000000001</v>
      </c>
      <c r="G60" s="3">
        <v>0.39800000000000002</v>
      </c>
      <c r="H60" s="3">
        <f>SQRT(G60)</f>
        <v>0.63087241182350018</v>
      </c>
      <c r="I60" s="3">
        <f>H60/SQRT(E60)</f>
        <v>1.2901842858391129E-2</v>
      </c>
      <c r="J60" s="3" t="s">
        <v>24</v>
      </c>
      <c r="K60" s="8">
        <v>16</v>
      </c>
      <c r="L60" s="8" t="s">
        <v>168</v>
      </c>
      <c r="N60" s="13"/>
    </row>
    <row r="61" spans="1:14" x14ac:dyDescent="0.2">
      <c r="A61" s="8" t="s">
        <v>147</v>
      </c>
      <c r="B61" s="8" t="s">
        <v>148</v>
      </c>
      <c r="C61" s="8" t="s">
        <v>72</v>
      </c>
      <c r="D61" s="3">
        <v>1999</v>
      </c>
      <c r="E61" s="3">
        <v>63</v>
      </c>
      <c r="F61" s="6">
        <v>3.5</v>
      </c>
      <c r="G61" s="3">
        <f>H61^2</f>
        <v>0.48999999999999994</v>
      </c>
      <c r="H61" s="3">
        <v>0.7</v>
      </c>
      <c r="I61" s="3">
        <f>H61/SQRT(E61)</f>
        <v>8.8191710368819676E-2</v>
      </c>
      <c r="J61" s="3" t="s">
        <v>13</v>
      </c>
      <c r="K61" s="8">
        <v>17</v>
      </c>
      <c r="L61" s="8" t="s">
        <v>33</v>
      </c>
      <c r="N61" s="13"/>
    </row>
    <row r="62" spans="1:14" x14ac:dyDescent="0.2">
      <c r="A62" s="8" t="s">
        <v>40</v>
      </c>
      <c r="B62" s="8" t="s">
        <v>149</v>
      </c>
      <c r="C62" s="8" t="s">
        <v>73</v>
      </c>
      <c r="D62" s="3" t="s">
        <v>41</v>
      </c>
      <c r="E62" s="3">
        <v>92</v>
      </c>
      <c r="F62" s="4">
        <v>2.93</v>
      </c>
      <c r="G62" s="11">
        <f>H62^2</f>
        <v>0.58879999999999988</v>
      </c>
      <c r="H62" s="11">
        <f>I62*SQRT(E62)</f>
        <v>0.76733304373003508</v>
      </c>
      <c r="I62" s="4">
        <v>0.08</v>
      </c>
      <c r="J62" s="3" t="s">
        <v>10</v>
      </c>
      <c r="K62" s="8">
        <v>18</v>
      </c>
      <c r="L62" s="8" t="s">
        <v>33</v>
      </c>
      <c r="N62" s="13"/>
    </row>
    <row r="63" spans="1:14" x14ac:dyDescent="0.2">
      <c r="A63" s="8" t="s">
        <v>40</v>
      </c>
      <c r="B63" s="8" t="s">
        <v>149</v>
      </c>
      <c r="C63" s="8" t="s">
        <v>74</v>
      </c>
      <c r="D63" s="3" t="s">
        <v>41</v>
      </c>
      <c r="E63" s="3">
        <v>294</v>
      </c>
      <c r="F63" s="4">
        <v>2.91</v>
      </c>
      <c r="G63" s="11">
        <f t="shared" ref="G63:G69" si="8">H63^2</f>
        <v>0.73500000000000021</v>
      </c>
      <c r="H63" s="11">
        <f t="shared" ref="H63:H69" si="9">I63*SQRT(E63)</f>
        <v>0.85732140997411244</v>
      </c>
      <c r="I63" s="4">
        <v>0.05</v>
      </c>
      <c r="J63" s="3" t="s">
        <v>10</v>
      </c>
      <c r="K63" s="8">
        <v>18</v>
      </c>
      <c r="L63" s="8" t="s">
        <v>33</v>
      </c>
      <c r="N63" s="13"/>
    </row>
    <row r="64" spans="1:14" x14ac:dyDescent="0.2">
      <c r="A64" s="8" t="s">
        <v>40</v>
      </c>
      <c r="B64" s="8" t="s">
        <v>149</v>
      </c>
      <c r="C64" s="8" t="s">
        <v>75</v>
      </c>
      <c r="D64" s="3" t="s">
        <v>41</v>
      </c>
      <c r="E64" s="3">
        <v>19</v>
      </c>
      <c r="F64" s="4">
        <v>2.42</v>
      </c>
      <c r="G64" s="11">
        <f t="shared" si="8"/>
        <v>0.68590000000000018</v>
      </c>
      <c r="H64" s="11">
        <f t="shared" si="9"/>
        <v>0.8281907992727281</v>
      </c>
      <c r="I64" s="4">
        <v>0.19</v>
      </c>
      <c r="J64" s="3" t="s">
        <v>10</v>
      </c>
      <c r="K64" s="8">
        <v>18</v>
      </c>
      <c r="L64" s="8" t="s">
        <v>33</v>
      </c>
      <c r="N64" s="13"/>
    </row>
    <row r="65" spans="1:14" x14ac:dyDescent="0.2">
      <c r="A65" s="8" t="s">
        <v>40</v>
      </c>
      <c r="B65" s="8" t="s">
        <v>149</v>
      </c>
      <c r="C65" s="8" t="s">
        <v>76</v>
      </c>
      <c r="D65" s="3" t="s">
        <v>41</v>
      </c>
      <c r="E65" s="3">
        <v>59</v>
      </c>
      <c r="F65" s="4">
        <v>2.4700000000000002</v>
      </c>
      <c r="G65" s="11">
        <f t="shared" si="8"/>
        <v>0.71389999999999998</v>
      </c>
      <c r="H65" s="11">
        <f t="shared" si="9"/>
        <v>0.84492603226554686</v>
      </c>
      <c r="I65" s="4">
        <v>0.11</v>
      </c>
      <c r="J65" s="3" t="s">
        <v>10</v>
      </c>
      <c r="K65" s="8">
        <v>18</v>
      </c>
      <c r="L65" s="8" t="s">
        <v>33</v>
      </c>
      <c r="N65" s="13"/>
    </row>
    <row r="66" spans="1:14" x14ac:dyDescent="0.2">
      <c r="A66" s="8" t="s">
        <v>40</v>
      </c>
      <c r="B66" s="8" t="s">
        <v>149</v>
      </c>
      <c r="C66" s="8" t="s">
        <v>77</v>
      </c>
      <c r="D66" s="3" t="s">
        <v>41</v>
      </c>
      <c r="E66" s="3">
        <v>354</v>
      </c>
      <c r="F66" s="4">
        <v>2.46</v>
      </c>
      <c r="G66" s="11">
        <f t="shared" si="8"/>
        <v>0.8849999999999999</v>
      </c>
      <c r="H66" s="11">
        <f t="shared" si="9"/>
        <v>0.94074438611133893</v>
      </c>
      <c r="I66" s="4">
        <v>0.05</v>
      </c>
      <c r="J66" s="3" t="s">
        <v>10</v>
      </c>
      <c r="K66" s="8">
        <v>18</v>
      </c>
      <c r="L66" s="8" t="s">
        <v>33</v>
      </c>
      <c r="N66" s="13"/>
    </row>
    <row r="67" spans="1:14" x14ac:dyDescent="0.2">
      <c r="A67" s="8" t="s">
        <v>40</v>
      </c>
      <c r="B67" s="8" t="s">
        <v>149</v>
      </c>
      <c r="C67" s="8" t="s">
        <v>78</v>
      </c>
      <c r="D67" s="3" t="s">
        <v>41</v>
      </c>
      <c r="E67" s="3">
        <v>201</v>
      </c>
      <c r="F67" s="4">
        <v>2.2799999999999998</v>
      </c>
      <c r="G67" s="11">
        <f t="shared" si="8"/>
        <v>0.72360000000000002</v>
      </c>
      <c r="H67" s="11">
        <f t="shared" si="9"/>
        <v>0.85064681272546949</v>
      </c>
      <c r="I67" s="4">
        <v>0.06</v>
      </c>
      <c r="J67" s="3" t="s">
        <v>10</v>
      </c>
      <c r="K67" s="8">
        <v>18</v>
      </c>
      <c r="L67" s="8" t="s">
        <v>33</v>
      </c>
      <c r="N67" s="13"/>
    </row>
    <row r="68" spans="1:14" x14ac:dyDescent="0.2">
      <c r="A68" s="8" t="s">
        <v>40</v>
      </c>
      <c r="B68" s="8" t="s">
        <v>149</v>
      </c>
      <c r="C68" s="8" t="s">
        <v>79</v>
      </c>
      <c r="D68" s="3" t="s">
        <v>41</v>
      </c>
      <c r="E68" s="3">
        <v>72</v>
      </c>
      <c r="F68" s="4">
        <v>2.76</v>
      </c>
      <c r="G68" s="11">
        <f t="shared" si="8"/>
        <v>0.72</v>
      </c>
      <c r="H68" s="11">
        <f t="shared" si="9"/>
        <v>0.84852813742385702</v>
      </c>
      <c r="I68" s="4">
        <v>0.1</v>
      </c>
      <c r="J68" s="3" t="s">
        <v>10</v>
      </c>
      <c r="K68" s="8">
        <v>18</v>
      </c>
      <c r="L68" s="8" t="s">
        <v>33</v>
      </c>
      <c r="N68" s="13"/>
    </row>
    <row r="69" spans="1:14" x14ac:dyDescent="0.2">
      <c r="A69" s="8" t="s">
        <v>40</v>
      </c>
      <c r="B69" s="8" t="s">
        <v>149</v>
      </c>
      <c r="C69" s="8" t="s">
        <v>80</v>
      </c>
      <c r="D69" s="3" t="s">
        <v>41</v>
      </c>
      <c r="E69" s="3">
        <v>30</v>
      </c>
      <c r="F69" s="4">
        <v>2.57</v>
      </c>
      <c r="G69" s="11">
        <f t="shared" si="8"/>
        <v>0.67499999999999993</v>
      </c>
      <c r="H69" s="11">
        <f t="shared" si="9"/>
        <v>0.82158383625774911</v>
      </c>
      <c r="I69" s="4">
        <v>0.15</v>
      </c>
      <c r="J69" s="3" t="s">
        <v>10</v>
      </c>
      <c r="K69" s="8">
        <v>18</v>
      </c>
      <c r="L69" s="8" t="s">
        <v>33</v>
      </c>
      <c r="N69" s="13"/>
    </row>
    <row r="70" spans="1:14" x14ac:dyDescent="0.2">
      <c r="A70" s="8" t="s">
        <v>150</v>
      </c>
      <c r="B70" s="8" t="s">
        <v>151</v>
      </c>
      <c r="C70" s="8" t="s">
        <v>81</v>
      </c>
      <c r="D70" s="3" t="s">
        <v>42</v>
      </c>
      <c r="E70" s="3">
        <v>246</v>
      </c>
      <c r="F70" s="9">
        <v>2.87</v>
      </c>
      <c r="G70" s="9">
        <v>0.114</v>
      </c>
      <c r="H70" s="3">
        <f>SQRT(G70)</f>
        <v>0.33763886032268264</v>
      </c>
      <c r="I70" s="3">
        <f>H70/SQRT(E70)</f>
        <v>2.1527067476698757E-2</v>
      </c>
      <c r="J70" s="3" t="s">
        <v>24</v>
      </c>
      <c r="K70" s="8">
        <v>19</v>
      </c>
      <c r="L70" s="8" t="s">
        <v>169</v>
      </c>
      <c r="N70" s="13"/>
    </row>
    <row r="71" spans="1:14" x14ac:dyDescent="0.2">
      <c r="A71" s="8" t="s">
        <v>150</v>
      </c>
      <c r="B71" s="8" t="s">
        <v>151</v>
      </c>
      <c r="C71" s="8" t="s">
        <v>82</v>
      </c>
      <c r="D71" s="3" t="s">
        <v>42</v>
      </c>
      <c r="E71" s="3">
        <v>221</v>
      </c>
      <c r="F71" s="9">
        <v>2.819</v>
      </c>
      <c r="G71" s="3">
        <v>0.158</v>
      </c>
      <c r="H71" s="3">
        <f>SQRT(G71)</f>
        <v>0.39749213828703583</v>
      </c>
      <c r="I71" s="3">
        <f>H71/SQRT(E71)</f>
        <v>2.6738214725310898E-2</v>
      </c>
      <c r="J71" s="3" t="s">
        <v>24</v>
      </c>
      <c r="K71" s="8">
        <v>19</v>
      </c>
      <c r="L71" s="8" t="s">
        <v>169</v>
      </c>
      <c r="N71" s="13"/>
    </row>
    <row r="72" spans="1:14" x14ac:dyDescent="0.2">
      <c r="A72" s="8" t="s">
        <v>152</v>
      </c>
      <c r="B72" s="8" t="s">
        <v>153</v>
      </c>
      <c r="C72" s="8" t="s">
        <v>83</v>
      </c>
      <c r="D72" s="3">
        <v>1987</v>
      </c>
      <c r="E72" s="3">
        <v>21</v>
      </c>
      <c r="F72" s="6">
        <v>1.9</v>
      </c>
      <c r="G72" s="3">
        <f t="shared" ref="G72:G81" si="10">H72^2</f>
        <v>0.36</v>
      </c>
      <c r="H72" s="3">
        <v>0.6</v>
      </c>
      <c r="I72" s="3">
        <f>H72/SQRT(E72)</f>
        <v>0.13093073414159542</v>
      </c>
      <c r="J72" s="3" t="s">
        <v>13</v>
      </c>
      <c r="K72" s="8">
        <v>20</v>
      </c>
      <c r="L72" s="8" t="s">
        <v>33</v>
      </c>
      <c r="N72" s="13"/>
    </row>
    <row r="73" spans="1:14" x14ac:dyDescent="0.2">
      <c r="A73" s="8" t="s">
        <v>152</v>
      </c>
      <c r="B73" s="8" t="s">
        <v>153</v>
      </c>
      <c r="C73" s="8" t="s">
        <v>83</v>
      </c>
      <c r="D73" s="3">
        <v>1989</v>
      </c>
      <c r="E73" s="3">
        <v>23</v>
      </c>
      <c r="F73" s="6">
        <v>2</v>
      </c>
      <c r="G73" s="3">
        <f t="shared" si="10"/>
        <v>0.36</v>
      </c>
      <c r="H73" s="3">
        <v>0.6</v>
      </c>
      <c r="I73" s="3">
        <f>H73/SQRT(E73)</f>
        <v>0.12510864843424485</v>
      </c>
      <c r="J73" s="3" t="s">
        <v>13</v>
      </c>
      <c r="K73" s="8">
        <v>20</v>
      </c>
      <c r="L73" s="8" t="s">
        <v>33</v>
      </c>
      <c r="N73" s="13"/>
    </row>
    <row r="74" spans="1:14" x14ac:dyDescent="0.2">
      <c r="A74" s="8" t="s">
        <v>154</v>
      </c>
      <c r="B74" s="8" t="s">
        <v>155</v>
      </c>
      <c r="C74" s="8" t="s">
        <v>84</v>
      </c>
      <c r="D74" s="3" t="s">
        <v>43</v>
      </c>
      <c r="E74" s="3">
        <v>68</v>
      </c>
      <c r="F74" s="4">
        <v>1.19</v>
      </c>
      <c r="G74" s="3">
        <f t="shared" si="10"/>
        <v>0.15210000000000001</v>
      </c>
      <c r="H74" s="3">
        <v>0.39</v>
      </c>
      <c r="I74" s="3">
        <f t="shared" ref="I74:I81" si="11">H74/SQRT(E74)</f>
        <v>4.729444688208493E-2</v>
      </c>
      <c r="J74" s="3" t="s">
        <v>13</v>
      </c>
      <c r="K74" s="8">
        <v>21</v>
      </c>
      <c r="L74" s="8" t="s">
        <v>170</v>
      </c>
      <c r="N74" s="13"/>
    </row>
    <row r="75" spans="1:14" x14ac:dyDescent="0.2">
      <c r="A75" s="8" t="s">
        <v>154</v>
      </c>
      <c r="B75" s="8" t="s">
        <v>155</v>
      </c>
      <c r="C75" s="8" t="s">
        <v>84</v>
      </c>
      <c r="D75" s="3" t="s">
        <v>43</v>
      </c>
      <c r="E75" s="3">
        <v>33</v>
      </c>
      <c r="F75" s="4">
        <v>1.21</v>
      </c>
      <c r="G75" s="3">
        <f t="shared" si="10"/>
        <v>0.16809999999999997</v>
      </c>
      <c r="H75" s="3">
        <v>0.41</v>
      </c>
      <c r="I75" s="3">
        <f t="shared" si="11"/>
        <v>7.1371838941836116E-2</v>
      </c>
      <c r="J75" s="3" t="s">
        <v>13</v>
      </c>
      <c r="K75" s="8">
        <v>21</v>
      </c>
      <c r="L75" s="8" t="s">
        <v>171</v>
      </c>
      <c r="N75" s="13"/>
    </row>
    <row r="76" spans="1:14" x14ac:dyDescent="0.2">
      <c r="A76" s="8" t="s">
        <v>44</v>
      </c>
      <c r="B76" s="8" t="s">
        <v>156</v>
      </c>
      <c r="C76" s="8" t="s">
        <v>85</v>
      </c>
      <c r="D76" s="3">
        <v>1978</v>
      </c>
      <c r="E76" s="3">
        <v>183</v>
      </c>
      <c r="F76" s="4">
        <v>1.7</v>
      </c>
      <c r="G76" s="3">
        <f t="shared" si="10"/>
        <v>0.21160000000000001</v>
      </c>
      <c r="H76" s="3">
        <v>0.46</v>
      </c>
      <c r="I76" s="3">
        <f t="shared" si="11"/>
        <v>3.4004178463910351E-2</v>
      </c>
      <c r="J76" s="3" t="s">
        <v>13</v>
      </c>
      <c r="K76" s="8">
        <v>22</v>
      </c>
      <c r="L76" s="8" t="s">
        <v>172</v>
      </c>
      <c r="N76" s="13"/>
    </row>
    <row r="77" spans="1:14" x14ac:dyDescent="0.2">
      <c r="A77" s="8" t="s">
        <v>44</v>
      </c>
      <c r="B77" s="8" t="s">
        <v>156</v>
      </c>
      <c r="C77" s="8" t="s">
        <v>85</v>
      </c>
      <c r="D77" s="3">
        <v>1981</v>
      </c>
      <c r="E77" s="3">
        <v>192</v>
      </c>
      <c r="F77" s="4">
        <v>1.7</v>
      </c>
      <c r="G77" s="3">
        <f t="shared" si="10"/>
        <v>0.27040000000000003</v>
      </c>
      <c r="H77" s="3">
        <v>0.52</v>
      </c>
      <c r="I77" s="3">
        <f t="shared" si="11"/>
        <v>3.7527767497325677E-2</v>
      </c>
      <c r="J77" s="3" t="s">
        <v>13</v>
      </c>
      <c r="K77" s="8">
        <v>22</v>
      </c>
      <c r="L77" s="8" t="s">
        <v>172</v>
      </c>
      <c r="N77" s="13"/>
    </row>
    <row r="78" spans="1:14" x14ac:dyDescent="0.2">
      <c r="A78" s="8" t="s">
        <v>44</v>
      </c>
      <c r="B78" s="8" t="s">
        <v>156</v>
      </c>
      <c r="C78" s="8" t="s">
        <v>85</v>
      </c>
      <c r="D78" s="3">
        <v>1982</v>
      </c>
      <c r="E78" s="3">
        <v>105</v>
      </c>
      <c r="F78" s="4">
        <v>1.1000000000000001</v>
      </c>
      <c r="G78" s="3">
        <f t="shared" si="10"/>
        <v>8.4099999999999994E-2</v>
      </c>
      <c r="H78" s="3">
        <v>0.28999999999999998</v>
      </c>
      <c r="I78" s="3">
        <f t="shared" si="11"/>
        <v>2.8301102115507463E-2</v>
      </c>
      <c r="J78" s="3" t="s">
        <v>13</v>
      </c>
      <c r="K78" s="8">
        <v>22</v>
      </c>
      <c r="L78" s="8" t="s">
        <v>172</v>
      </c>
      <c r="N78" s="13"/>
    </row>
    <row r="79" spans="1:14" x14ac:dyDescent="0.2">
      <c r="A79" s="8" t="s">
        <v>44</v>
      </c>
      <c r="B79" s="8" t="s">
        <v>156</v>
      </c>
      <c r="C79" s="8" t="s">
        <v>85</v>
      </c>
      <c r="D79" s="3">
        <v>1983</v>
      </c>
      <c r="E79" s="3">
        <v>211</v>
      </c>
      <c r="F79" s="4">
        <v>1.69</v>
      </c>
      <c r="G79" s="3">
        <f t="shared" si="10"/>
        <v>0.25</v>
      </c>
      <c r="H79" s="3">
        <v>0.5</v>
      </c>
      <c r="I79" s="3">
        <f t="shared" si="11"/>
        <v>3.4421419541075714E-2</v>
      </c>
      <c r="J79" s="3" t="s">
        <v>13</v>
      </c>
      <c r="K79" s="8">
        <v>22</v>
      </c>
      <c r="L79" s="8" t="s">
        <v>172</v>
      </c>
      <c r="N79" s="13"/>
    </row>
    <row r="80" spans="1:14" x14ac:dyDescent="0.2">
      <c r="A80" s="8" t="s">
        <v>44</v>
      </c>
      <c r="B80" s="8" t="s">
        <v>156</v>
      </c>
      <c r="C80" s="8" t="s">
        <v>85</v>
      </c>
      <c r="D80" s="3">
        <v>1987</v>
      </c>
      <c r="E80" s="3">
        <v>251</v>
      </c>
      <c r="F80" s="4">
        <v>1.45</v>
      </c>
      <c r="G80" s="3">
        <f t="shared" si="10"/>
        <v>0.25</v>
      </c>
      <c r="H80" s="3">
        <v>0.5</v>
      </c>
      <c r="I80" s="3">
        <f t="shared" si="11"/>
        <v>3.1559720154890156E-2</v>
      </c>
      <c r="J80" s="3" t="s">
        <v>13</v>
      </c>
      <c r="K80" s="8">
        <v>22</v>
      </c>
      <c r="L80" s="8" t="s">
        <v>172</v>
      </c>
      <c r="N80" s="13"/>
    </row>
    <row r="81" spans="1:14" x14ac:dyDescent="0.2">
      <c r="A81" s="8" t="s">
        <v>44</v>
      </c>
      <c r="B81" s="8" t="s">
        <v>156</v>
      </c>
      <c r="C81" s="8" t="s">
        <v>85</v>
      </c>
      <c r="D81" s="3">
        <v>1988</v>
      </c>
      <c r="E81" s="3">
        <v>265</v>
      </c>
      <c r="F81" s="4">
        <v>1.66</v>
      </c>
      <c r="G81" s="3">
        <f t="shared" si="10"/>
        <v>0.23039999999999999</v>
      </c>
      <c r="H81" s="3">
        <v>0.48</v>
      </c>
      <c r="I81" s="3">
        <f t="shared" si="11"/>
        <v>2.9486165608029656E-2</v>
      </c>
      <c r="J81" s="3" t="s">
        <v>13</v>
      </c>
      <c r="K81" s="8">
        <v>22</v>
      </c>
      <c r="L81" s="8" t="s">
        <v>172</v>
      </c>
      <c r="N81" s="13"/>
    </row>
    <row r="82" spans="1:14" x14ac:dyDescent="0.2">
      <c r="A82" s="8" t="s">
        <v>45</v>
      </c>
      <c r="B82" s="8" t="s">
        <v>157</v>
      </c>
      <c r="C82" s="8" t="s">
        <v>47</v>
      </c>
      <c r="D82" s="3" t="s">
        <v>48</v>
      </c>
      <c r="E82" s="3">
        <v>152</v>
      </c>
      <c r="F82" s="9">
        <v>5.6639999999999997</v>
      </c>
      <c r="G82" s="3">
        <v>0.70099999999999996</v>
      </c>
      <c r="H82" s="3">
        <f>SQRT(G82)</f>
        <v>0.83725742755737909</v>
      </c>
      <c r="I82" s="3">
        <f>H82/SQRT(E82)</f>
        <v>6.7910544875322248E-2</v>
      </c>
      <c r="J82" s="3" t="s">
        <v>24</v>
      </c>
      <c r="K82" s="8">
        <v>23</v>
      </c>
      <c r="L82" s="8" t="s">
        <v>173</v>
      </c>
      <c r="N82" s="13"/>
    </row>
    <row r="83" spans="1:14" x14ac:dyDescent="0.2">
      <c r="A83" s="8" t="s">
        <v>46</v>
      </c>
      <c r="B83" s="8" t="s">
        <v>158</v>
      </c>
      <c r="C83" s="8" t="s">
        <v>47</v>
      </c>
      <c r="D83" s="3" t="s">
        <v>48</v>
      </c>
      <c r="E83" s="3">
        <v>197</v>
      </c>
      <c r="F83" s="9">
        <v>5.056</v>
      </c>
      <c r="G83" s="3">
        <v>0.55300000000000005</v>
      </c>
      <c r="H83" s="3">
        <f>SQRT(G83)</f>
        <v>0.74363969770312832</v>
      </c>
      <c r="I83" s="3">
        <f>H83/SQRT(E83)</f>
        <v>5.2982134715248805E-2</v>
      </c>
      <c r="J83" s="3" t="s">
        <v>24</v>
      </c>
      <c r="K83" s="8">
        <v>23</v>
      </c>
      <c r="L83" s="8" t="s">
        <v>173</v>
      </c>
      <c r="N8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B16" sqref="B16"/>
    </sheetView>
  </sheetViews>
  <sheetFormatPr defaultRowHeight="15" x14ac:dyDescent="0.25"/>
  <cols>
    <col min="1" max="1" width="12.42578125" style="16" customWidth="1"/>
    <col min="2" max="2" width="238.42578125" style="14" bestFit="1" customWidth="1"/>
  </cols>
  <sheetData>
    <row r="1" spans="1:2" x14ac:dyDescent="0.25">
      <c r="A1" s="16" t="s">
        <v>94</v>
      </c>
      <c r="B1" s="14" t="s">
        <v>93</v>
      </c>
    </row>
    <row r="2" spans="1:2" x14ac:dyDescent="0.25">
      <c r="A2" s="16">
        <v>1</v>
      </c>
      <c r="B2" s="14" t="s">
        <v>106</v>
      </c>
    </row>
    <row r="3" spans="1:2" x14ac:dyDescent="0.25">
      <c r="A3" s="16">
        <v>2</v>
      </c>
      <c r="B3" s="14" t="s">
        <v>86</v>
      </c>
    </row>
    <row r="4" spans="1:2" x14ac:dyDescent="0.25">
      <c r="A4" s="16">
        <v>3</v>
      </c>
      <c r="B4" s="14" t="s">
        <v>87</v>
      </c>
    </row>
    <row r="5" spans="1:2" x14ac:dyDescent="0.25">
      <c r="A5" s="16">
        <v>4</v>
      </c>
      <c r="B5" s="14" t="s">
        <v>105</v>
      </c>
    </row>
    <row r="6" spans="1:2" x14ac:dyDescent="0.25">
      <c r="A6" s="16">
        <v>5</v>
      </c>
      <c r="B6" s="14" t="s">
        <v>88</v>
      </c>
    </row>
    <row r="7" spans="1:2" x14ac:dyDescent="0.25">
      <c r="A7" s="16">
        <v>6</v>
      </c>
      <c r="B7" s="14" t="s">
        <v>89</v>
      </c>
    </row>
    <row r="8" spans="1:2" x14ac:dyDescent="0.25">
      <c r="A8" s="16">
        <v>7</v>
      </c>
      <c r="B8" s="14" t="s">
        <v>95</v>
      </c>
    </row>
    <row r="9" spans="1:2" x14ac:dyDescent="0.25">
      <c r="A9" s="16">
        <v>8</v>
      </c>
      <c r="B9" s="14" t="s">
        <v>90</v>
      </c>
    </row>
    <row r="10" spans="1:2" x14ac:dyDescent="0.25">
      <c r="A10" s="16">
        <v>9</v>
      </c>
      <c r="B10" s="14" t="s">
        <v>107</v>
      </c>
    </row>
    <row r="11" spans="1:2" x14ac:dyDescent="0.25">
      <c r="A11" s="16">
        <v>10</v>
      </c>
      <c r="B11" s="14" t="s">
        <v>91</v>
      </c>
    </row>
    <row r="12" spans="1:2" x14ac:dyDescent="0.25">
      <c r="A12" s="16">
        <f>A11+1</f>
        <v>11</v>
      </c>
      <c r="B12" s="14" t="s">
        <v>92</v>
      </c>
    </row>
    <row r="13" spans="1:2" x14ac:dyDescent="0.25">
      <c r="A13" s="16">
        <f t="shared" ref="A13:A24" si="0">A12+1</f>
        <v>12</v>
      </c>
      <c r="B13" s="14" t="s">
        <v>96</v>
      </c>
    </row>
    <row r="14" spans="1:2" x14ac:dyDescent="0.25">
      <c r="A14" s="16">
        <f t="shared" si="0"/>
        <v>13</v>
      </c>
      <c r="B14" s="14" t="s">
        <v>97</v>
      </c>
    </row>
    <row r="15" spans="1:2" x14ac:dyDescent="0.25">
      <c r="A15" s="16">
        <f t="shared" si="0"/>
        <v>14</v>
      </c>
      <c r="B15" s="14" t="s">
        <v>98</v>
      </c>
    </row>
    <row r="16" spans="1:2" x14ac:dyDescent="0.25">
      <c r="A16" s="16">
        <f t="shared" si="0"/>
        <v>15</v>
      </c>
      <c r="B16" s="15" t="s">
        <v>108</v>
      </c>
    </row>
    <row r="17" spans="1:2" x14ac:dyDescent="0.25">
      <c r="A17" s="16">
        <f t="shared" si="0"/>
        <v>16</v>
      </c>
      <c r="B17" s="15" t="s">
        <v>109</v>
      </c>
    </row>
    <row r="18" spans="1:2" x14ac:dyDescent="0.25">
      <c r="A18" s="16">
        <f t="shared" si="0"/>
        <v>17</v>
      </c>
      <c r="B18" s="14" t="s">
        <v>110</v>
      </c>
    </row>
    <row r="19" spans="1:2" x14ac:dyDescent="0.25">
      <c r="A19" s="16">
        <f t="shared" si="0"/>
        <v>18</v>
      </c>
      <c r="B19" s="14" t="s">
        <v>99</v>
      </c>
    </row>
    <row r="20" spans="1:2" x14ac:dyDescent="0.25">
      <c r="A20" s="16">
        <f t="shared" si="0"/>
        <v>19</v>
      </c>
      <c r="B20" s="14" t="s">
        <v>100</v>
      </c>
    </row>
    <row r="21" spans="1:2" x14ac:dyDescent="0.25">
      <c r="A21" s="16">
        <f t="shared" si="0"/>
        <v>20</v>
      </c>
      <c r="B21" s="14" t="s">
        <v>101</v>
      </c>
    </row>
    <row r="22" spans="1:2" x14ac:dyDescent="0.25">
      <c r="A22" s="16">
        <f t="shared" si="0"/>
        <v>21</v>
      </c>
      <c r="B22" s="14" t="s">
        <v>102</v>
      </c>
    </row>
    <row r="23" spans="1:2" x14ac:dyDescent="0.25">
      <c r="A23" s="16">
        <f t="shared" si="0"/>
        <v>22</v>
      </c>
      <c r="B23" s="14" t="s">
        <v>103</v>
      </c>
    </row>
    <row r="24" spans="1:2" x14ac:dyDescent="0.25">
      <c r="A24" s="16">
        <f t="shared" si="0"/>
        <v>23</v>
      </c>
      <c r="B24" s="14" t="s">
        <v>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</vt:lpstr>
      <vt:lpstr>ref</vt:lpstr>
      <vt:lpstr>Sheet3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Pelabon</dc:creator>
  <cp:lastModifiedBy>Christophe Pelabon</cp:lastModifiedBy>
  <dcterms:created xsi:type="dcterms:W3CDTF">2016-05-24T09:45:26Z</dcterms:created>
  <dcterms:modified xsi:type="dcterms:W3CDTF">2020-01-09T19:08:38Z</dcterms:modified>
</cp:coreProperties>
</file>