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codeName="ThisWorkbook"/>
  <xr:revisionPtr revIDLastSave="0" documentId="13_ncr:1_{EB46147D-F102-4639-B1BE-205A257FD6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rta Gantt" sheetId="11" r:id="rId1"/>
  </sheets>
  <definedNames>
    <definedName name="hoy" localSheetId="0">TODAY()</definedName>
    <definedName name="Inicio_del_proyecto">'Carta Gantt'!$E$3</definedName>
    <definedName name="Semana_para_mostrar">'Carta Gantt'!$E$4</definedName>
    <definedName name="task_end" localSheetId="0">'Carta Gantt'!$F1</definedName>
    <definedName name="task_progress" localSheetId="0">'Carta Gantt'!$D1</definedName>
    <definedName name="task_start" localSheetId="0">'Carta Gantt'!$E1</definedName>
    <definedName name="_xlnm.Print_Titles" localSheetId="0">'Carta Gantt'!$4:$6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1" l="1"/>
  <c r="H7" i="11"/>
  <c r="E3" i="11" l="1"/>
  <c r="E9" i="11" s="1"/>
  <c r="F9" i="11" l="1"/>
  <c r="I5" i="11"/>
  <c r="H8" i="11"/>
  <c r="I6" i="11" l="1"/>
  <c r="H9" i="11" l="1"/>
  <c r="H10" i="11"/>
  <c r="H14" i="11"/>
  <c r="H13" i="11"/>
  <c r="J5" i="11"/>
  <c r="K5" i="11" s="1"/>
  <c r="L5" i="11" s="1"/>
  <c r="M5" i="11" s="1"/>
  <c r="N5" i="11" s="1"/>
  <c r="O5" i="11" s="1"/>
  <c r="P5" i="11" s="1"/>
  <c r="I4" i="11"/>
  <c r="H15" i="11" l="1"/>
  <c r="H11" i="11"/>
  <c r="H12" i="11"/>
  <c r="P4" i="11"/>
  <c r="Q5" i="11"/>
  <c r="R5" i="11" s="1"/>
  <c r="S5" i="11" s="1"/>
  <c r="T5" i="11" s="1"/>
  <c r="U5" i="11" s="1"/>
  <c r="V5" i="11" s="1"/>
  <c r="W5" i="11" s="1"/>
  <c r="J6" i="11"/>
  <c r="H16" i="11" l="1"/>
  <c r="W4" i="11"/>
  <c r="X5" i="11"/>
  <c r="Y5" i="11" s="1"/>
  <c r="Z5" i="11" s="1"/>
  <c r="AA5" i="11" s="1"/>
  <c r="AB5" i="11" s="1"/>
  <c r="AC5" i="11" s="1"/>
  <c r="AD5" i="11" s="1"/>
  <c r="K6" i="11"/>
  <c r="AE5" i="11" l="1"/>
  <c r="AF5" i="11" s="1"/>
  <c r="AG5" i="11" s="1"/>
  <c r="AH5" i="11" s="1"/>
  <c r="AI5" i="11" s="1"/>
  <c r="AJ5" i="11" s="1"/>
  <c r="AD4" i="11"/>
  <c r="L6" i="11"/>
  <c r="AK5" i="11" l="1"/>
  <c r="AL5" i="11" s="1"/>
  <c r="AM5" i="11" s="1"/>
  <c r="AN5" i="11" s="1"/>
  <c r="AO5" i="11" s="1"/>
  <c r="AP5" i="11" s="1"/>
  <c r="AQ5" i="11" s="1"/>
  <c r="M6" i="11"/>
  <c r="AR5" i="11" l="1"/>
  <c r="AS5" i="11" s="1"/>
  <c r="AK4" i="11"/>
  <c r="N6" i="11"/>
  <c r="AT5" i="11" l="1"/>
  <c r="AS6" i="11"/>
  <c r="AR4" i="11"/>
  <c r="O6" i="11"/>
  <c r="AT6" i="11" l="1"/>
  <c r="P6" i="11" l="1"/>
  <c r="R6" i="11" l="1"/>
  <c r="S6" i="11" l="1"/>
  <c r="AR6" i="11"/>
  <c r="AU5" i="11" s="1"/>
  <c r="AV5" i="11" s="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Q6" i="11"/>
  <c r="AW5" i="11" l="1"/>
  <c r="AX5" i="11" s="1"/>
  <c r="AV6" i="11"/>
  <c r="AU6" i="11"/>
  <c r="AW6" i="11" l="1"/>
  <c r="AY5" i="11"/>
  <c r="AZ5" i="11" l="1"/>
  <c r="AY6" i="11"/>
  <c r="AY4" i="11"/>
  <c r="AX6" i="11" s="1"/>
  <c r="BA5" i="11" l="1"/>
  <c r="AZ6" i="11"/>
  <c r="BB5" i="11" l="1"/>
  <c r="BA6" i="11"/>
  <c r="BB6" i="11" l="1"/>
  <c r="BC5" i="11"/>
  <c r="BD5" i="11" l="1"/>
  <c r="BC6" i="11"/>
  <c r="BE5" i="11" l="1"/>
  <c r="BD6" i="11"/>
  <c r="BF5" i="11" l="1"/>
  <c r="BF4" i="11" l="1"/>
  <c r="BE6" i="11" s="1"/>
  <c r="BF6" i="11"/>
  <c r="BG5" i="11"/>
  <c r="BG6" i="11" l="1"/>
  <c r="BH5" i="11"/>
  <c r="BI5" i="11" l="1"/>
  <c r="BH6" i="11"/>
  <c r="BJ5" i="11" l="1"/>
  <c r="BI6" i="11"/>
  <c r="BK5" i="11" l="1"/>
  <c r="BJ6" i="11"/>
  <c r="BL5" i="11" l="1"/>
  <c r="BL6" i="11" s="1"/>
  <c r="BK6" i="11"/>
</calcChain>
</file>

<file path=xl/sharedStrings.xml><?xml version="1.0" encoding="utf-8"?>
<sst xmlns="http://schemas.openxmlformats.org/spreadsheetml/2006/main" count="18" uniqueCount="18">
  <si>
    <t>TAREA</t>
  </si>
  <si>
    <t>PROGRESO</t>
  </si>
  <si>
    <t>INICIO</t>
  </si>
  <si>
    <t>FIN</t>
  </si>
  <si>
    <t>DÍAS</t>
  </si>
  <si>
    <t xml:space="preserve">Analisis y lectura </t>
  </si>
  <si>
    <t>Limpieza y Cálculo de Stock</t>
  </si>
  <si>
    <t xml:space="preserve">Pruebas y Validación </t>
  </si>
  <si>
    <t>Diagrama de Flujo del sistema (Bizagi)</t>
  </si>
  <si>
    <t>Documentación de limpieza y transformación de datos</t>
  </si>
  <si>
    <t>Redacción del plan de despliegue y monitoreo</t>
  </si>
  <si>
    <t>Subida y revision del Proyecto</t>
  </si>
  <si>
    <t>Entrega del Proyecto</t>
  </si>
  <si>
    <t>Responsable del proyecto: Edwing Contreras</t>
  </si>
  <si>
    <t>Sistema de Alertas de Ruptura de Stock Crítico para SDN</t>
  </si>
  <si>
    <t>TRABAJO FINAL R DIPLOMADO</t>
  </si>
  <si>
    <t>2° ENTREGA</t>
  </si>
  <si>
    <t>3°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</si>
</sst>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d\-m\-yy;@"/>
    <numFmt numFmtId="169" formatCode="d"/>
    <numFmt numFmtId="170" formatCode="ddd\,\ yyyy\-mm\-dd;@"/>
    <numFmt numFmtId="171" formatCode="d\ &quot;de&quot;\ mmmm\ &quot;de&quot;\ yyyy"/>
  </numFmts>
  <fonts count="2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11" fillId="0" borderId="0"/>
    <xf numFmtId="167" fontId="6" fillId="0" borderId="3" applyFont="0" applyFill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ill="0" applyAlignment="0" applyProtection="0"/>
    <xf numFmtId="0" fontId="7" fillId="0" borderId="0" applyNumberFormat="0" applyFill="0" applyProtection="0">
      <alignment vertical="top"/>
    </xf>
    <xf numFmtId="0" fontId="6" fillId="0" borderId="0" applyNumberFormat="0" applyFill="0" applyProtection="0">
      <alignment horizontal="right" indent="1"/>
    </xf>
    <xf numFmtId="170" fontId="6" fillId="0" borderId="3">
      <alignment horizontal="center" vertical="center"/>
    </xf>
    <xf numFmtId="168" fontId="6" fillId="0" borderId="2" applyFill="0">
      <alignment horizontal="center" vertical="center"/>
    </xf>
    <xf numFmtId="0" fontId="6" fillId="0" borderId="2" applyFill="0">
      <alignment horizontal="center" vertical="center"/>
    </xf>
    <xf numFmtId="0" fontId="6" fillId="0" borderId="2" applyFill="0">
      <alignment horizontal="left" vertical="center" indent="2"/>
    </xf>
    <xf numFmtId="0" fontId="14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11" applyNumberFormat="0" applyAlignment="0" applyProtection="0"/>
    <xf numFmtId="0" fontId="20" fillId="12" borderId="12" applyNumberFormat="0" applyAlignment="0" applyProtection="0"/>
    <xf numFmtId="0" fontId="21" fillId="12" borderId="11" applyNumberFormat="0" applyAlignment="0" applyProtection="0"/>
    <xf numFmtId="0" fontId="22" fillId="0" borderId="13" applyNumberFormat="0" applyFill="0" applyAlignment="0" applyProtection="0"/>
    <xf numFmtId="0" fontId="23" fillId="13" borderId="14" applyNumberFormat="0" applyAlignment="0" applyProtection="0"/>
    <xf numFmtId="0" fontId="24" fillId="0" borderId="0" applyNumberFormat="0" applyFill="0" applyBorder="0" applyAlignment="0" applyProtection="0"/>
    <xf numFmtId="0" fontId="6" fillId="14" borderId="15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11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11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11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11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11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11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shrinkToFit="1"/>
    </xf>
    <xf numFmtId="0" fontId="4" fillId="4" borderId="2" xfId="0" applyFont="1" applyFill="1" applyBorder="1" applyAlignment="1">
      <alignment horizontal="left" vertical="center" indent="1"/>
    </xf>
    <xf numFmtId="9" fontId="3" fillId="4" borderId="2" xfId="2" applyFont="1" applyFill="1" applyBorder="1" applyAlignment="1">
      <alignment horizontal="center" vertical="center"/>
    </xf>
    <xf numFmtId="9" fontId="3" fillId="2" borderId="2" xfId="2" applyFont="1" applyFill="1" applyBorder="1" applyAlignment="1">
      <alignment horizontal="center" vertical="center"/>
    </xf>
    <xf numFmtId="9" fontId="3" fillId="5" borderId="2" xfId="2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5" applyAlignment="1">
      <alignment horizontal="left"/>
    </xf>
    <xf numFmtId="0" fontId="7" fillId="0" borderId="0" xfId="6"/>
    <xf numFmtId="0" fontId="7" fillId="0" borderId="0" xfId="7">
      <alignment vertical="top"/>
    </xf>
    <xf numFmtId="0" fontId="6" fillId="2" borderId="2" xfId="12" applyFill="1">
      <alignment horizontal="left" vertical="center" indent="2"/>
    </xf>
    <xf numFmtId="0" fontId="6" fillId="5" borderId="2" xfId="12" applyFill="1">
      <alignment horizontal="left" vertical="center" indent="2"/>
    </xf>
    <xf numFmtId="0" fontId="0" fillId="0" borderId="10" xfId="0" applyBorder="1"/>
    <xf numFmtId="0" fontId="12" fillId="0" borderId="0" xfId="0" applyFont="1"/>
    <xf numFmtId="0" fontId="13" fillId="0" borderId="0" xfId="1" applyFont="1" applyProtection="1">
      <alignment vertical="top"/>
    </xf>
    <xf numFmtId="168" fontId="0" fillId="4" borderId="2" xfId="0" applyNumberFormat="1" applyFill="1" applyBorder="1" applyAlignment="1">
      <alignment horizontal="center" vertical="center"/>
    </xf>
    <xf numFmtId="168" fontId="3" fillId="4" borderId="2" xfId="0" applyNumberFormat="1" applyFont="1" applyFill="1" applyBorder="1" applyAlignment="1">
      <alignment horizontal="center" vertical="center"/>
    </xf>
    <xf numFmtId="168" fontId="6" fillId="2" borderId="2" xfId="10" applyFill="1">
      <alignment horizontal="center" vertical="center"/>
    </xf>
    <xf numFmtId="168" fontId="6" fillId="5" borderId="2" xfId="10" applyFill="1">
      <alignment horizontal="center" vertical="center"/>
    </xf>
    <xf numFmtId="169" fontId="8" fillId="3" borderId="6" xfId="0" applyNumberFormat="1" applyFont="1" applyFill="1" applyBorder="1" applyAlignment="1">
      <alignment horizontal="center" vertical="center"/>
    </xf>
    <xf numFmtId="169" fontId="8" fillId="3" borderId="0" xfId="0" applyNumberFormat="1" applyFont="1" applyFill="1" applyAlignment="1">
      <alignment horizontal="center" vertical="center"/>
    </xf>
    <xf numFmtId="169" fontId="8" fillId="3" borderId="7" xfId="0" applyNumberFormat="1" applyFont="1" applyFill="1" applyBorder="1" applyAlignment="1">
      <alignment horizontal="center" vertical="center"/>
    </xf>
    <xf numFmtId="0" fontId="6" fillId="0" borderId="7" xfId="8" applyBorder="1">
      <alignment horizontal="right" indent="1"/>
    </xf>
    <xf numFmtId="171" fontId="0" fillId="3" borderId="4" xfId="0" applyNumberFormat="1" applyFill="1" applyBorder="1" applyAlignment="1">
      <alignment horizontal="left" vertical="center" wrapText="1" indent="1"/>
    </xf>
    <xf numFmtId="171" fontId="0" fillId="3" borderId="1" xfId="0" applyNumberFormat="1" applyFill="1" applyBorder="1" applyAlignment="1">
      <alignment horizontal="left" vertical="center" wrapText="1" indent="1"/>
    </xf>
    <xf numFmtId="171" fontId="0" fillId="3" borderId="5" xfId="0" applyNumberFormat="1" applyFill="1" applyBorder="1" applyAlignment="1">
      <alignment horizontal="left" vertical="center" wrapText="1" indent="1"/>
    </xf>
    <xf numFmtId="170" fontId="6" fillId="0" borderId="3" xfId="9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9" xfId="0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9" xfId="0" applyFill="1" applyBorder="1" applyAlignment="1">
      <alignment horizontal="right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54">
    <cellStyle name="20% - Énfasis1" xfId="31" builtinId="30" customBuiltin="1"/>
    <cellStyle name="20% - Énfasis2" xfId="35" builtinId="34" customBuiltin="1"/>
    <cellStyle name="20% - Énfasis3" xfId="39" builtinId="38" customBuiltin="1"/>
    <cellStyle name="20% - Énfasis4" xfId="43" builtinId="42" customBuiltin="1"/>
    <cellStyle name="20% - Énfasis5" xfId="47" builtinId="46" customBuiltin="1"/>
    <cellStyle name="20% - Énfasis6" xfId="51" builtinId="50" customBuiltin="1"/>
    <cellStyle name="40% - Énfasis1" xfId="32" builtinId="31" customBuiltin="1"/>
    <cellStyle name="40% - Énfasis2" xfId="36" builtinId="35" customBuiltin="1"/>
    <cellStyle name="40% - Énfasis3" xfId="40" builtinId="39" customBuiltin="1"/>
    <cellStyle name="40% - Énfasis4" xfId="44" builtinId="43" customBuiltin="1"/>
    <cellStyle name="40% - Énfasis5" xfId="48" builtinId="47" customBuiltin="1"/>
    <cellStyle name="40% - Énfasis6" xfId="52" builtinId="51" customBuiltin="1"/>
    <cellStyle name="60% - Énfasis1" xfId="33" builtinId="32" customBuiltin="1"/>
    <cellStyle name="60% - Énfasis2" xfId="37" builtinId="36" customBuiltin="1"/>
    <cellStyle name="60% - Énfasis3" xfId="41" builtinId="40" customBuiltin="1"/>
    <cellStyle name="60% - Énfasis4" xfId="45" builtinId="44" customBuiltin="1"/>
    <cellStyle name="60% - Énfasis5" xfId="49" builtinId="48" customBuiltin="1"/>
    <cellStyle name="60% - Énfasis6" xfId="53" builtinId="52" customBuiltin="1"/>
    <cellStyle name="Bueno" xfId="18" builtinId="26" customBuiltin="1"/>
    <cellStyle name="Cálculo" xfId="23" builtinId="22" customBuiltin="1"/>
    <cellStyle name="Celda de comprobación" xfId="25" builtinId="23" customBuiltin="1"/>
    <cellStyle name="Celda vinculada" xfId="24" builtinId="24" customBuiltin="1"/>
    <cellStyle name="Encabezado 1" xfId="6" builtinId="16" customBuiltin="1"/>
    <cellStyle name="Encabezado 4" xfId="17" builtinId="19" customBuiltin="1"/>
    <cellStyle name="Énfasis1" xfId="30" builtinId="29" customBuiltin="1"/>
    <cellStyle name="Énfasis2" xfId="34" builtinId="33" customBuiltin="1"/>
    <cellStyle name="Énfasis3" xfId="38" builtinId="37" customBuiltin="1"/>
    <cellStyle name="Énfasis4" xfId="42" builtinId="41" customBuiltin="1"/>
    <cellStyle name="Énfasis5" xfId="46" builtinId="45" customBuiltin="1"/>
    <cellStyle name="Énfasis6" xfId="50" builtinId="49" customBuiltin="1"/>
    <cellStyle name="Entrada" xfId="21" builtinId="20" customBuiltin="1"/>
    <cellStyle name="Fecha" xfId="10" xr:uid="{229918B6-DD13-4F5A-97B9-305F7E002AA3}"/>
    <cellStyle name="Hipervínculo" xfId="1" builtinId="8" customBuiltin="1"/>
    <cellStyle name="Hipervínculo visitado" xfId="13" builtinId="9" customBuiltin="1"/>
    <cellStyle name="Incorrecto" xfId="19" builtinId="27" customBuiltin="1"/>
    <cellStyle name="Inicio del proyecto" xfId="9" xr:uid="{8EB8A09A-C31C-40A3-B2C1-9449520178B8}"/>
    <cellStyle name="Millares" xfId="4" builtinId="3" customBuiltin="1"/>
    <cellStyle name="Millares [0]" xfId="14" builtinId="6" customBuiltin="1"/>
    <cellStyle name="Moneda" xfId="15" builtinId="4" customBuiltin="1"/>
    <cellStyle name="Moneda [0]" xfId="16" builtinId="7" customBuiltin="1"/>
    <cellStyle name="Neutral" xfId="20" builtinId="28" customBuiltin="1"/>
    <cellStyle name="Nombre" xfId="11" xr:uid="{B2D3C1EE-6B41-4801-AAFC-C2274E49E503}"/>
    <cellStyle name="Normal" xfId="0" builtinId="0" customBuiltin="1"/>
    <cellStyle name="Notas" xfId="27" builtinId="10" customBuiltin="1"/>
    <cellStyle name="Porcentaje" xfId="2" builtinId="5" customBuiltin="1"/>
    <cellStyle name="Salida" xfId="22" builtinId="21" customBuiltin="1"/>
    <cellStyle name="Tarea" xfId="12" xr:uid="{6391D789-272B-4DD2-9BF3-2CDCF610FA41}"/>
    <cellStyle name="Texto de advertencia" xfId="26" builtinId="11" customBuiltin="1"/>
    <cellStyle name="Texto explicativo" xfId="28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9" builtinId="25" customBuiltin="1"/>
    <cellStyle name="zTextoOculto" xfId="3" xr:uid="{26E66EE6-E33F-4D77-BAE4-0FB4F5BBF673}"/>
  </cellStyles>
  <dxfs count="12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ListaTareasPendientes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L18"/>
  <sheetViews>
    <sheetView showGridLines="0" tabSelected="1" showRuler="0" zoomScaleNormal="100" zoomScalePageLayoutView="70" workbookViewId="0">
      <pane ySplit="6" topLeftCell="A7" activePane="bottomLeft" state="frozen"/>
      <selection pane="bottomLeft" activeCell="C20" sqref="C20"/>
    </sheetView>
  </sheetViews>
  <sheetFormatPr baseColWidth="10" defaultColWidth="9.140625" defaultRowHeight="30" customHeight="1" x14ac:dyDescent="0.25"/>
  <cols>
    <col min="2" max="2" width="11.28515625" bestFit="1" customWidth="1"/>
    <col min="3" max="3" width="52.5703125" bestFit="1" customWidth="1"/>
    <col min="4" max="4" width="14.85546875" customWidth="1"/>
    <col min="5" max="5" width="10.42578125" style="3" customWidth="1"/>
    <col min="6" max="6" width="10.42578125" customWidth="1"/>
    <col min="7" max="7" width="3.140625" customWidth="1"/>
    <col min="8" max="8" width="6.140625" hidden="1" customWidth="1"/>
    <col min="9" max="64" width="3.140625" customWidth="1"/>
    <col min="69" max="70" width="10.28515625"/>
  </cols>
  <sheetData>
    <row r="1" spans="1:64" ht="30" customHeight="1" x14ac:dyDescent="0.45">
      <c r="C1" s="16" t="s">
        <v>14</v>
      </c>
      <c r="D1" s="1"/>
      <c r="E1" s="2"/>
      <c r="F1" s="14"/>
      <c r="H1" s="1"/>
      <c r="I1" s="22"/>
    </row>
    <row r="2" spans="1:64" ht="30" customHeight="1" x14ac:dyDescent="0.3">
      <c r="C2" s="17"/>
      <c r="I2" s="23"/>
    </row>
    <row r="3" spans="1:64" ht="30" customHeight="1" x14ac:dyDescent="0.25">
      <c r="C3" s="18" t="s">
        <v>13</v>
      </c>
      <c r="D3" s="31"/>
      <c r="E3" s="35">
        <f ca="1">TODAY()</f>
        <v>45851</v>
      </c>
      <c r="F3" s="35"/>
    </row>
    <row r="4" spans="1:64" ht="30" customHeight="1" x14ac:dyDescent="0.25">
      <c r="D4" s="31"/>
      <c r="E4" s="5">
        <v>1</v>
      </c>
      <c r="I4" s="32">
        <f ca="1">I5</f>
        <v>45852</v>
      </c>
      <c r="J4" s="33"/>
      <c r="K4" s="33"/>
      <c r="L4" s="33"/>
      <c r="M4" s="33"/>
      <c r="N4" s="33"/>
      <c r="O4" s="34"/>
      <c r="P4" s="32">
        <f ca="1">P5</f>
        <v>45859</v>
      </c>
      <c r="Q4" s="33"/>
      <c r="R4" s="33"/>
      <c r="S4" s="33"/>
      <c r="T4" s="33"/>
      <c r="U4" s="33"/>
      <c r="V4" s="34"/>
      <c r="W4" s="32">
        <f ca="1">W5</f>
        <v>45866</v>
      </c>
      <c r="X4" s="33"/>
      <c r="Y4" s="33"/>
      <c r="Z4" s="33"/>
      <c r="AA4" s="33"/>
      <c r="AB4" s="33"/>
      <c r="AC4" s="34"/>
      <c r="AD4" s="32">
        <f ca="1">AD5</f>
        <v>45873</v>
      </c>
      <c r="AE4" s="33"/>
      <c r="AF4" s="33"/>
      <c r="AG4" s="33"/>
      <c r="AH4" s="33"/>
      <c r="AI4" s="33"/>
      <c r="AJ4" s="34"/>
      <c r="AK4" s="32">
        <f ca="1">AK5</f>
        <v>45880</v>
      </c>
      <c r="AL4" s="33"/>
      <c r="AM4" s="33"/>
      <c r="AN4" s="33"/>
      <c r="AO4" s="33"/>
      <c r="AP4" s="33"/>
      <c r="AQ4" s="34"/>
      <c r="AR4" s="32">
        <f ca="1">AR5</f>
        <v>45887</v>
      </c>
      <c r="AS4" s="33"/>
      <c r="AT4" s="33"/>
      <c r="AU4" s="33"/>
      <c r="AV4" s="33"/>
      <c r="AW4" s="33"/>
      <c r="AX4" s="34"/>
      <c r="AY4" s="32">
        <f ca="1">AY5</f>
        <v>45894</v>
      </c>
      <c r="AZ4" s="33"/>
      <c r="BA4" s="33"/>
      <c r="BB4" s="33"/>
      <c r="BC4" s="33"/>
      <c r="BD4" s="33"/>
      <c r="BE4" s="34"/>
      <c r="BF4" s="32">
        <f ca="1">BF5</f>
        <v>45901</v>
      </c>
      <c r="BG4" s="33"/>
      <c r="BH4" s="33"/>
      <c r="BI4" s="33"/>
      <c r="BJ4" s="33"/>
      <c r="BK4" s="33"/>
      <c r="BL4" s="34"/>
    </row>
    <row r="5" spans="1:64" ht="15" customHeight="1" x14ac:dyDescent="0.25">
      <c r="C5" s="21"/>
      <c r="D5" s="21"/>
      <c r="E5" s="21"/>
      <c r="F5" s="21"/>
      <c r="G5" s="21"/>
      <c r="I5" s="28">
        <f ca="1">Inicio_del_proyecto-WEEKDAY(Inicio_del_proyecto,1)+2+7*(Semana_para_mostrar-1)</f>
        <v>45852</v>
      </c>
      <c r="J5" s="29">
        <f ca="1">I5+1</f>
        <v>45853</v>
      </c>
      <c r="K5" s="29">
        <f t="shared" ref="K5:AX5" ca="1" si="0">J5+1</f>
        <v>45854</v>
      </c>
      <c r="L5" s="29">
        <f t="shared" ca="1" si="0"/>
        <v>45855</v>
      </c>
      <c r="M5" s="29">
        <f t="shared" ca="1" si="0"/>
        <v>45856</v>
      </c>
      <c r="N5" s="29">
        <f t="shared" ca="1" si="0"/>
        <v>45857</v>
      </c>
      <c r="O5" s="30">
        <f t="shared" ca="1" si="0"/>
        <v>45858</v>
      </c>
      <c r="P5" s="28">
        <f ca="1">O5+1</f>
        <v>45859</v>
      </c>
      <c r="Q5" s="29">
        <f ca="1">P5+1</f>
        <v>45860</v>
      </c>
      <c r="R5" s="29">
        <f t="shared" ca="1" si="0"/>
        <v>45861</v>
      </c>
      <c r="S5" s="29">
        <f t="shared" ca="1" si="0"/>
        <v>45862</v>
      </c>
      <c r="T5" s="29">
        <f t="shared" ca="1" si="0"/>
        <v>45863</v>
      </c>
      <c r="U5" s="29">
        <f t="shared" ca="1" si="0"/>
        <v>45864</v>
      </c>
      <c r="V5" s="30">
        <f t="shared" ca="1" si="0"/>
        <v>45865</v>
      </c>
      <c r="W5" s="28">
        <f ca="1">V5+1</f>
        <v>45866</v>
      </c>
      <c r="X5" s="29">
        <f ca="1">W5+1</f>
        <v>45867</v>
      </c>
      <c r="Y5" s="29">
        <f t="shared" ca="1" si="0"/>
        <v>45868</v>
      </c>
      <c r="Z5" s="29">
        <f t="shared" ca="1" si="0"/>
        <v>45869</v>
      </c>
      <c r="AA5" s="29">
        <f t="shared" ca="1" si="0"/>
        <v>45870</v>
      </c>
      <c r="AB5" s="29">
        <f t="shared" ca="1" si="0"/>
        <v>45871</v>
      </c>
      <c r="AC5" s="30">
        <f t="shared" ca="1" si="0"/>
        <v>45872</v>
      </c>
      <c r="AD5" s="28">
        <f ca="1">AC5+1</f>
        <v>45873</v>
      </c>
      <c r="AE5" s="29">
        <f ca="1">AD5+1</f>
        <v>45874</v>
      </c>
      <c r="AF5" s="29">
        <f t="shared" ca="1" si="0"/>
        <v>45875</v>
      </c>
      <c r="AG5" s="29">
        <f t="shared" ca="1" si="0"/>
        <v>45876</v>
      </c>
      <c r="AH5" s="29">
        <f t="shared" ca="1" si="0"/>
        <v>45877</v>
      </c>
      <c r="AI5" s="29">
        <f t="shared" ca="1" si="0"/>
        <v>45878</v>
      </c>
      <c r="AJ5" s="30">
        <f t="shared" ca="1" si="0"/>
        <v>45879</v>
      </c>
      <c r="AK5" s="28">
        <f ca="1">AJ5+1</f>
        <v>45880</v>
      </c>
      <c r="AL5" s="29">
        <f ca="1">AK5+1</f>
        <v>45881</v>
      </c>
      <c r="AM5" s="29">
        <f t="shared" ca="1" si="0"/>
        <v>45882</v>
      </c>
      <c r="AN5" s="29">
        <f t="shared" ca="1" si="0"/>
        <v>45883</v>
      </c>
      <c r="AO5" s="29">
        <f t="shared" ca="1" si="0"/>
        <v>45884</v>
      </c>
      <c r="AP5" s="29">
        <f t="shared" ca="1" si="0"/>
        <v>45885</v>
      </c>
      <c r="AQ5" s="30">
        <f t="shared" ca="1" si="0"/>
        <v>45886</v>
      </c>
      <c r="AR5" s="28">
        <f ca="1">AQ5+1</f>
        <v>45887</v>
      </c>
      <c r="AS5" s="29">
        <f ca="1">AR5+1</f>
        <v>45888</v>
      </c>
      <c r="AT5" s="29">
        <f t="shared" ca="1" si="0"/>
        <v>45889</v>
      </c>
      <c r="AU5" s="29">
        <f t="shared" ca="1" si="0"/>
        <v>45890</v>
      </c>
      <c r="AV5" s="29">
        <f t="shared" ca="1" si="0"/>
        <v>45891</v>
      </c>
      <c r="AW5" s="29">
        <f t="shared" ca="1" si="0"/>
        <v>45892</v>
      </c>
      <c r="AX5" s="30">
        <f t="shared" ca="1" si="0"/>
        <v>45893</v>
      </c>
      <c r="AY5" s="28">
        <f ca="1">AX5+1</f>
        <v>45894</v>
      </c>
      <c r="AZ5" s="29">
        <f ca="1">AY5+1</f>
        <v>45895</v>
      </c>
      <c r="BA5" s="29">
        <f t="shared" ref="BA5:BE5" ca="1" si="1">AZ5+1</f>
        <v>45896</v>
      </c>
      <c r="BB5" s="29">
        <f t="shared" ca="1" si="1"/>
        <v>45897</v>
      </c>
      <c r="BC5" s="29">
        <f t="shared" ca="1" si="1"/>
        <v>45898</v>
      </c>
      <c r="BD5" s="29">
        <f t="shared" ca="1" si="1"/>
        <v>45899</v>
      </c>
      <c r="BE5" s="30">
        <f t="shared" ca="1" si="1"/>
        <v>45900</v>
      </c>
      <c r="BF5" s="28">
        <f ca="1">BE5+1</f>
        <v>45901</v>
      </c>
      <c r="BG5" s="29">
        <f ca="1">BF5+1</f>
        <v>45902</v>
      </c>
      <c r="BH5" s="29">
        <f t="shared" ref="BH5:BL5" ca="1" si="2">BG5+1</f>
        <v>45903</v>
      </c>
      <c r="BI5" s="29">
        <f t="shared" ca="1" si="2"/>
        <v>45904</v>
      </c>
      <c r="BJ5" s="29">
        <f t="shared" ca="1" si="2"/>
        <v>45905</v>
      </c>
      <c r="BK5" s="29">
        <f t="shared" ca="1" si="2"/>
        <v>45906</v>
      </c>
      <c r="BL5" s="30">
        <f t="shared" ca="1" si="2"/>
        <v>45907</v>
      </c>
    </row>
    <row r="6" spans="1:64" ht="30" customHeight="1" thickBot="1" x14ac:dyDescent="0.3">
      <c r="C6" s="6" t="s">
        <v>0</v>
      </c>
      <c r="D6" s="7" t="s">
        <v>1</v>
      </c>
      <c r="E6" s="7" t="s">
        <v>2</v>
      </c>
      <c r="F6" s="7" t="s">
        <v>3</v>
      </c>
      <c r="G6" s="7"/>
      <c r="H6" s="7" t="s">
        <v>4</v>
      </c>
      <c r="I6" s="8" t="str">
        <f t="shared" ref="I6" ca="1" si="3">LEFT(TEXT(I5,"ddd"),1)</f>
        <v>l</v>
      </c>
      <c r="J6" s="8" t="str">
        <f t="shared" ref="J6:AR6" ca="1" si="4">LEFT(TEXT(J5,"ddd"),1)</f>
        <v>m</v>
      </c>
      <c r="K6" s="8" t="str">
        <f t="shared" ca="1" si="4"/>
        <v>m</v>
      </c>
      <c r="L6" s="8" t="str">
        <f t="shared" ca="1" si="4"/>
        <v>j</v>
      </c>
      <c r="M6" s="8" t="str">
        <f t="shared" ca="1" si="4"/>
        <v>v</v>
      </c>
      <c r="N6" s="8" t="str">
        <f t="shared" ca="1" si="4"/>
        <v>s</v>
      </c>
      <c r="O6" s="8" t="str">
        <f t="shared" ca="1" si="4"/>
        <v>d</v>
      </c>
      <c r="P6" s="8" t="str">
        <f t="shared" ca="1" si="4"/>
        <v>l</v>
      </c>
      <c r="Q6" s="8" t="str">
        <f t="shared" ca="1" si="4"/>
        <v>m</v>
      </c>
      <c r="R6" s="8" t="str">
        <f t="shared" ca="1" si="4"/>
        <v>m</v>
      </c>
      <c r="S6" s="8" t="str">
        <f t="shared" ca="1" si="4"/>
        <v>j</v>
      </c>
      <c r="T6" s="8" t="str">
        <f t="shared" ca="1" si="4"/>
        <v>v</v>
      </c>
      <c r="U6" s="8" t="str">
        <f t="shared" ca="1" si="4"/>
        <v>s</v>
      </c>
      <c r="V6" s="8" t="str">
        <f t="shared" ca="1" si="4"/>
        <v>d</v>
      </c>
      <c r="W6" s="8" t="str">
        <f t="shared" ca="1" si="4"/>
        <v>l</v>
      </c>
      <c r="X6" s="8" t="str">
        <f t="shared" ca="1" si="4"/>
        <v>m</v>
      </c>
      <c r="Y6" s="8" t="str">
        <f t="shared" ca="1" si="4"/>
        <v>m</v>
      </c>
      <c r="Z6" s="8" t="str">
        <f t="shared" ca="1" si="4"/>
        <v>j</v>
      </c>
      <c r="AA6" s="8" t="str">
        <f t="shared" ca="1" si="4"/>
        <v>v</v>
      </c>
      <c r="AB6" s="8" t="str">
        <f t="shared" ca="1" si="4"/>
        <v>s</v>
      </c>
      <c r="AC6" s="8" t="str">
        <f t="shared" ca="1" si="4"/>
        <v>d</v>
      </c>
      <c r="AD6" s="8" t="str">
        <f t="shared" ca="1" si="4"/>
        <v>l</v>
      </c>
      <c r="AE6" s="8" t="str">
        <f t="shared" ca="1" si="4"/>
        <v>m</v>
      </c>
      <c r="AF6" s="8" t="str">
        <f t="shared" ca="1" si="4"/>
        <v>m</v>
      </c>
      <c r="AG6" s="8" t="str">
        <f t="shared" ca="1" si="4"/>
        <v>j</v>
      </c>
      <c r="AH6" s="8" t="str">
        <f t="shared" ca="1" si="4"/>
        <v>v</v>
      </c>
      <c r="AI6" s="8" t="str">
        <f t="shared" ca="1" si="4"/>
        <v>s</v>
      </c>
      <c r="AJ6" s="8" t="str">
        <f t="shared" ca="1" si="4"/>
        <v>d</v>
      </c>
      <c r="AK6" s="8" t="str">
        <f t="shared" ca="1" si="4"/>
        <v>l</v>
      </c>
      <c r="AL6" s="8" t="str">
        <f t="shared" ca="1" si="4"/>
        <v>m</v>
      </c>
      <c r="AM6" s="8" t="str">
        <f t="shared" ca="1" si="4"/>
        <v>m</v>
      </c>
      <c r="AN6" s="8" t="str">
        <f t="shared" ca="1" si="4"/>
        <v>j</v>
      </c>
      <c r="AO6" s="8" t="str">
        <f t="shared" ca="1" si="4"/>
        <v>v</v>
      </c>
      <c r="AP6" s="8" t="str">
        <f t="shared" ca="1" si="4"/>
        <v>s</v>
      </c>
      <c r="AQ6" s="8" t="str">
        <f t="shared" ca="1" si="4"/>
        <v>d</v>
      </c>
      <c r="AR6" s="8" t="str">
        <f t="shared" ca="1" si="4"/>
        <v>l</v>
      </c>
      <c r="AS6" s="8" t="str">
        <f t="shared" ref="AS6:BL6" ca="1" si="5">LEFT(TEXT(AS5,"ddd"),1)</f>
        <v>m</v>
      </c>
      <c r="AT6" s="8" t="str">
        <f t="shared" ca="1" si="5"/>
        <v>m</v>
      </c>
      <c r="AU6" s="8" t="str">
        <f t="shared" ca="1" si="5"/>
        <v>j</v>
      </c>
      <c r="AV6" s="8" t="str">
        <f t="shared" ca="1" si="5"/>
        <v>v</v>
      </c>
      <c r="AW6" s="8" t="str">
        <f t="shared" ca="1" si="5"/>
        <v>s</v>
      </c>
      <c r="AX6" s="8" t="str">
        <f t="shared" ca="1" si="5"/>
        <v>d</v>
      </c>
      <c r="AY6" s="8" t="str">
        <f t="shared" ca="1" si="5"/>
        <v>l</v>
      </c>
      <c r="AZ6" s="8" t="str">
        <f t="shared" ca="1" si="5"/>
        <v>m</v>
      </c>
      <c r="BA6" s="8" t="str">
        <f t="shared" ca="1" si="5"/>
        <v>m</v>
      </c>
      <c r="BB6" s="8" t="str">
        <f t="shared" ca="1" si="5"/>
        <v>j</v>
      </c>
      <c r="BC6" s="8" t="str">
        <f t="shared" ca="1" si="5"/>
        <v>v</v>
      </c>
      <c r="BD6" s="8" t="str">
        <f t="shared" ca="1" si="5"/>
        <v>s</v>
      </c>
      <c r="BE6" s="8" t="str">
        <f t="shared" ca="1" si="5"/>
        <v>d</v>
      </c>
      <c r="BF6" s="8" t="str">
        <f t="shared" ca="1" si="5"/>
        <v>l</v>
      </c>
      <c r="BG6" s="8" t="str">
        <f t="shared" ca="1" si="5"/>
        <v>m</v>
      </c>
      <c r="BH6" s="8" t="str">
        <f t="shared" ca="1" si="5"/>
        <v>m</v>
      </c>
      <c r="BI6" s="8" t="str">
        <f t="shared" ca="1" si="5"/>
        <v>j</v>
      </c>
      <c r="BJ6" s="8" t="str">
        <f t="shared" ca="1" si="5"/>
        <v>v</v>
      </c>
      <c r="BK6" s="8" t="str">
        <f t="shared" ca="1" si="5"/>
        <v>s</v>
      </c>
      <c r="BL6" s="8" t="str">
        <f t="shared" ca="1" si="5"/>
        <v>d</v>
      </c>
    </row>
    <row r="7" spans="1:64" ht="30" hidden="1" customHeight="1" thickBot="1" x14ac:dyDescent="0.3">
      <c r="E7"/>
      <c r="H7" t="str">
        <f>IF(OR(ISBLANK(task_start),ISBLANK(task_end)),"",task_end-task_start+1)</f>
        <v/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 spans="1:64" s="49" customFormat="1" ht="30" customHeight="1" thickBot="1" x14ac:dyDescent="0.3">
      <c r="A8" s="46"/>
      <c r="B8" s="46"/>
      <c r="C8" s="9" t="s">
        <v>15</v>
      </c>
      <c r="D8" s="10"/>
      <c r="E8" s="24"/>
      <c r="F8" s="25"/>
      <c r="G8" s="44"/>
      <c r="H8" s="44" t="str">
        <f t="shared" ref="H8:H16" si="6">IF(OR(ISBLANK(task_start),ISBLANK(task_end)),"",task_end-task_start+1)</f>
        <v/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</row>
    <row r="9" spans="1:64" s="49" customFormat="1" ht="30" customHeight="1" thickBot="1" x14ac:dyDescent="0.3">
      <c r="A9" s="42"/>
      <c r="B9" s="47" t="s">
        <v>16</v>
      </c>
      <c r="C9" s="19" t="s">
        <v>5</v>
      </c>
      <c r="D9" s="11">
        <v>0.25</v>
      </c>
      <c r="E9" s="26">
        <f ca="1">Inicio_del_proyecto</f>
        <v>45851</v>
      </c>
      <c r="F9" s="26">
        <f ca="1">E9+1</f>
        <v>45852</v>
      </c>
      <c r="G9" s="40"/>
      <c r="H9" s="40">
        <f t="shared" ca="1" si="6"/>
        <v>2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</row>
    <row r="10" spans="1:64" s="49" customFormat="1" ht="30" customHeight="1" thickBot="1" x14ac:dyDescent="0.3">
      <c r="A10" s="42"/>
      <c r="B10" s="47"/>
      <c r="C10" s="19" t="s">
        <v>6</v>
      </c>
      <c r="D10" s="11">
        <v>0</v>
      </c>
      <c r="E10" s="26">
        <v>45852</v>
      </c>
      <c r="F10" s="26">
        <v>45856</v>
      </c>
      <c r="G10" s="40"/>
      <c r="H10" s="40">
        <f t="shared" si="6"/>
        <v>5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3"/>
      <c r="V10" s="43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</row>
    <row r="11" spans="1:64" s="49" customFormat="1" ht="30" customHeight="1" thickBot="1" x14ac:dyDescent="0.3">
      <c r="A11" s="42"/>
      <c r="B11" s="47"/>
      <c r="C11" s="19" t="s">
        <v>7</v>
      </c>
      <c r="D11" s="11">
        <v>0</v>
      </c>
      <c r="E11" s="26">
        <v>45856</v>
      </c>
      <c r="F11" s="26">
        <v>45858</v>
      </c>
      <c r="G11" s="40"/>
      <c r="H11" s="40">
        <f t="shared" si="6"/>
        <v>3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</row>
    <row r="12" spans="1:64" s="49" customFormat="1" ht="30" customHeight="1" thickBot="1" x14ac:dyDescent="0.3">
      <c r="A12" s="38"/>
      <c r="B12" s="48" t="s">
        <v>17</v>
      </c>
      <c r="C12" s="20" t="s">
        <v>8</v>
      </c>
      <c r="D12" s="12">
        <v>0</v>
      </c>
      <c r="E12" s="27">
        <v>45858</v>
      </c>
      <c r="F12" s="27">
        <v>45859</v>
      </c>
      <c r="G12" s="36"/>
      <c r="H12" s="36">
        <f t="shared" si="6"/>
        <v>2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</row>
    <row r="13" spans="1:64" s="49" customFormat="1" ht="30" customHeight="1" thickBot="1" x14ac:dyDescent="0.3">
      <c r="A13" s="38"/>
      <c r="B13" s="48"/>
      <c r="C13" s="20" t="s">
        <v>9</v>
      </c>
      <c r="D13" s="12">
        <v>0</v>
      </c>
      <c r="E13" s="27">
        <v>45859</v>
      </c>
      <c r="F13" s="27">
        <v>45863</v>
      </c>
      <c r="G13" s="36"/>
      <c r="H13" s="36">
        <f t="shared" si="6"/>
        <v>5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</row>
    <row r="14" spans="1:64" s="49" customFormat="1" ht="30" customHeight="1" thickBot="1" x14ac:dyDescent="0.3">
      <c r="A14" s="38"/>
      <c r="B14" s="48"/>
      <c r="C14" s="20" t="s">
        <v>10</v>
      </c>
      <c r="D14" s="12">
        <v>0</v>
      </c>
      <c r="E14" s="27">
        <v>45863</v>
      </c>
      <c r="F14" s="27">
        <v>45864</v>
      </c>
      <c r="G14" s="36"/>
      <c r="H14" s="36">
        <f t="shared" si="6"/>
        <v>2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</row>
    <row r="15" spans="1:64" s="49" customFormat="1" ht="30" customHeight="1" thickBot="1" x14ac:dyDescent="0.3">
      <c r="A15" s="38"/>
      <c r="B15" s="48"/>
      <c r="C15" s="20" t="s">
        <v>11</v>
      </c>
      <c r="D15" s="12">
        <v>0</v>
      </c>
      <c r="E15" s="27">
        <v>45864</v>
      </c>
      <c r="F15" s="27">
        <f>E15+1</f>
        <v>45865</v>
      </c>
      <c r="G15" s="36"/>
      <c r="H15" s="36">
        <f t="shared" si="6"/>
        <v>2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9"/>
      <c r="V15" s="39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</row>
    <row r="16" spans="1:64" s="49" customFormat="1" ht="30" customHeight="1" thickBot="1" x14ac:dyDescent="0.3">
      <c r="A16" s="38"/>
      <c r="B16" s="48"/>
      <c r="C16" s="20" t="s">
        <v>12</v>
      </c>
      <c r="D16" s="12">
        <v>0</v>
      </c>
      <c r="E16" s="27">
        <v>45865</v>
      </c>
      <c r="F16" s="27">
        <v>45865</v>
      </c>
      <c r="G16" s="36"/>
      <c r="H16" s="36">
        <f t="shared" si="6"/>
        <v>1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</row>
    <row r="17" spans="6:7" ht="30" customHeight="1" x14ac:dyDescent="0.25">
      <c r="G17" s="4"/>
    </row>
    <row r="18" spans="6:7" ht="30" customHeight="1" x14ac:dyDescent="0.25">
      <c r="F18" s="15"/>
    </row>
  </sheetData>
  <mergeCells count="11">
    <mergeCell ref="B9:B11"/>
    <mergeCell ref="B12:B16"/>
    <mergeCell ref="BF4:BL4"/>
    <mergeCell ref="E3:F3"/>
    <mergeCell ref="I4:O4"/>
    <mergeCell ref="P4:V4"/>
    <mergeCell ref="W4:AC4"/>
    <mergeCell ref="AD4:AJ4"/>
    <mergeCell ref="AK4:AQ4"/>
    <mergeCell ref="AR4:AX4"/>
    <mergeCell ref="AY4:BE4"/>
  </mergeCells>
  <conditionalFormatting sqref="D7:D16">
    <cfRule type="dataBar" priority="1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I5:BL16">
    <cfRule type="expression" dxfId="2" priority="33">
      <formula>AND(TODAY()&gt;=I$5,TODAY()&lt;J$5)</formula>
    </cfRule>
  </conditionalFormatting>
  <conditionalFormatting sqref="I7:BL16">
    <cfRule type="expression" dxfId="1" priority="27">
      <formula>AND(task_start&lt;=I$5,ROUNDDOWN((task_end-task_start+1)*task_progress,0)+task_start-1&gt;=I$5)</formula>
    </cfRule>
    <cfRule type="expression" dxfId="0" priority="28" stopIfTrue="1">
      <formula>AND(task_end&gt;=I$5,task_start&lt;J$5)</formula>
    </cfRule>
  </conditionalFormatting>
  <dataValidations count="1">
    <dataValidation type="whole" operator="greaterThanOrEqual" allowBlank="1" showInputMessage="1" promptTitle="Mostrar semana" prompt="Al cambiar este número, se desplazará la vista del diagrama de Gantt." sqref="E4" xr:uid="{00000000-0002-0000-0000-000000000000}">
      <formula1>1</formula1>
    </dataValidation>
  </dataValidations>
  <printOptions horizontalCentered="1"/>
  <pageMargins left="0.35" right="0.35" top="0.35" bottom="0.5" header="0.3" footer="0.3"/>
  <pageSetup paperSize="9" scale="51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D7:D16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44944C-1F1D-4162-962A-96F3FC8455D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8FE8ED85-58B3-4608-8E91-0433556D50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8DBB9E-6D89-4A94-9DC5-964B7833E1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Carta Gantt</vt:lpstr>
      <vt:lpstr>Inicio_del_proyecto</vt:lpstr>
      <vt:lpstr>Semana_para_mostrar</vt:lpstr>
      <vt:lpstr>'Carta Gantt'!task_end</vt:lpstr>
      <vt:lpstr>'Carta Gantt'!task_progress</vt:lpstr>
      <vt:lpstr>'Carta Gantt'!task_start</vt:lpstr>
      <vt:lpstr>'Carta Gantt'!Títulos_a_imprimir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2021-12-14T20:18:50Z</dcterms:created>
  <dcterms:modified xsi:type="dcterms:W3CDTF">2025-07-13T20:28:50Z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