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8" activeTab="1"/>
  </bookViews>
  <sheets>
    <sheet name="Task9" sheetId="1" r:id="rId1"/>
    <sheet name="Task1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2" l="1"/>
  <c r="S29" i="2" s="1"/>
  <c r="R25" i="2"/>
  <c r="R24" i="2"/>
  <c r="S26" i="2" s="1"/>
  <c r="R21" i="2"/>
  <c r="R20" i="2"/>
  <c r="R17" i="2"/>
  <c r="R16" i="2"/>
  <c r="R13" i="2"/>
  <c r="R12" i="2"/>
  <c r="S14" i="2" s="1"/>
  <c r="R9" i="2"/>
  <c r="R8" i="2"/>
  <c r="S22" i="2" l="1"/>
  <c r="S18" i="2"/>
  <c r="S10" i="2"/>
  <c r="R5" i="2"/>
  <c r="R4" i="2"/>
  <c r="S6" i="2" s="1"/>
  <c r="R42" i="1" l="1"/>
  <c r="Q42" i="1"/>
  <c r="T42" i="1" s="1"/>
  <c r="U42" i="1" s="1"/>
  <c r="N42" i="1"/>
  <c r="T41" i="1"/>
  <c r="U41" i="1" s="1"/>
  <c r="S41" i="1"/>
  <c r="R41" i="1"/>
  <c r="Q41" i="1"/>
  <c r="N41" i="1"/>
  <c r="R40" i="1"/>
  <c r="Q40" i="1"/>
  <c r="T40" i="1" s="1"/>
  <c r="U40" i="1" s="1"/>
  <c r="N40" i="1"/>
  <c r="R39" i="1"/>
  <c r="Q39" i="1"/>
  <c r="S39" i="1" s="1"/>
  <c r="N39" i="1"/>
  <c r="R38" i="1"/>
  <c r="Q38" i="1"/>
  <c r="T38" i="1" s="1"/>
  <c r="N38" i="1"/>
  <c r="R35" i="1"/>
  <c r="Q35" i="1"/>
  <c r="T35" i="1" s="1"/>
  <c r="U35" i="1" s="1"/>
  <c r="N35" i="1"/>
  <c r="R34" i="1"/>
  <c r="Q34" i="1"/>
  <c r="S34" i="1" s="1"/>
  <c r="N34" i="1"/>
  <c r="R33" i="1"/>
  <c r="Q33" i="1"/>
  <c r="T33" i="1" s="1"/>
  <c r="U33" i="1" s="1"/>
  <c r="N33" i="1"/>
  <c r="R32" i="1"/>
  <c r="Q32" i="1"/>
  <c r="T32" i="1" s="1"/>
  <c r="U32" i="1" s="1"/>
  <c r="N32" i="1"/>
  <c r="R31" i="1"/>
  <c r="Q31" i="1"/>
  <c r="T31" i="1" s="1"/>
  <c r="N31" i="1"/>
  <c r="S28" i="1"/>
  <c r="R28" i="1"/>
  <c r="Q28" i="1"/>
  <c r="T28" i="1" s="1"/>
  <c r="U28" i="1" s="1"/>
  <c r="N28" i="1"/>
  <c r="R27" i="1"/>
  <c r="Q27" i="1"/>
  <c r="T27" i="1" s="1"/>
  <c r="U27" i="1" s="1"/>
  <c r="N27" i="1"/>
  <c r="R26" i="1"/>
  <c r="Q26" i="1"/>
  <c r="T26" i="1" s="1"/>
  <c r="U26" i="1" s="1"/>
  <c r="N26" i="1"/>
  <c r="R25" i="1"/>
  <c r="Q25" i="1"/>
  <c r="T25" i="1" s="1"/>
  <c r="U25" i="1" s="1"/>
  <c r="N25" i="1"/>
  <c r="R24" i="1"/>
  <c r="Q24" i="1"/>
  <c r="T24" i="1" s="1"/>
  <c r="U24" i="1" s="1"/>
  <c r="N24" i="1"/>
  <c r="R21" i="1"/>
  <c r="Q21" i="1"/>
  <c r="T21" i="1" s="1"/>
  <c r="N21" i="1"/>
  <c r="R20" i="1"/>
  <c r="Q20" i="1"/>
  <c r="S20" i="1" s="1"/>
  <c r="N20" i="1"/>
  <c r="R19" i="1"/>
  <c r="Q19" i="1"/>
  <c r="T19" i="1" s="1"/>
  <c r="U19" i="1" s="1"/>
  <c r="N19" i="1"/>
  <c r="R18" i="1"/>
  <c r="Q18" i="1"/>
  <c r="T18" i="1" s="1"/>
  <c r="U18" i="1" s="1"/>
  <c r="N18" i="1"/>
  <c r="R17" i="1"/>
  <c r="Q17" i="1"/>
  <c r="T17" i="1" s="1"/>
  <c r="N17" i="1"/>
  <c r="U11" i="1"/>
  <c r="U12" i="1"/>
  <c r="U13" i="1"/>
  <c r="U14" i="1"/>
  <c r="U10" i="1"/>
  <c r="T11" i="1"/>
  <c r="T12" i="1"/>
  <c r="T13" i="1"/>
  <c r="T14" i="1"/>
  <c r="T10" i="1"/>
  <c r="T15" i="1" s="1"/>
  <c r="Q11" i="1"/>
  <c r="S11" i="1" s="1"/>
  <c r="Q12" i="1"/>
  <c r="Q13" i="1"/>
  <c r="S13" i="1" s="1"/>
  <c r="Q14" i="1"/>
  <c r="S14" i="1" s="1"/>
  <c r="Q10" i="1"/>
  <c r="S10" i="1" s="1"/>
  <c r="R14" i="1"/>
  <c r="N14" i="1"/>
  <c r="R13" i="1"/>
  <c r="N13" i="1"/>
  <c r="R12" i="1"/>
  <c r="S12" i="1"/>
  <c r="N12" i="1"/>
  <c r="R11" i="1"/>
  <c r="N11" i="1"/>
  <c r="R10" i="1"/>
  <c r="N10" i="1"/>
  <c r="T39" i="1" l="1"/>
  <c r="U39" i="1" s="1"/>
  <c r="T34" i="1"/>
  <c r="U34" i="1" s="1"/>
  <c r="S32" i="1"/>
  <c r="S26" i="1"/>
  <c r="U29" i="1"/>
  <c r="S24" i="1"/>
  <c r="U21" i="1"/>
  <c r="T43" i="1"/>
  <c r="U38" i="1"/>
  <c r="U43" i="1" s="1"/>
  <c r="S38" i="1"/>
  <c r="S40" i="1"/>
  <c r="S42" i="1"/>
  <c r="T36" i="1"/>
  <c r="U31" i="1"/>
  <c r="U36" i="1" s="1"/>
  <c r="S31" i="1"/>
  <c r="S33" i="1"/>
  <c r="S35" i="1"/>
  <c r="S25" i="1"/>
  <c r="S27" i="1"/>
  <c r="T29" i="1"/>
  <c r="U17" i="1"/>
  <c r="T20" i="1"/>
  <c r="U20" i="1" s="1"/>
  <c r="S18" i="1"/>
  <c r="S17" i="1"/>
  <c r="S19" i="1"/>
  <c r="S21" i="1"/>
  <c r="U15" i="1"/>
  <c r="U22" i="1" l="1"/>
  <c r="T22" i="1"/>
</calcChain>
</file>

<file path=xl/sharedStrings.xml><?xml version="1.0" encoding="utf-8"?>
<sst xmlns="http://schemas.openxmlformats.org/spreadsheetml/2006/main" count="18" uniqueCount="18">
  <si>
    <t>Попит на день, тис. шт.</t>
  </si>
  <si>
    <t>Число днів</t>
  </si>
  <si>
    <t>Собівартість, пенсів</t>
  </si>
  <si>
    <t>Ціна, пенсів</t>
  </si>
  <si>
    <t>Збиток, пенсів</t>
  </si>
  <si>
    <t>Ймовірність попиту</t>
  </si>
  <si>
    <t>Закупка</t>
  </si>
  <si>
    <t>Попит</t>
  </si>
  <si>
    <t>Продано</t>
  </si>
  <si>
    <t>Не продано</t>
  </si>
  <si>
    <t>Те ж, з урахуванням не проданих</t>
  </si>
  <si>
    <t>Незадовіл. попит</t>
  </si>
  <si>
    <t xml:space="preserve">Очікуваний чистий дохід </t>
  </si>
  <si>
    <t>Вартість заводу</t>
  </si>
  <si>
    <t>Ймовірність</t>
  </si>
  <si>
    <t>Дохід за рік</t>
  </si>
  <si>
    <t>Років</t>
  </si>
  <si>
    <t>Очікуваний чистий прибуток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</si>
</sst>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1189616</xdr:colOff>
      <xdr:row>22</xdr:row>
      <xdr:rowOff>176605</xdr:rowOff>
    </xdr:from>
    <xdr:to>
      <xdr:col>6</xdr:col>
      <xdr:colOff>594360</xdr:colOff>
      <xdr:row>26</xdr:row>
      <xdr:rowOff>153744</xdr:rowOff>
    </xdr:to>
    <xdr:sp macro="" textlink="">
      <xdr:nvSpPr>
        <xdr:cNvPr id="2" name="TextBox 1"/>
        <xdr:cNvSpPr txBox="1"/>
      </xdr:nvSpPr>
      <xdr:spPr>
        <a:xfrm>
          <a:off x="2408816" y="4524487"/>
          <a:ext cx="3169920" cy="6943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/>
            <a:t>Скільки (тис. шт.) булок потрібно випікати в день?</a:t>
          </a:r>
          <a:endParaRPr lang="en-US" sz="1100"/>
        </a:p>
      </xdr:txBody>
    </xdr:sp>
    <xdr:clientData/>
  </xdr:twoCellAnchor>
  <xdr:twoCellAnchor>
    <xdr:from>
      <xdr:col>6</xdr:col>
      <xdr:colOff>594360</xdr:colOff>
      <xdr:row>11</xdr:row>
      <xdr:rowOff>44824</xdr:rowOff>
    </xdr:from>
    <xdr:to>
      <xdr:col>11</xdr:col>
      <xdr:colOff>80681</xdr:colOff>
      <xdr:row>24</xdr:row>
      <xdr:rowOff>165175</xdr:rowOff>
    </xdr:to>
    <xdr:cxnSp macro="">
      <xdr:nvCxnSpPr>
        <xdr:cNvPr id="4" name="Прямая со стрелкой 3"/>
        <xdr:cNvCxnSpPr>
          <a:stCxn id="2" idx="3"/>
          <a:endCxn id="52" idx="2"/>
        </xdr:cNvCxnSpPr>
      </xdr:nvCxnSpPr>
      <xdr:spPr>
        <a:xfrm flipV="1">
          <a:off x="5578736" y="2761130"/>
          <a:ext cx="2534321" cy="2469104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24</xdr:row>
      <xdr:rowOff>165175</xdr:rowOff>
    </xdr:from>
    <xdr:to>
      <xdr:col>11</xdr:col>
      <xdr:colOff>80682</xdr:colOff>
      <xdr:row>24</xdr:row>
      <xdr:rowOff>170330</xdr:rowOff>
    </xdr:to>
    <xdr:cxnSp macro="">
      <xdr:nvCxnSpPr>
        <xdr:cNvPr id="6" name="Прямая со стрелкой 5"/>
        <xdr:cNvCxnSpPr>
          <a:stCxn id="2" idx="3"/>
          <a:endCxn id="42" idx="2"/>
        </xdr:cNvCxnSpPr>
      </xdr:nvCxnSpPr>
      <xdr:spPr>
        <a:xfrm>
          <a:off x="5578736" y="5230234"/>
          <a:ext cx="2534322" cy="5155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24</xdr:row>
      <xdr:rowOff>165175</xdr:rowOff>
    </xdr:from>
    <xdr:to>
      <xdr:col>11</xdr:col>
      <xdr:colOff>116540</xdr:colOff>
      <xdr:row>39</xdr:row>
      <xdr:rowOff>26895</xdr:rowOff>
    </xdr:to>
    <xdr:cxnSp macro="">
      <xdr:nvCxnSpPr>
        <xdr:cNvPr id="8" name="Прямая со стрелкой 7"/>
        <xdr:cNvCxnSpPr>
          <a:stCxn id="2" idx="3"/>
          <a:endCxn id="44" idx="2"/>
        </xdr:cNvCxnSpPr>
      </xdr:nvCxnSpPr>
      <xdr:spPr>
        <a:xfrm>
          <a:off x="5578736" y="5230234"/>
          <a:ext cx="2570180" cy="2569061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24</xdr:row>
      <xdr:rowOff>165175</xdr:rowOff>
    </xdr:from>
    <xdr:to>
      <xdr:col>11</xdr:col>
      <xdr:colOff>116541</xdr:colOff>
      <xdr:row>32</xdr:row>
      <xdr:rowOff>35859</xdr:rowOff>
    </xdr:to>
    <xdr:cxnSp macro="">
      <xdr:nvCxnSpPr>
        <xdr:cNvPr id="14" name="Прямая со стрелкой 13"/>
        <xdr:cNvCxnSpPr>
          <a:stCxn id="2" idx="3"/>
          <a:endCxn id="43" idx="2"/>
        </xdr:cNvCxnSpPr>
      </xdr:nvCxnSpPr>
      <xdr:spPr>
        <a:xfrm>
          <a:off x="5578736" y="5230234"/>
          <a:ext cx="2570181" cy="1314001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18</xdr:row>
      <xdr:rowOff>80682</xdr:rowOff>
    </xdr:from>
    <xdr:to>
      <xdr:col>11</xdr:col>
      <xdr:colOff>71717</xdr:colOff>
      <xdr:row>24</xdr:row>
      <xdr:rowOff>165175</xdr:rowOff>
    </xdr:to>
    <xdr:cxnSp macro="">
      <xdr:nvCxnSpPr>
        <xdr:cNvPr id="17" name="Прямая со стрелкой 16"/>
        <xdr:cNvCxnSpPr>
          <a:stCxn id="2" idx="3"/>
          <a:endCxn id="41" idx="2"/>
        </xdr:cNvCxnSpPr>
      </xdr:nvCxnSpPr>
      <xdr:spPr>
        <a:xfrm flipV="1">
          <a:off x="5578736" y="4061011"/>
          <a:ext cx="2525357" cy="1169223"/>
        </a:xfrm>
        <a:prstGeom prst="straightConnector1">
          <a:avLst/>
        </a:prstGeom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71717</xdr:colOff>
      <xdr:row>17</xdr:row>
      <xdr:rowOff>35859</xdr:rowOff>
    </xdr:from>
    <xdr:to>
      <xdr:col>11</xdr:col>
      <xdr:colOff>510988</xdr:colOff>
      <xdr:row>19</xdr:row>
      <xdr:rowOff>125504</xdr:rowOff>
    </xdr:to>
    <xdr:sp macro="" textlink="">
      <xdr:nvSpPr>
        <xdr:cNvPr id="41" name="Овал 40"/>
        <xdr:cNvSpPr/>
      </xdr:nvSpPr>
      <xdr:spPr>
        <a:xfrm>
          <a:off x="8104093" y="3836894"/>
          <a:ext cx="439271" cy="4482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B</a:t>
          </a:r>
        </a:p>
      </xdr:txBody>
    </xdr:sp>
    <xdr:clientData/>
  </xdr:twoCellAnchor>
  <xdr:twoCellAnchor>
    <xdr:from>
      <xdr:col>11</xdr:col>
      <xdr:colOff>80682</xdr:colOff>
      <xdr:row>23</xdr:row>
      <xdr:rowOff>125507</xdr:rowOff>
    </xdr:from>
    <xdr:to>
      <xdr:col>11</xdr:col>
      <xdr:colOff>519953</xdr:colOff>
      <xdr:row>26</xdr:row>
      <xdr:rowOff>35858</xdr:rowOff>
    </xdr:to>
    <xdr:sp macro="" textlink="">
      <xdr:nvSpPr>
        <xdr:cNvPr id="42" name="Овал 41"/>
        <xdr:cNvSpPr/>
      </xdr:nvSpPr>
      <xdr:spPr>
        <a:xfrm>
          <a:off x="8113058" y="5011272"/>
          <a:ext cx="439271" cy="4482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C</a:t>
          </a:r>
        </a:p>
      </xdr:txBody>
    </xdr:sp>
    <xdr:clientData/>
  </xdr:twoCellAnchor>
  <xdr:twoCellAnchor>
    <xdr:from>
      <xdr:col>11</xdr:col>
      <xdr:colOff>116541</xdr:colOff>
      <xdr:row>30</xdr:row>
      <xdr:rowOff>170330</xdr:rowOff>
    </xdr:from>
    <xdr:to>
      <xdr:col>11</xdr:col>
      <xdr:colOff>555812</xdr:colOff>
      <xdr:row>33</xdr:row>
      <xdr:rowOff>80681</xdr:rowOff>
    </xdr:to>
    <xdr:sp macro="" textlink="">
      <xdr:nvSpPr>
        <xdr:cNvPr id="43" name="Овал 42"/>
        <xdr:cNvSpPr/>
      </xdr:nvSpPr>
      <xdr:spPr>
        <a:xfrm>
          <a:off x="8148917" y="6320118"/>
          <a:ext cx="439271" cy="4482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D</a:t>
          </a:r>
        </a:p>
      </xdr:txBody>
    </xdr:sp>
    <xdr:clientData/>
  </xdr:twoCellAnchor>
  <xdr:twoCellAnchor>
    <xdr:from>
      <xdr:col>11</xdr:col>
      <xdr:colOff>116540</xdr:colOff>
      <xdr:row>37</xdr:row>
      <xdr:rowOff>161366</xdr:rowOff>
    </xdr:from>
    <xdr:to>
      <xdr:col>11</xdr:col>
      <xdr:colOff>555811</xdr:colOff>
      <xdr:row>40</xdr:row>
      <xdr:rowOff>71718</xdr:rowOff>
    </xdr:to>
    <xdr:sp macro="" textlink="">
      <xdr:nvSpPr>
        <xdr:cNvPr id="44" name="Овал 43"/>
        <xdr:cNvSpPr/>
      </xdr:nvSpPr>
      <xdr:spPr>
        <a:xfrm>
          <a:off x="8148916" y="7575178"/>
          <a:ext cx="439271" cy="44823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E</a:t>
          </a:r>
        </a:p>
      </xdr:txBody>
    </xdr:sp>
    <xdr:clientData/>
  </xdr:twoCellAnchor>
  <xdr:oneCellAnchor>
    <xdr:from>
      <xdr:col>9</xdr:col>
      <xdr:colOff>134471</xdr:colOff>
      <xdr:row>15</xdr:row>
      <xdr:rowOff>0</xdr:rowOff>
    </xdr:from>
    <xdr:ext cx="327654" cy="264560"/>
    <xdr:sp macro="" textlink="">
      <xdr:nvSpPr>
        <xdr:cNvPr id="47" name="TextBox 46"/>
        <xdr:cNvSpPr txBox="1"/>
      </xdr:nvSpPr>
      <xdr:spPr>
        <a:xfrm>
          <a:off x="6947647" y="344244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9</xdr:col>
      <xdr:colOff>116542</xdr:colOff>
      <xdr:row>19</xdr:row>
      <xdr:rowOff>107574</xdr:rowOff>
    </xdr:from>
    <xdr:ext cx="327654" cy="264560"/>
    <xdr:sp macro="" textlink="">
      <xdr:nvSpPr>
        <xdr:cNvPr id="48" name="TextBox 47"/>
        <xdr:cNvSpPr txBox="1"/>
      </xdr:nvSpPr>
      <xdr:spPr>
        <a:xfrm>
          <a:off x="6929718" y="426719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9</xdr:col>
      <xdr:colOff>116542</xdr:colOff>
      <xdr:row>23</xdr:row>
      <xdr:rowOff>107576</xdr:rowOff>
    </xdr:from>
    <xdr:ext cx="327654" cy="264560"/>
    <xdr:sp macro="" textlink="">
      <xdr:nvSpPr>
        <xdr:cNvPr id="49" name="TextBox 48"/>
        <xdr:cNvSpPr txBox="1"/>
      </xdr:nvSpPr>
      <xdr:spPr>
        <a:xfrm>
          <a:off x="6929718" y="499334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9</xdr:col>
      <xdr:colOff>125505</xdr:colOff>
      <xdr:row>27</xdr:row>
      <xdr:rowOff>116540</xdr:rowOff>
    </xdr:from>
    <xdr:ext cx="358589" cy="264560"/>
    <xdr:sp macro="" textlink="">
      <xdr:nvSpPr>
        <xdr:cNvPr id="50" name="TextBox 49"/>
        <xdr:cNvSpPr txBox="1"/>
      </xdr:nvSpPr>
      <xdr:spPr>
        <a:xfrm>
          <a:off x="6938681" y="5719481"/>
          <a:ext cx="3585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9</xdr:col>
      <xdr:colOff>134471</xdr:colOff>
      <xdr:row>31</xdr:row>
      <xdr:rowOff>116541</xdr:rowOff>
    </xdr:from>
    <xdr:ext cx="358590" cy="264560"/>
    <xdr:sp macro="" textlink="">
      <xdr:nvSpPr>
        <xdr:cNvPr id="51" name="TextBox 50"/>
        <xdr:cNvSpPr txBox="1"/>
      </xdr:nvSpPr>
      <xdr:spPr>
        <a:xfrm>
          <a:off x="6947647" y="6445623"/>
          <a:ext cx="3585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18</a:t>
          </a:r>
        </a:p>
      </xdr:txBody>
    </xdr:sp>
    <xdr:clientData/>
  </xdr:oneCellAnchor>
  <xdr:twoCellAnchor>
    <xdr:from>
      <xdr:col>11</xdr:col>
      <xdr:colOff>80681</xdr:colOff>
      <xdr:row>10</xdr:row>
      <xdr:rowOff>8966</xdr:rowOff>
    </xdr:from>
    <xdr:to>
      <xdr:col>11</xdr:col>
      <xdr:colOff>519952</xdr:colOff>
      <xdr:row>12</xdr:row>
      <xdr:rowOff>80681</xdr:rowOff>
    </xdr:to>
    <xdr:sp macro="" textlink="">
      <xdr:nvSpPr>
        <xdr:cNvPr id="52" name="Овал 51"/>
        <xdr:cNvSpPr/>
      </xdr:nvSpPr>
      <xdr:spPr>
        <a:xfrm>
          <a:off x="8113057" y="2545978"/>
          <a:ext cx="439271" cy="43030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A</a:t>
          </a:r>
        </a:p>
      </xdr:txBody>
    </xdr:sp>
    <xdr:clientData/>
  </xdr:twoCellAnchor>
  <xdr:twoCellAnchor>
    <xdr:from>
      <xdr:col>11</xdr:col>
      <xdr:colOff>519952</xdr:colOff>
      <xdr:row>9</xdr:row>
      <xdr:rowOff>97972</xdr:rowOff>
    </xdr:from>
    <xdr:to>
      <xdr:col>12</xdr:col>
      <xdr:colOff>587829</xdr:colOff>
      <xdr:row>11</xdr:row>
      <xdr:rowOff>44824</xdr:rowOff>
    </xdr:to>
    <xdr:cxnSp macro="">
      <xdr:nvCxnSpPr>
        <xdr:cNvPr id="59" name="Прямая со стрелкой 58"/>
        <xdr:cNvCxnSpPr>
          <a:stCxn id="52" idx="6"/>
        </xdr:cNvCxnSpPr>
      </xdr:nvCxnSpPr>
      <xdr:spPr>
        <a:xfrm flipV="1">
          <a:off x="8553609" y="2481943"/>
          <a:ext cx="677477" cy="3169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519952</xdr:colOff>
      <xdr:row>10</xdr:row>
      <xdr:rowOff>108857</xdr:rowOff>
    </xdr:from>
    <xdr:to>
      <xdr:col>12</xdr:col>
      <xdr:colOff>587829</xdr:colOff>
      <xdr:row>11</xdr:row>
      <xdr:rowOff>44824</xdr:rowOff>
    </xdr:to>
    <xdr:cxnSp macro="">
      <xdr:nvCxnSpPr>
        <xdr:cNvPr id="61" name="Прямая со стрелкой 60"/>
        <xdr:cNvCxnSpPr>
          <a:stCxn id="52" idx="6"/>
        </xdr:cNvCxnSpPr>
      </xdr:nvCxnSpPr>
      <xdr:spPr>
        <a:xfrm flipV="1">
          <a:off x="8553609" y="2677886"/>
          <a:ext cx="677477" cy="121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519952</xdr:colOff>
      <xdr:row>11</xdr:row>
      <xdr:rowOff>44824</xdr:rowOff>
    </xdr:from>
    <xdr:to>
      <xdr:col>12</xdr:col>
      <xdr:colOff>587829</xdr:colOff>
      <xdr:row>11</xdr:row>
      <xdr:rowOff>97971</xdr:rowOff>
    </xdr:to>
    <xdr:cxnSp macro="">
      <xdr:nvCxnSpPr>
        <xdr:cNvPr id="63" name="Прямая со стрелкой 62"/>
        <xdr:cNvCxnSpPr>
          <a:stCxn id="52" idx="6"/>
        </xdr:cNvCxnSpPr>
      </xdr:nvCxnSpPr>
      <xdr:spPr>
        <a:xfrm>
          <a:off x="8553609" y="2798910"/>
          <a:ext cx="677477" cy="53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519952</xdr:colOff>
      <xdr:row>11</xdr:row>
      <xdr:rowOff>44824</xdr:rowOff>
    </xdr:from>
    <xdr:to>
      <xdr:col>13</xdr:col>
      <xdr:colOff>10886</xdr:colOff>
      <xdr:row>12</xdr:row>
      <xdr:rowOff>87086</xdr:rowOff>
    </xdr:to>
    <xdr:cxnSp macro="">
      <xdr:nvCxnSpPr>
        <xdr:cNvPr id="65" name="Прямая со стрелкой 64"/>
        <xdr:cNvCxnSpPr>
          <a:stCxn id="52" idx="6"/>
        </xdr:cNvCxnSpPr>
      </xdr:nvCxnSpPr>
      <xdr:spPr>
        <a:xfrm>
          <a:off x="8553609" y="2798910"/>
          <a:ext cx="710134" cy="227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519952</xdr:colOff>
      <xdr:row>11</xdr:row>
      <xdr:rowOff>44824</xdr:rowOff>
    </xdr:from>
    <xdr:to>
      <xdr:col>12</xdr:col>
      <xdr:colOff>576943</xdr:colOff>
      <xdr:row>13</xdr:row>
      <xdr:rowOff>97971</xdr:rowOff>
    </xdr:to>
    <xdr:cxnSp macro="">
      <xdr:nvCxnSpPr>
        <xdr:cNvPr id="67" name="Прямая со стрелкой 66"/>
        <xdr:cNvCxnSpPr>
          <a:stCxn id="52" idx="6"/>
        </xdr:cNvCxnSpPr>
      </xdr:nvCxnSpPr>
      <xdr:spPr>
        <a:xfrm>
          <a:off x="8553609" y="2798910"/>
          <a:ext cx="666591" cy="4232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510988</xdr:colOff>
      <xdr:row>16</xdr:row>
      <xdr:rowOff>87087</xdr:rowOff>
    </xdr:from>
    <xdr:to>
      <xdr:col>13</xdr:col>
      <xdr:colOff>0</xdr:colOff>
      <xdr:row>18</xdr:row>
      <xdr:rowOff>80682</xdr:rowOff>
    </xdr:to>
    <xdr:cxnSp macro="">
      <xdr:nvCxnSpPr>
        <xdr:cNvPr id="71" name="Прямая со стрелкой 70"/>
        <xdr:cNvCxnSpPr>
          <a:stCxn id="41" idx="6"/>
        </xdr:cNvCxnSpPr>
      </xdr:nvCxnSpPr>
      <xdr:spPr>
        <a:xfrm flipV="1">
          <a:off x="8544645" y="3777344"/>
          <a:ext cx="708212" cy="363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510988</xdr:colOff>
      <xdr:row>17</xdr:row>
      <xdr:rowOff>97972</xdr:rowOff>
    </xdr:from>
    <xdr:to>
      <xdr:col>13</xdr:col>
      <xdr:colOff>21772</xdr:colOff>
      <xdr:row>18</xdr:row>
      <xdr:rowOff>80682</xdr:rowOff>
    </xdr:to>
    <xdr:cxnSp macro="">
      <xdr:nvCxnSpPr>
        <xdr:cNvPr id="73" name="Прямая со стрелкой 72"/>
        <xdr:cNvCxnSpPr>
          <a:stCxn id="41" idx="6"/>
        </xdr:cNvCxnSpPr>
      </xdr:nvCxnSpPr>
      <xdr:spPr>
        <a:xfrm flipV="1">
          <a:off x="8544645" y="3973286"/>
          <a:ext cx="729984" cy="167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510988</xdr:colOff>
      <xdr:row>18</xdr:row>
      <xdr:rowOff>80682</xdr:rowOff>
    </xdr:from>
    <xdr:to>
      <xdr:col>13</xdr:col>
      <xdr:colOff>21772</xdr:colOff>
      <xdr:row>18</xdr:row>
      <xdr:rowOff>119743</xdr:rowOff>
    </xdr:to>
    <xdr:cxnSp macro="">
      <xdr:nvCxnSpPr>
        <xdr:cNvPr id="75" name="Прямая со стрелкой 74"/>
        <xdr:cNvCxnSpPr>
          <a:stCxn id="41" idx="6"/>
        </xdr:cNvCxnSpPr>
      </xdr:nvCxnSpPr>
      <xdr:spPr>
        <a:xfrm>
          <a:off x="8544645" y="4141053"/>
          <a:ext cx="729984" cy="39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510988</xdr:colOff>
      <xdr:row>18</xdr:row>
      <xdr:rowOff>80682</xdr:rowOff>
    </xdr:from>
    <xdr:to>
      <xdr:col>12</xdr:col>
      <xdr:colOff>587829</xdr:colOff>
      <xdr:row>19</xdr:row>
      <xdr:rowOff>108857</xdr:rowOff>
    </xdr:to>
    <xdr:cxnSp macro="">
      <xdr:nvCxnSpPr>
        <xdr:cNvPr id="77" name="Прямая со стрелкой 76"/>
        <xdr:cNvCxnSpPr>
          <a:stCxn id="41" idx="6"/>
        </xdr:cNvCxnSpPr>
      </xdr:nvCxnSpPr>
      <xdr:spPr>
        <a:xfrm>
          <a:off x="8544645" y="4141053"/>
          <a:ext cx="686441" cy="213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510988</xdr:colOff>
      <xdr:row>18</xdr:row>
      <xdr:rowOff>80682</xdr:rowOff>
    </xdr:from>
    <xdr:to>
      <xdr:col>12</xdr:col>
      <xdr:colOff>598714</xdr:colOff>
      <xdr:row>20</xdr:row>
      <xdr:rowOff>130628</xdr:rowOff>
    </xdr:to>
    <xdr:cxnSp macro="">
      <xdr:nvCxnSpPr>
        <xdr:cNvPr id="80" name="Прямая со стрелкой 79"/>
        <xdr:cNvCxnSpPr>
          <a:stCxn id="41" idx="6"/>
        </xdr:cNvCxnSpPr>
      </xdr:nvCxnSpPr>
      <xdr:spPr>
        <a:xfrm>
          <a:off x="8544645" y="4141053"/>
          <a:ext cx="697326" cy="420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519953</xdr:colOff>
      <xdr:row>23</xdr:row>
      <xdr:rowOff>65316</xdr:rowOff>
    </xdr:from>
    <xdr:to>
      <xdr:col>13</xdr:col>
      <xdr:colOff>10885</xdr:colOff>
      <xdr:row>24</xdr:row>
      <xdr:rowOff>173211</xdr:rowOff>
    </xdr:to>
    <xdr:cxnSp macro="">
      <xdr:nvCxnSpPr>
        <xdr:cNvPr id="84" name="Прямая со стрелкой 83"/>
        <xdr:cNvCxnSpPr>
          <a:stCxn id="42" idx="6"/>
        </xdr:cNvCxnSpPr>
      </xdr:nvCxnSpPr>
      <xdr:spPr>
        <a:xfrm flipV="1">
          <a:off x="8553610" y="5061859"/>
          <a:ext cx="710132" cy="292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555812</xdr:colOff>
      <xdr:row>30</xdr:row>
      <xdr:rowOff>76202</xdr:rowOff>
    </xdr:from>
    <xdr:to>
      <xdr:col>13</xdr:col>
      <xdr:colOff>10885</xdr:colOff>
      <xdr:row>32</xdr:row>
      <xdr:rowOff>32977</xdr:rowOff>
    </xdr:to>
    <xdr:cxnSp macro="">
      <xdr:nvCxnSpPr>
        <xdr:cNvPr id="86" name="Прямая со стрелкой 85"/>
        <xdr:cNvCxnSpPr>
          <a:stCxn id="43" idx="6"/>
        </xdr:cNvCxnSpPr>
      </xdr:nvCxnSpPr>
      <xdr:spPr>
        <a:xfrm flipV="1">
          <a:off x="8589469" y="6379031"/>
          <a:ext cx="674273" cy="3268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555811</xdr:colOff>
      <xdr:row>37</xdr:row>
      <xdr:rowOff>76204</xdr:rowOff>
    </xdr:from>
    <xdr:to>
      <xdr:col>12</xdr:col>
      <xdr:colOff>609599</xdr:colOff>
      <xdr:row>39</xdr:row>
      <xdr:rowOff>24013</xdr:rowOff>
    </xdr:to>
    <xdr:cxnSp macro="">
      <xdr:nvCxnSpPr>
        <xdr:cNvPr id="88" name="Прямая со стрелкой 87"/>
        <xdr:cNvCxnSpPr>
          <a:stCxn id="44" idx="6"/>
        </xdr:cNvCxnSpPr>
      </xdr:nvCxnSpPr>
      <xdr:spPr>
        <a:xfrm flipV="1">
          <a:off x="8589468" y="7685318"/>
          <a:ext cx="663388" cy="317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519953</xdr:colOff>
      <xdr:row>24</xdr:row>
      <xdr:rowOff>97972</xdr:rowOff>
    </xdr:from>
    <xdr:to>
      <xdr:col>13</xdr:col>
      <xdr:colOff>10887</xdr:colOff>
      <xdr:row>24</xdr:row>
      <xdr:rowOff>173211</xdr:rowOff>
    </xdr:to>
    <xdr:cxnSp macro="">
      <xdr:nvCxnSpPr>
        <xdr:cNvPr id="90" name="Прямая со стрелкой 89"/>
        <xdr:cNvCxnSpPr>
          <a:stCxn id="42" idx="6"/>
        </xdr:cNvCxnSpPr>
      </xdr:nvCxnSpPr>
      <xdr:spPr>
        <a:xfrm flipV="1">
          <a:off x="8553610" y="5279572"/>
          <a:ext cx="710134" cy="752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519953</xdr:colOff>
      <xdr:row>24</xdr:row>
      <xdr:rowOff>173211</xdr:rowOff>
    </xdr:from>
    <xdr:to>
      <xdr:col>13</xdr:col>
      <xdr:colOff>1</xdr:colOff>
      <xdr:row>25</xdr:row>
      <xdr:rowOff>108857</xdr:rowOff>
    </xdr:to>
    <xdr:cxnSp macro="">
      <xdr:nvCxnSpPr>
        <xdr:cNvPr id="92" name="Прямая со стрелкой 91"/>
        <xdr:cNvCxnSpPr>
          <a:stCxn id="42" idx="6"/>
        </xdr:cNvCxnSpPr>
      </xdr:nvCxnSpPr>
      <xdr:spPr>
        <a:xfrm>
          <a:off x="8553610" y="5354811"/>
          <a:ext cx="699248" cy="120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519953</xdr:colOff>
      <xdr:row>24</xdr:row>
      <xdr:rowOff>173211</xdr:rowOff>
    </xdr:from>
    <xdr:to>
      <xdr:col>13</xdr:col>
      <xdr:colOff>1</xdr:colOff>
      <xdr:row>26</xdr:row>
      <xdr:rowOff>108858</xdr:rowOff>
    </xdr:to>
    <xdr:cxnSp macro="">
      <xdr:nvCxnSpPr>
        <xdr:cNvPr id="94" name="Прямая со стрелкой 93"/>
        <xdr:cNvCxnSpPr>
          <a:stCxn id="42" idx="6"/>
        </xdr:cNvCxnSpPr>
      </xdr:nvCxnSpPr>
      <xdr:spPr>
        <a:xfrm>
          <a:off x="8553610" y="5354811"/>
          <a:ext cx="699248" cy="30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519953</xdr:colOff>
      <xdr:row>24</xdr:row>
      <xdr:rowOff>173211</xdr:rowOff>
    </xdr:from>
    <xdr:to>
      <xdr:col>13</xdr:col>
      <xdr:colOff>10886</xdr:colOff>
      <xdr:row>27</xdr:row>
      <xdr:rowOff>163286</xdr:rowOff>
    </xdr:to>
    <xdr:cxnSp macro="">
      <xdr:nvCxnSpPr>
        <xdr:cNvPr id="96" name="Прямая со стрелкой 95"/>
        <xdr:cNvCxnSpPr>
          <a:stCxn id="42" idx="6"/>
        </xdr:cNvCxnSpPr>
      </xdr:nvCxnSpPr>
      <xdr:spPr>
        <a:xfrm>
          <a:off x="8553610" y="5354811"/>
          <a:ext cx="710133" cy="5452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555812</xdr:colOff>
      <xdr:row>32</xdr:row>
      <xdr:rowOff>32977</xdr:rowOff>
    </xdr:from>
    <xdr:to>
      <xdr:col>12</xdr:col>
      <xdr:colOff>609599</xdr:colOff>
      <xdr:row>34</xdr:row>
      <xdr:rowOff>130628</xdr:rowOff>
    </xdr:to>
    <xdr:cxnSp macro="">
      <xdr:nvCxnSpPr>
        <xdr:cNvPr id="98" name="Прямая со стрелкой 97"/>
        <xdr:cNvCxnSpPr>
          <a:stCxn id="43" idx="6"/>
        </xdr:cNvCxnSpPr>
      </xdr:nvCxnSpPr>
      <xdr:spPr>
        <a:xfrm>
          <a:off x="8589469" y="6705920"/>
          <a:ext cx="663387" cy="46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555811</xdr:colOff>
      <xdr:row>39</xdr:row>
      <xdr:rowOff>24013</xdr:rowOff>
    </xdr:from>
    <xdr:to>
      <xdr:col>13</xdr:col>
      <xdr:colOff>0</xdr:colOff>
      <xdr:row>41</xdr:row>
      <xdr:rowOff>119743</xdr:rowOff>
    </xdr:to>
    <xdr:cxnSp macro="">
      <xdr:nvCxnSpPr>
        <xdr:cNvPr id="100" name="Прямая со стрелкой 99"/>
        <xdr:cNvCxnSpPr>
          <a:stCxn id="44" idx="6"/>
        </xdr:cNvCxnSpPr>
      </xdr:nvCxnSpPr>
      <xdr:spPr>
        <a:xfrm>
          <a:off x="8589468" y="8003242"/>
          <a:ext cx="663389" cy="465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555812</xdr:colOff>
      <xdr:row>31</xdr:row>
      <xdr:rowOff>108857</xdr:rowOff>
    </xdr:from>
    <xdr:to>
      <xdr:col>13</xdr:col>
      <xdr:colOff>0</xdr:colOff>
      <xdr:row>32</xdr:row>
      <xdr:rowOff>32977</xdr:rowOff>
    </xdr:to>
    <xdr:cxnSp macro="">
      <xdr:nvCxnSpPr>
        <xdr:cNvPr id="102" name="Прямая со стрелкой 101"/>
        <xdr:cNvCxnSpPr>
          <a:stCxn id="43" idx="6"/>
        </xdr:cNvCxnSpPr>
      </xdr:nvCxnSpPr>
      <xdr:spPr>
        <a:xfrm flipV="1">
          <a:off x="8589469" y="6596743"/>
          <a:ext cx="663388" cy="109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555812</xdr:colOff>
      <xdr:row>32</xdr:row>
      <xdr:rowOff>32977</xdr:rowOff>
    </xdr:from>
    <xdr:to>
      <xdr:col>12</xdr:col>
      <xdr:colOff>598714</xdr:colOff>
      <xdr:row>32</xdr:row>
      <xdr:rowOff>108857</xdr:rowOff>
    </xdr:to>
    <xdr:cxnSp macro="">
      <xdr:nvCxnSpPr>
        <xdr:cNvPr id="105" name="Прямая со стрелкой 104"/>
        <xdr:cNvCxnSpPr>
          <a:stCxn id="43" idx="6"/>
        </xdr:cNvCxnSpPr>
      </xdr:nvCxnSpPr>
      <xdr:spPr>
        <a:xfrm>
          <a:off x="8589469" y="6705920"/>
          <a:ext cx="652502" cy="75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555812</xdr:colOff>
      <xdr:row>32</xdr:row>
      <xdr:rowOff>32977</xdr:rowOff>
    </xdr:from>
    <xdr:to>
      <xdr:col>12</xdr:col>
      <xdr:colOff>598714</xdr:colOff>
      <xdr:row>33</xdr:row>
      <xdr:rowOff>108857</xdr:rowOff>
    </xdr:to>
    <xdr:cxnSp macro="">
      <xdr:nvCxnSpPr>
        <xdr:cNvPr id="108" name="Прямая со стрелкой 107"/>
        <xdr:cNvCxnSpPr>
          <a:stCxn id="43" idx="6"/>
        </xdr:cNvCxnSpPr>
      </xdr:nvCxnSpPr>
      <xdr:spPr>
        <a:xfrm>
          <a:off x="8589469" y="6705920"/>
          <a:ext cx="652502" cy="260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555811</xdr:colOff>
      <xdr:row>39</xdr:row>
      <xdr:rowOff>24013</xdr:rowOff>
    </xdr:from>
    <xdr:to>
      <xdr:col>13</xdr:col>
      <xdr:colOff>21772</xdr:colOff>
      <xdr:row>40</xdr:row>
      <xdr:rowOff>141515</xdr:rowOff>
    </xdr:to>
    <xdr:cxnSp macro="">
      <xdr:nvCxnSpPr>
        <xdr:cNvPr id="110" name="Прямая со стрелкой 109"/>
        <xdr:cNvCxnSpPr>
          <a:stCxn id="44" idx="6"/>
        </xdr:cNvCxnSpPr>
      </xdr:nvCxnSpPr>
      <xdr:spPr>
        <a:xfrm>
          <a:off x="8589468" y="8003242"/>
          <a:ext cx="685161" cy="302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555811</xdr:colOff>
      <xdr:row>38</xdr:row>
      <xdr:rowOff>65316</xdr:rowOff>
    </xdr:from>
    <xdr:to>
      <xdr:col>13</xdr:col>
      <xdr:colOff>10885</xdr:colOff>
      <xdr:row>39</xdr:row>
      <xdr:rowOff>24013</xdr:rowOff>
    </xdr:to>
    <xdr:cxnSp macro="">
      <xdr:nvCxnSpPr>
        <xdr:cNvPr id="115" name="Прямая со стрелкой 114"/>
        <xdr:cNvCxnSpPr>
          <a:stCxn id="44" idx="6"/>
        </xdr:cNvCxnSpPr>
      </xdr:nvCxnSpPr>
      <xdr:spPr>
        <a:xfrm flipV="1">
          <a:off x="8589468" y="7859487"/>
          <a:ext cx="674274" cy="143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555811</xdr:colOff>
      <xdr:row>39</xdr:row>
      <xdr:rowOff>24013</xdr:rowOff>
    </xdr:from>
    <xdr:to>
      <xdr:col>13</xdr:col>
      <xdr:colOff>10885</xdr:colOff>
      <xdr:row>39</xdr:row>
      <xdr:rowOff>108857</xdr:rowOff>
    </xdr:to>
    <xdr:cxnSp macro="">
      <xdr:nvCxnSpPr>
        <xdr:cNvPr id="117" name="Прямая со стрелкой 116"/>
        <xdr:cNvCxnSpPr>
          <a:stCxn id="44" idx="6"/>
        </xdr:cNvCxnSpPr>
      </xdr:nvCxnSpPr>
      <xdr:spPr>
        <a:xfrm>
          <a:off x="8589468" y="8003242"/>
          <a:ext cx="674274" cy="848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239485</xdr:colOff>
      <xdr:row>8</xdr:row>
      <xdr:rowOff>489859</xdr:rowOff>
    </xdr:from>
    <xdr:ext cx="337457" cy="248851"/>
    <xdr:sp macro="" textlink="">
      <xdr:nvSpPr>
        <xdr:cNvPr id="119" name="TextBox 118"/>
        <xdr:cNvSpPr txBox="1"/>
      </xdr:nvSpPr>
      <xdr:spPr>
        <a:xfrm>
          <a:off x="8882742" y="2340430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10</a:t>
          </a:r>
        </a:p>
      </xdr:txBody>
    </xdr:sp>
    <xdr:clientData/>
  </xdr:oneCellAnchor>
  <xdr:oneCellAnchor>
    <xdr:from>
      <xdr:col>12</xdr:col>
      <xdr:colOff>283028</xdr:colOff>
      <xdr:row>15</xdr:row>
      <xdr:rowOff>130629</xdr:rowOff>
    </xdr:from>
    <xdr:ext cx="337457" cy="248851"/>
    <xdr:sp macro="" textlink="">
      <xdr:nvSpPr>
        <xdr:cNvPr id="120" name="TextBox 119"/>
        <xdr:cNvSpPr txBox="1"/>
      </xdr:nvSpPr>
      <xdr:spPr>
        <a:xfrm>
          <a:off x="8926285" y="3635829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10</a:t>
          </a:r>
        </a:p>
      </xdr:txBody>
    </xdr:sp>
    <xdr:clientData/>
  </xdr:oneCellAnchor>
  <xdr:oneCellAnchor>
    <xdr:from>
      <xdr:col>12</xdr:col>
      <xdr:colOff>272143</xdr:colOff>
      <xdr:row>22</xdr:row>
      <xdr:rowOff>130629</xdr:rowOff>
    </xdr:from>
    <xdr:ext cx="337457" cy="248851"/>
    <xdr:sp macro="" textlink="">
      <xdr:nvSpPr>
        <xdr:cNvPr id="121" name="TextBox 120"/>
        <xdr:cNvSpPr txBox="1"/>
      </xdr:nvSpPr>
      <xdr:spPr>
        <a:xfrm>
          <a:off x="8915400" y="4942115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10</a:t>
          </a:r>
        </a:p>
      </xdr:txBody>
    </xdr:sp>
    <xdr:clientData/>
  </xdr:oneCellAnchor>
  <xdr:oneCellAnchor>
    <xdr:from>
      <xdr:col>12</xdr:col>
      <xdr:colOff>272143</xdr:colOff>
      <xdr:row>29</xdr:row>
      <xdr:rowOff>152401</xdr:rowOff>
    </xdr:from>
    <xdr:ext cx="337457" cy="248851"/>
    <xdr:sp macro="" textlink="">
      <xdr:nvSpPr>
        <xdr:cNvPr id="122" name="TextBox 121"/>
        <xdr:cNvSpPr txBox="1"/>
      </xdr:nvSpPr>
      <xdr:spPr>
        <a:xfrm>
          <a:off x="8915400" y="6270172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10</a:t>
          </a:r>
        </a:p>
      </xdr:txBody>
    </xdr:sp>
    <xdr:clientData/>
  </xdr:oneCellAnchor>
  <xdr:oneCellAnchor>
    <xdr:from>
      <xdr:col>12</xdr:col>
      <xdr:colOff>261257</xdr:colOff>
      <xdr:row>36</xdr:row>
      <xdr:rowOff>141514</xdr:rowOff>
    </xdr:from>
    <xdr:ext cx="337457" cy="248851"/>
    <xdr:sp macro="" textlink="">
      <xdr:nvSpPr>
        <xdr:cNvPr id="123" name="TextBox 122"/>
        <xdr:cNvSpPr txBox="1"/>
      </xdr:nvSpPr>
      <xdr:spPr>
        <a:xfrm>
          <a:off x="8904514" y="7565571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10</a:t>
          </a:r>
        </a:p>
      </xdr:txBody>
    </xdr:sp>
    <xdr:clientData/>
  </xdr:oneCellAnchor>
  <xdr:oneCellAnchor>
    <xdr:from>
      <xdr:col>12</xdr:col>
      <xdr:colOff>272144</xdr:colOff>
      <xdr:row>30</xdr:row>
      <xdr:rowOff>130627</xdr:rowOff>
    </xdr:from>
    <xdr:ext cx="337457" cy="248851"/>
    <xdr:sp macro="" textlink="">
      <xdr:nvSpPr>
        <xdr:cNvPr id="124" name="TextBox 123"/>
        <xdr:cNvSpPr txBox="1"/>
      </xdr:nvSpPr>
      <xdr:spPr>
        <a:xfrm>
          <a:off x="8915401" y="6433456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12</a:t>
          </a:r>
        </a:p>
      </xdr:txBody>
    </xdr:sp>
    <xdr:clientData/>
  </xdr:oneCellAnchor>
  <xdr:oneCellAnchor>
    <xdr:from>
      <xdr:col>12</xdr:col>
      <xdr:colOff>261258</xdr:colOff>
      <xdr:row>37</xdr:row>
      <xdr:rowOff>108856</xdr:rowOff>
    </xdr:from>
    <xdr:ext cx="337457" cy="248851"/>
    <xdr:sp macro="" textlink="">
      <xdr:nvSpPr>
        <xdr:cNvPr id="125" name="TextBox 124"/>
        <xdr:cNvSpPr txBox="1"/>
      </xdr:nvSpPr>
      <xdr:spPr>
        <a:xfrm>
          <a:off x="8904515" y="7717970"/>
          <a:ext cx="3374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/>
            <a:t>12</a:t>
          </a:r>
        </a:p>
      </xdr:txBody>
    </xdr:sp>
    <xdr:clientData/>
  </xdr:oneCellAnchor>
  <xdr:oneCellAnchor>
    <xdr:from>
      <xdr:col>12</xdr:col>
      <xdr:colOff>272144</xdr:colOff>
      <xdr:row>23</xdr:row>
      <xdr:rowOff>97970</xdr:rowOff>
    </xdr:from>
    <xdr:ext cx="337457" cy="264560"/>
    <xdr:sp macro="" textlink="">
      <xdr:nvSpPr>
        <xdr:cNvPr id="126" name="TextBox 125"/>
        <xdr:cNvSpPr txBox="1"/>
      </xdr:nvSpPr>
      <xdr:spPr>
        <a:xfrm>
          <a:off x="8915401" y="5094513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12</xdr:col>
      <xdr:colOff>293915</xdr:colOff>
      <xdr:row>16</xdr:row>
      <xdr:rowOff>108856</xdr:rowOff>
    </xdr:from>
    <xdr:ext cx="337457" cy="264560"/>
    <xdr:sp macro="" textlink="">
      <xdr:nvSpPr>
        <xdr:cNvPr id="127" name="TextBox 126"/>
        <xdr:cNvSpPr txBox="1"/>
      </xdr:nvSpPr>
      <xdr:spPr>
        <a:xfrm>
          <a:off x="8937172" y="3799113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12</xdr:col>
      <xdr:colOff>261259</xdr:colOff>
      <xdr:row>9</xdr:row>
      <xdr:rowOff>108856</xdr:rowOff>
    </xdr:from>
    <xdr:ext cx="337457" cy="264560"/>
    <xdr:sp macro="" textlink="">
      <xdr:nvSpPr>
        <xdr:cNvPr id="128" name="TextBox 127"/>
        <xdr:cNvSpPr txBox="1"/>
      </xdr:nvSpPr>
      <xdr:spPr>
        <a:xfrm>
          <a:off x="8904516" y="2492827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12</xdr:col>
      <xdr:colOff>261257</xdr:colOff>
      <xdr:row>38</xdr:row>
      <xdr:rowOff>76200</xdr:rowOff>
    </xdr:from>
    <xdr:ext cx="337457" cy="264560"/>
    <xdr:sp macro="" textlink="">
      <xdr:nvSpPr>
        <xdr:cNvPr id="129" name="TextBox 128"/>
        <xdr:cNvSpPr txBox="1"/>
      </xdr:nvSpPr>
      <xdr:spPr>
        <a:xfrm>
          <a:off x="8904514" y="7870371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12</xdr:col>
      <xdr:colOff>272143</xdr:colOff>
      <xdr:row>31</xdr:row>
      <xdr:rowOff>87085</xdr:rowOff>
    </xdr:from>
    <xdr:ext cx="337457" cy="264560"/>
    <xdr:sp macro="" textlink="">
      <xdr:nvSpPr>
        <xdr:cNvPr id="130" name="TextBox 129"/>
        <xdr:cNvSpPr txBox="1"/>
      </xdr:nvSpPr>
      <xdr:spPr>
        <a:xfrm>
          <a:off x="8915400" y="6574971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12</xdr:col>
      <xdr:colOff>261257</xdr:colOff>
      <xdr:row>24</xdr:row>
      <xdr:rowOff>76200</xdr:rowOff>
    </xdr:from>
    <xdr:ext cx="337457" cy="264560"/>
    <xdr:sp macro="" textlink="">
      <xdr:nvSpPr>
        <xdr:cNvPr id="131" name="TextBox 130"/>
        <xdr:cNvSpPr txBox="1"/>
      </xdr:nvSpPr>
      <xdr:spPr>
        <a:xfrm>
          <a:off x="8904514" y="5257800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12</xdr:col>
      <xdr:colOff>293915</xdr:colOff>
      <xdr:row>17</xdr:row>
      <xdr:rowOff>76200</xdr:rowOff>
    </xdr:from>
    <xdr:ext cx="337457" cy="264560"/>
    <xdr:sp macro="" textlink="">
      <xdr:nvSpPr>
        <xdr:cNvPr id="132" name="TextBox 131"/>
        <xdr:cNvSpPr txBox="1"/>
      </xdr:nvSpPr>
      <xdr:spPr>
        <a:xfrm>
          <a:off x="8937172" y="3951514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12</xdr:col>
      <xdr:colOff>261258</xdr:colOff>
      <xdr:row>10</xdr:row>
      <xdr:rowOff>76200</xdr:rowOff>
    </xdr:from>
    <xdr:ext cx="337457" cy="264560"/>
    <xdr:sp macro="" textlink="">
      <xdr:nvSpPr>
        <xdr:cNvPr id="133" name="TextBox 132"/>
        <xdr:cNvSpPr txBox="1"/>
      </xdr:nvSpPr>
      <xdr:spPr>
        <a:xfrm>
          <a:off x="8904515" y="2645229"/>
          <a:ext cx="3374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14</a:t>
          </a:r>
        </a:p>
      </xdr:txBody>
    </xdr:sp>
    <xdr:clientData/>
  </xdr:oneCellAnchor>
  <xdr:oneCellAnchor>
    <xdr:from>
      <xdr:col>12</xdr:col>
      <xdr:colOff>261257</xdr:colOff>
      <xdr:row>11</xdr:row>
      <xdr:rowOff>32657</xdr:rowOff>
    </xdr:from>
    <xdr:ext cx="337457" cy="228600"/>
    <xdr:sp macro="" textlink="">
      <xdr:nvSpPr>
        <xdr:cNvPr id="134" name="TextBox 133"/>
        <xdr:cNvSpPr txBox="1"/>
      </xdr:nvSpPr>
      <xdr:spPr>
        <a:xfrm>
          <a:off x="8904514" y="2786743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12</xdr:col>
      <xdr:colOff>293914</xdr:colOff>
      <xdr:row>18</xdr:row>
      <xdr:rowOff>43544</xdr:rowOff>
    </xdr:from>
    <xdr:ext cx="337457" cy="228600"/>
    <xdr:sp macro="" textlink="">
      <xdr:nvSpPr>
        <xdr:cNvPr id="135" name="TextBox 134"/>
        <xdr:cNvSpPr txBox="1"/>
      </xdr:nvSpPr>
      <xdr:spPr>
        <a:xfrm>
          <a:off x="8937171" y="4103915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12</xdr:col>
      <xdr:colOff>283030</xdr:colOff>
      <xdr:row>25</xdr:row>
      <xdr:rowOff>21772</xdr:rowOff>
    </xdr:from>
    <xdr:ext cx="337457" cy="228600"/>
    <xdr:sp macro="" textlink="">
      <xdr:nvSpPr>
        <xdr:cNvPr id="136" name="TextBox 135"/>
        <xdr:cNvSpPr txBox="1"/>
      </xdr:nvSpPr>
      <xdr:spPr>
        <a:xfrm>
          <a:off x="8926287" y="5388429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12</xdr:col>
      <xdr:colOff>283030</xdr:colOff>
      <xdr:row>32</xdr:row>
      <xdr:rowOff>54429</xdr:rowOff>
    </xdr:from>
    <xdr:ext cx="337457" cy="228600"/>
    <xdr:sp macro="" textlink="">
      <xdr:nvSpPr>
        <xdr:cNvPr id="137" name="TextBox 136"/>
        <xdr:cNvSpPr txBox="1"/>
      </xdr:nvSpPr>
      <xdr:spPr>
        <a:xfrm>
          <a:off x="8926287" y="6727372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12</xdr:col>
      <xdr:colOff>261258</xdr:colOff>
      <xdr:row>39</xdr:row>
      <xdr:rowOff>32657</xdr:rowOff>
    </xdr:from>
    <xdr:ext cx="337457" cy="228600"/>
    <xdr:sp macro="" textlink="">
      <xdr:nvSpPr>
        <xdr:cNvPr id="138" name="TextBox 137"/>
        <xdr:cNvSpPr txBox="1"/>
      </xdr:nvSpPr>
      <xdr:spPr>
        <a:xfrm>
          <a:off x="8904515" y="8011886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16</a:t>
          </a:r>
        </a:p>
      </xdr:txBody>
    </xdr:sp>
    <xdr:clientData/>
  </xdr:oneCellAnchor>
  <xdr:oneCellAnchor>
    <xdr:from>
      <xdr:col>12</xdr:col>
      <xdr:colOff>261258</xdr:colOff>
      <xdr:row>40</xdr:row>
      <xdr:rowOff>0</xdr:rowOff>
    </xdr:from>
    <xdr:ext cx="337457" cy="228600"/>
    <xdr:sp macro="" textlink="">
      <xdr:nvSpPr>
        <xdr:cNvPr id="139" name="TextBox 138"/>
        <xdr:cNvSpPr txBox="1"/>
      </xdr:nvSpPr>
      <xdr:spPr>
        <a:xfrm>
          <a:off x="8904515" y="8164286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oneCellAnchor>
  <xdr:oneCellAnchor>
    <xdr:from>
      <xdr:col>12</xdr:col>
      <xdr:colOff>283029</xdr:colOff>
      <xdr:row>33</xdr:row>
      <xdr:rowOff>10886</xdr:rowOff>
    </xdr:from>
    <xdr:ext cx="337457" cy="228600"/>
    <xdr:sp macro="" textlink="">
      <xdr:nvSpPr>
        <xdr:cNvPr id="140" name="TextBox 139"/>
        <xdr:cNvSpPr txBox="1"/>
      </xdr:nvSpPr>
      <xdr:spPr>
        <a:xfrm>
          <a:off x="8926286" y="6868886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oneCellAnchor>
  <xdr:oneCellAnchor>
    <xdr:from>
      <xdr:col>12</xdr:col>
      <xdr:colOff>283029</xdr:colOff>
      <xdr:row>25</xdr:row>
      <xdr:rowOff>174172</xdr:rowOff>
    </xdr:from>
    <xdr:ext cx="337457" cy="228600"/>
    <xdr:sp macro="" textlink="">
      <xdr:nvSpPr>
        <xdr:cNvPr id="141" name="TextBox 140"/>
        <xdr:cNvSpPr txBox="1"/>
      </xdr:nvSpPr>
      <xdr:spPr>
        <a:xfrm>
          <a:off x="8926286" y="5540829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oneCellAnchor>
  <xdr:oneCellAnchor>
    <xdr:from>
      <xdr:col>12</xdr:col>
      <xdr:colOff>293914</xdr:colOff>
      <xdr:row>19</xdr:row>
      <xdr:rowOff>21771</xdr:rowOff>
    </xdr:from>
    <xdr:ext cx="337457" cy="228600"/>
    <xdr:sp macro="" textlink="">
      <xdr:nvSpPr>
        <xdr:cNvPr id="142" name="TextBox 141"/>
        <xdr:cNvSpPr txBox="1"/>
      </xdr:nvSpPr>
      <xdr:spPr>
        <a:xfrm>
          <a:off x="8937171" y="4267200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oneCellAnchor>
  <xdr:oneCellAnchor>
    <xdr:from>
      <xdr:col>12</xdr:col>
      <xdr:colOff>261257</xdr:colOff>
      <xdr:row>11</xdr:row>
      <xdr:rowOff>163285</xdr:rowOff>
    </xdr:from>
    <xdr:ext cx="337457" cy="228600"/>
    <xdr:sp macro="" textlink="">
      <xdr:nvSpPr>
        <xdr:cNvPr id="143" name="TextBox 142"/>
        <xdr:cNvSpPr txBox="1"/>
      </xdr:nvSpPr>
      <xdr:spPr>
        <a:xfrm>
          <a:off x="8904514" y="2917371"/>
          <a:ext cx="337457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7620</xdr:rowOff>
    </xdr:from>
    <xdr:to>
      <xdr:col>7</xdr:col>
      <xdr:colOff>594360</xdr:colOff>
      <xdr:row>11</xdr:row>
      <xdr:rowOff>7620</xdr:rowOff>
    </xdr:to>
    <xdr:sp macro="" textlink="">
      <xdr:nvSpPr>
        <xdr:cNvPr id="3" name="Прямоугольник 2"/>
        <xdr:cNvSpPr/>
      </xdr:nvSpPr>
      <xdr:spPr>
        <a:xfrm>
          <a:off x="3048000" y="1287780"/>
          <a:ext cx="1813560" cy="73152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uk-UA" sz="1100"/>
            <a:t>Компанія</a:t>
          </a:r>
          <a:r>
            <a:rPr lang="uk-UA" sz="1100" baseline="0"/>
            <a:t> "</a:t>
          </a:r>
          <a:r>
            <a:rPr lang="en-US" sz="1100" baseline="0"/>
            <a:t>Brownhill Manufacturing Company"</a:t>
          </a:r>
          <a:endParaRPr lang="en-US" sz="1100"/>
        </a:p>
      </xdr:txBody>
    </xdr:sp>
    <xdr:clientData/>
  </xdr:twoCellAnchor>
  <xdr:twoCellAnchor>
    <xdr:from>
      <xdr:col>10</xdr:col>
      <xdr:colOff>83820</xdr:colOff>
      <xdr:row>2</xdr:row>
      <xdr:rowOff>121920</xdr:rowOff>
    </xdr:from>
    <xdr:to>
      <xdr:col>10</xdr:col>
      <xdr:colOff>594360</xdr:colOff>
      <xdr:row>5</xdr:row>
      <xdr:rowOff>30480</xdr:rowOff>
    </xdr:to>
    <xdr:sp macro="" textlink="">
      <xdr:nvSpPr>
        <xdr:cNvPr id="4" name="Блок-схема: узел 3"/>
        <xdr:cNvSpPr/>
      </xdr:nvSpPr>
      <xdr:spPr>
        <a:xfrm>
          <a:off x="6179820" y="487680"/>
          <a:ext cx="510540" cy="457200"/>
        </a:xfrm>
        <a:prstGeom prst="flowChartConnector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</a:t>
          </a:r>
        </a:p>
      </xdr:txBody>
    </xdr:sp>
    <xdr:clientData/>
  </xdr:twoCellAnchor>
  <xdr:twoCellAnchor>
    <xdr:from>
      <xdr:col>10</xdr:col>
      <xdr:colOff>60960</xdr:colOff>
      <xdr:row>7</xdr:row>
      <xdr:rowOff>137160</xdr:rowOff>
    </xdr:from>
    <xdr:to>
      <xdr:col>10</xdr:col>
      <xdr:colOff>571500</xdr:colOff>
      <xdr:row>10</xdr:row>
      <xdr:rowOff>45720</xdr:rowOff>
    </xdr:to>
    <xdr:sp macro="" textlink="">
      <xdr:nvSpPr>
        <xdr:cNvPr id="7" name="Блок-схема: узел 6"/>
        <xdr:cNvSpPr/>
      </xdr:nvSpPr>
      <xdr:spPr>
        <a:xfrm>
          <a:off x="6156960" y="1417320"/>
          <a:ext cx="510540" cy="457200"/>
        </a:xfrm>
        <a:prstGeom prst="flowChartConnector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</a:t>
          </a:r>
        </a:p>
      </xdr:txBody>
    </xdr:sp>
    <xdr:clientData/>
  </xdr:twoCellAnchor>
  <xdr:twoCellAnchor>
    <xdr:from>
      <xdr:col>9</xdr:col>
      <xdr:colOff>83820</xdr:colOff>
      <xdr:row>20</xdr:row>
      <xdr:rowOff>121920</xdr:rowOff>
    </xdr:from>
    <xdr:to>
      <xdr:col>9</xdr:col>
      <xdr:colOff>594360</xdr:colOff>
      <xdr:row>23</xdr:row>
      <xdr:rowOff>30480</xdr:rowOff>
    </xdr:to>
    <xdr:sp macro="" textlink="">
      <xdr:nvSpPr>
        <xdr:cNvPr id="8" name="Блок-схема: узел 7"/>
        <xdr:cNvSpPr/>
      </xdr:nvSpPr>
      <xdr:spPr>
        <a:xfrm>
          <a:off x="5570220" y="3779520"/>
          <a:ext cx="510540" cy="457200"/>
        </a:xfrm>
        <a:prstGeom prst="flowChartConnector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</a:t>
          </a:r>
        </a:p>
      </xdr:txBody>
    </xdr:sp>
    <xdr:clientData/>
  </xdr:twoCellAnchor>
  <xdr:twoCellAnchor>
    <xdr:from>
      <xdr:col>7</xdr:col>
      <xdr:colOff>594360</xdr:colOff>
      <xdr:row>3</xdr:row>
      <xdr:rowOff>167640</xdr:rowOff>
    </xdr:from>
    <xdr:to>
      <xdr:col>10</xdr:col>
      <xdr:colOff>83820</xdr:colOff>
      <xdr:row>9</xdr:row>
      <xdr:rowOff>7620</xdr:rowOff>
    </xdr:to>
    <xdr:cxnSp macro="">
      <xdr:nvCxnSpPr>
        <xdr:cNvPr id="10" name="Прямая со стрелкой 9"/>
        <xdr:cNvCxnSpPr>
          <a:stCxn id="3" idx="3"/>
          <a:endCxn id="4" idx="2"/>
        </xdr:cNvCxnSpPr>
      </xdr:nvCxnSpPr>
      <xdr:spPr>
        <a:xfrm flipV="1">
          <a:off x="4861560" y="716280"/>
          <a:ext cx="1318260" cy="937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9</xdr:row>
      <xdr:rowOff>0</xdr:rowOff>
    </xdr:from>
    <xdr:to>
      <xdr:col>10</xdr:col>
      <xdr:colOff>60960</xdr:colOff>
      <xdr:row>9</xdr:row>
      <xdr:rowOff>7620</xdr:rowOff>
    </xdr:to>
    <xdr:cxnSp macro="">
      <xdr:nvCxnSpPr>
        <xdr:cNvPr id="13" name="Прямая со стрелкой 12"/>
        <xdr:cNvCxnSpPr>
          <a:stCxn id="3" idx="3"/>
          <a:endCxn id="7" idx="2"/>
        </xdr:cNvCxnSpPr>
      </xdr:nvCxnSpPr>
      <xdr:spPr>
        <a:xfrm flipV="1">
          <a:off x="4861560" y="1645920"/>
          <a:ext cx="12954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594360</xdr:colOff>
      <xdr:row>9</xdr:row>
      <xdr:rowOff>7620</xdr:rowOff>
    </xdr:from>
    <xdr:to>
      <xdr:col>9</xdr:col>
      <xdr:colOff>83820</xdr:colOff>
      <xdr:row>21</xdr:row>
      <xdr:rowOff>167640</xdr:rowOff>
    </xdr:to>
    <xdr:cxnSp macro="">
      <xdr:nvCxnSpPr>
        <xdr:cNvPr id="17" name="Прямая со стрелкой 16"/>
        <xdr:cNvCxnSpPr>
          <a:stCxn id="3" idx="3"/>
          <a:endCxn id="8" idx="2"/>
        </xdr:cNvCxnSpPr>
      </xdr:nvCxnSpPr>
      <xdr:spPr>
        <a:xfrm>
          <a:off x="4861560" y="1653540"/>
          <a:ext cx="708660" cy="23545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594360</xdr:colOff>
      <xdr:row>3</xdr:row>
      <xdr:rowOff>167640</xdr:rowOff>
    </xdr:from>
    <xdr:to>
      <xdr:col>12</xdr:col>
      <xdr:colOff>601980</xdr:colOff>
      <xdr:row>3</xdr:row>
      <xdr:rowOff>167640</xdr:rowOff>
    </xdr:to>
    <xdr:cxnSp macro="">
      <xdr:nvCxnSpPr>
        <xdr:cNvPr id="45" name="Прямая со стрелкой 44"/>
        <xdr:cNvCxnSpPr>
          <a:stCxn id="4" idx="6"/>
        </xdr:cNvCxnSpPr>
      </xdr:nvCxnSpPr>
      <xdr:spPr>
        <a:xfrm>
          <a:off x="6690360" y="716280"/>
          <a:ext cx="12268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8</xdr:row>
      <xdr:rowOff>0</xdr:rowOff>
    </xdr:from>
    <xdr:to>
      <xdr:col>12</xdr:col>
      <xdr:colOff>594360</xdr:colOff>
      <xdr:row>9</xdr:row>
      <xdr:rowOff>0</xdr:rowOff>
    </xdr:to>
    <xdr:cxnSp macro="">
      <xdr:nvCxnSpPr>
        <xdr:cNvPr id="11" name="Прямая со стрелкой 10"/>
        <xdr:cNvCxnSpPr>
          <a:stCxn id="7" idx="6"/>
        </xdr:cNvCxnSpPr>
      </xdr:nvCxnSpPr>
      <xdr:spPr>
        <a:xfrm flipV="1">
          <a:off x="6667500" y="1463040"/>
          <a:ext cx="124206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20</xdr:row>
      <xdr:rowOff>3810</xdr:rowOff>
    </xdr:from>
    <xdr:to>
      <xdr:col>10</xdr:col>
      <xdr:colOff>601980</xdr:colOff>
      <xdr:row>21</xdr:row>
      <xdr:rowOff>167640</xdr:rowOff>
    </xdr:to>
    <xdr:cxnSp macro="">
      <xdr:nvCxnSpPr>
        <xdr:cNvPr id="19" name="Прямая со стрелкой 18"/>
        <xdr:cNvCxnSpPr>
          <a:stCxn id="8" idx="6"/>
          <a:endCxn id="30" idx="1"/>
        </xdr:cNvCxnSpPr>
      </xdr:nvCxnSpPr>
      <xdr:spPr>
        <a:xfrm flipV="1">
          <a:off x="6080760" y="3661410"/>
          <a:ext cx="617220" cy="3467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13</xdr:row>
      <xdr:rowOff>133350</xdr:rowOff>
    </xdr:from>
    <xdr:to>
      <xdr:col>11</xdr:col>
      <xdr:colOff>0</xdr:colOff>
      <xdr:row>21</xdr:row>
      <xdr:rowOff>167640</xdr:rowOff>
    </xdr:to>
    <xdr:cxnSp macro="">
      <xdr:nvCxnSpPr>
        <xdr:cNvPr id="20" name="Прямая со стрелкой 19"/>
        <xdr:cNvCxnSpPr>
          <a:stCxn id="8" idx="6"/>
          <a:endCxn id="27" idx="1"/>
        </xdr:cNvCxnSpPr>
      </xdr:nvCxnSpPr>
      <xdr:spPr>
        <a:xfrm flipV="1">
          <a:off x="6080760" y="2510790"/>
          <a:ext cx="624840" cy="1497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91440</xdr:rowOff>
    </xdr:from>
    <xdr:to>
      <xdr:col>12</xdr:col>
      <xdr:colOff>7620</xdr:colOff>
      <xdr:row>14</xdr:row>
      <xdr:rowOff>175260</xdr:rowOff>
    </xdr:to>
    <xdr:sp macro="" textlink="">
      <xdr:nvSpPr>
        <xdr:cNvPr id="27" name="Прямоугольник 26"/>
        <xdr:cNvSpPr/>
      </xdr:nvSpPr>
      <xdr:spPr>
        <a:xfrm>
          <a:off x="6705600" y="2286000"/>
          <a:ext cx="617220" cy="4495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uk-UA" sz="1400"/>
            <a:t>0,8</a:t>
          </a:r>
          <a:endParaRPr lang="en-US" sz="1100"/>
        </a:p>
      </xdr:txBody>
    </xdr:sp>
    <xdr:clientData/>
  </xdr:twoCellAnchor>
  <xdr:twoCellAnchor>
    <xdr:from>
      <xdr:col>10</xdr:col>
      <xdr:colOff>601980</xdr:colOff>
      <xdr:row>18</xdr:row>
      <xdr:rowOff>144780</xdr:rowOff>
    </xdr:from>
    <xdr:to>
      <xdr:col>12</xdr:col>
      <xdr:colOff>0</xdr:colOff>
      <xdr:row>21</xdr:row>
      <xdr:rowOff>45720</xdr:rowOff>
    </xdr:to>
    <xdr:sp macro="" textlink="">
      <xdr:nvSpPr>
        <xdr:cNvPr id="30" name="Прямоугольник 29"/>
        <xdr:cNvSpPr/>
      </xdr:nvSpPr>
      <xdr:spPr>
        <a:xfrm>
          <a:off x="6697980" y="3436620"/>
          <a:ext cx="617220" cy="4495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uk-UA" sz="1400"/>
            <a:t>0,2</a:t>
          </a:r>
          <a:endParaRPr lang="en-US" sz="1100"/>
        </a:p>
      </xdr:txBody>
    </xdr:sp>
    <xdr:clientData/>
  </xdr:twoCellAnchor>
  <xdr:twoCellAnchor>
    <xdr:from>
      <xdr:col>12</xdr:col>
      <xdr:colOff>7620</xdr:colOff>
      <xdr:row>12</xdr:row>
      <xdr:rowOff>22860</xdr:rowOff>
    </xdr:from>
    <xdr:to>
      <xdr:col>12</xdr:col>
      <xdr:colOff>594360</xdr:colOff>
      <xdr:row>13</xdr:row>
      <xdr:rowOff>133350</xdr:rowOff>
    </xdr:to>
    <xdr:cxnSp macro="">
      <xdr:nvCxnSpPr>
        <xdr:cNvPr id="46" name="Прямая со стрелкой 45"/>
        <xdr:cNvCxnSpPr>
          <a:stCxn id="27" idx="3"/>
        </xdr:cNvCxnSpPr>
      </xdr:nvCxnSpPr>
      <xdr:spPr>
        <a:xfrm flipV="1">
          <a:off x="7322820" y="2217420"/>
          <a:ext cx="586740" cy="2933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13</xdr:row>
      <xdr:rowOff>133350</xdr:rowOff>
    </xdr:from>
    <xdr:to>
      <xdr:col>12</xdr:col>
      <xdr:colOff>594360</xdr:colOff>
      <xdr:row>16</xdr:row>
      <xdr:rowOff>22860</xdr:rowOff>
    </xdr:to>
    <xdr:cxnSp macro="">
      <xdr:nvCxnSpPr>
        <xdr:cNvPr id="49" name="Прямая со стрелкой 48"/>
        <xdr:cNvCxnSpPr>
          <a:stCxn id="27" idx="3"/>
        </xdr:cNvCxnSpPr>
      </xdr:nvCxnSpPr>
      <xdr:spPr>
        <a:xfrm>
          <a:off x="7322820" y="2510790"/>
          <a:ext cx="58674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3810</xdr:rowOff>
    </xdr:from>
    <xdr:to>
      <xdr:col>12</xdr:col>
      <xdr:colOff>601980</xdr:colOff>
      <xdr:row>24</xdr:row>
      <xdr:rowOff>7620</xdr:rowOff>
    </xdr:to>
    <xdr:cxnSp macro="">
      <xdr:nvCxnSpPr>
        <xdr:cNvPr id="53" name="Прямая со стрелкой 52"/>
        <xdr:cNvCxnSpPr>
          <a:stCxn id="30" idx="3"/>
        </xdr:cNvCxnSpPr>
      </xdr:nvCxnSpPr>
      <xdr:spPr>
        <a:xfrm>
          <a:off x="7315200" y="3661410"/>
          <a:ext cx="601980" cy="7353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3810</xdr:rowOff>
    </xdr:from>
    <xdr:to>
      <xdr:col>12</xdr:col>
      <xdr:colOff>601980</xdr:colOff>
      <xdr:row>20</xdr:row>
      <xdr:rowOff>7620</xdr:rowOff>
    </xdr:to>
    <xdr:cxnSp macro="">
      <xdr:nvCxnSpPr>
        <xdr:cNvPr id="54" name="Прямая со стрелкой 53"/>
        <xdr:cNvCxnSpPr>
          <a:stCxn id="30" idx="3"/>
        </xdr:cNvCxnSpPr>
      </xdr:nvCxnSpPr>
      <xdr:spPr>
        <a:xfrm>
          <a:off x="7315200" y="3661410"/>
          <a:ext cx="60198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519593</xdr:colOff>
      <xdr:row>22</xdr:row>
      <xdr:rowOff>146405</xdr:rowOff>
    </xdr:from>
    <xdr:to>
      <xdr:col>12</xdr:col>
      <xdr:colOff>601980</xdr:colOff>
      <xdr:row>27</xdr:row>
      <xdr:rowOff>83820</xdr:rowOff>
    </xdr:to>
    <xdr:cxnSp macro="">
      <xdr:nvCxnSpPr>
        <xdr:cNvPr id="100" name="Прямая со стрелкой 99"/>
        <xdr:cNvCxnSpPr>
          <a:stCxn id="8" idx="5"/>
        </xdr:cNvCxnSpPr>
      </xdr:nvCxnSpPr>
      <xdr:spPr>
        <a:xfrm>
          <a:off x="6005993" y="4169765"/>
          <a:ext cx="1911187" cy="8518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43"/>
  <sheetViews>
    <sheetView topLeftCell="B16" zoomScale="85" zoomScaleNormal="85" workbookViewId="0">
      <selection activeCell="U32" sqref="U32"/>
    </sheetView>
  </sheetViews>
  <sheetFormatPr defaultRowHeight="14.4" x14ac:dyDescent="0.3"/>
  <cols>
    <col min="3" max="3" width="21.5546875" customWidth="1"/>
    <col min="4" max="4" width="11.21875" customWidth="1"/>
    <col min="5" max="5" width="13.21875" customWidth="1"/>
    <col min="14" max="14" width="12.88671875" customWidth="1"/>
    <col min="15" max="16" width="10.33203125" customWidth="1"/>
    <col min="17" max="17" width="10.21875" customWidth="1"/>
    <col min="18" max="18" width="10.109375" customWidth="1"/>
    <col min="19" max="19" width="12.21875" customWidth="1"/>
    <col min="20" max="20" width="11.44140625" customWidth="1"/>
    <col min="21" max="21" width="14.33203125" customWidth="1"/>
  </cols>
  <sheetData>
    <row r="3" spans="3:21" x14ac:dyDescent="0.3">
      <c r="C3" s="2" t="s">
        <v>0</v>
      </c>
      <c r="D3" s="4">
        <v>10</v>
      </c>
      <c r="E3" s="4">
        <v>12</v>
      </c>
      <c r="F3" s="4">
        <v>14</v>
      </c>
      <c r="G3" s="4">
        <v>16</v>
      </c>
      <c r="H3" s="4">
        <v>18</v>
      </c>
    </row>
    <row r="4" spans="3:21" ht="13.8" customHeight="1" x14ac:dyDescent="0.3">
      <c r="C4" s="2" t="s">
        <v>1</v>
      </c>
      <c r="D4" s="4">
        <v>5</v>
      </c>
      <c r="E4" s="4">
        <v>10</v>
      </c>
      <c r="F4" s="4">
        <v>15</v>
      </c>
      <c r="G4" s="4">
        <v>15</v>
      </c>
      <c r="H4" s="4">
        <v>5</v>
      </c>
    </row>
    <row r="5" spans="3:21" ht="44.4" customHeight="1" x14ac:dyDescent="0.3">
      <c r="N5" s="6"/>
      <c r="O5" s="7"/>
      <c r="P5" s="7"/>
      <c r="Q5" s="7"/>
      <c r="R5" s="6"/>
      <c r="S5" s="6"/>
      <c r="T5" s="6"/>
      <c r="U5" s="6"/>
    </row>
    <row r="6" spans="3:21" x14ac:dyDescent="0.3">
      <c r="C6" s="5" t="s">
        <v>2</v>
      </c>
      <c r="D6" s="5" t="s">
        <v>3</v>
      </c>
      <c r="E6" s="5" t="s">
        <v>4</v>
      </c>
      <c r="F6" s="3"/>
      <c r="G6" s="3"/>
      <c r="H6" s="3"/>
      <c r="N6" s="3"/>
      <c r="O6" s="3"/>
      <c r="P6" s="3"/>
      <c r="Q6" s="3"/>
      <c r="R6" s="3"/>
      <c r="S6" s="3"/>
      <c r="T6" s="3"/>
      <c r="U6" s="3"/>
    </row>
    <row r="7" spans="3:21" x14ac:dyDescent="0.3">
      <c r="C7" s="4">
        <v>30</v>
      </c>
      <c r="D7" s="4">
        <v>40</v>
      </c>
      <c r="E7" s="4">
        <v>20</v>
      </c>
      <c r="F7" s="3"/>
      <c r="G7" s="3"/>
      <c r="H7" s="3"/>
      <c r="N7" s="3"/>
      <c r="O7" s="3"/>
      <c r="P7" s="3"/>
      <c r="Q7" s="3"/>
      <c r="R7" s="3"/>
      <c r="S7" s="3"/>
      <c r="T7" s="3"/>
      <c r="U7" s="3"/>
    </row>
    <row r="8" spans="3:21" x14ac:dyDescent="0.3">
      <c r="N8" s="3"/>
      <c r="O8" s="3"/>
      <c r="P8" s="3"/>
      <c r="Q8" s="3"/>
      <c r="R8" s="3"/>
      <c r="S8" s="3"/>
      <c r="T8" s="3"/>
      <c r="U8" s="3"/>
    </row>
    <row r="9" spans="3:21" ht="42" customHeight="1" x14ac:dyDescent="0.3">
      <c r="N9" s="8" t="s">
        <v>5</v>
      </c>
      <c r="O9" s="9" t="s">
        <v>6</v>
      </c>
      <c r="P9" s="9" t="s">
        <v>7</v>
      </c>
      <c r="Q9" s="9" t="s">
        <v>8</v>
      </c>
      <c r="R9" s="8" t="s">
        <v>9</v>
      </c>
      <c r="S9" s="8" t="s">
        <v>11</v>
      </c>
      <c r="T9" s="8" t="s">
        <v>12</v>
      </c>
      <c r="U9" s="8" t="s">
        <v>10</v>
      </c>
    </row>
    <row r="10" spans="3:21" x14ac:dyDescent="0.3">
      <c r="N10" s="1">
        <f>5/50</f>
        <v>0.1</v>
      </c>
      <c r="O10" s="1">
        <v>10</v>
      </c>
      <c r="P10" s="1">
        <v>10</v>
      </c>
      <c r="Q10" s="1">
        <f>MIN(O10,P10)</f>
        <v>10</v>
      </c>
      <c r="R10" s="1">
        <f>MAX(O10-P10, 0)</f>
        <v>0</v>
      </c>
      <c r="S10" s="1">
        <f>MAX(P10-Q10,0)</f>
        <v>0</v>
      </c>
      <c r="T10" s="1">
        <f>10*$Q10</f>
        <v>100</v>
      </c>
      <c r="U10" s="1">
        <f>T10-20*$R10</f>
        <v>100</v>
      </c>
    </row>
    <row r="11" spans="3:21" x14ac:dyDescent="0.3">
      <c r="N11" s="1">
        <f>10/50</f>
        <v>0.2</v>
      </c>
      <c r="O11" s="1">
        <v>10</v>
      </c>
      <c r="P11" s="1">
        <v>12</v>
      </c>
      <c r="Q11" s="1">
        <f t="shared" ref="Q11:Q14" si="0">MIN(O11,P11)</f>
        <v>10</v>
      </c>
      <c r="R11" s="1">
        <f t="shared" ref="R11:R14" si="1">MAX(O11-P11, 0)</f>
        <v>0</v>
      </c>
      <c r="S11" s="1">
        <f t="shared" ref="S11:S14" si="2">MAX(P11-Q11,0)</f>
        <v>2</v>
      </c>
      <c r="T11" s="1">
        <f t="shared" ref="T11:T14" si="3">10*$Q11</f>
        <v>100</v>
      </c>
      <c r="U11" s="1">
        <f t="shared" ref="U11:U14" si="4">T11-20*$R11</f>
        <v>100</v>
      </c>
    </row>
    <row r="12" spans="3:21" x14ac:dyDescent="0.3">
      <c r="N12" s="1">
        <f>15/50</f>
        <v>0.3</v>
      </c>
      <c r="O12" s="1">
        <v>10</v>
      </c>
      <c r="P12" s="1">
        <v>14</v>
      </c>
      <c r="Q12" s="1">
        <f t="shared" si="0"/>
        <v>10</v>
      </c>
      <c r="R12" s="1">
        <f t="shared" si="1"/>
        <v>0</v>
      </c>
      <c r="S12" s="1">
        <f t="shared" si="2"/>
        <v>4</v>
      </c>
      <c r="T12" s="1">
        <f t="shared" si="3"/>
        <v>100</v>
      </c>
      <c r="U12" s="1">
        <f t="shared" si="4"/>
        <v>100</v>
      </c>
    </row>
    <row r="13" spans="3:21" x14ac:dyDescent="0.3">
      <c r="N13" s="1">
        <f>15/50</f>
        <v>0.3</v>
      </c>
      <c r="O13" s="1">
        <v>10</v>
      </c>
      <c r="P13" s="1">
        <v>16</v>
      </c>
      <c r="Q13" s="1">
        <f t="shared" si="0"/>
        <v>10</v>
      </c>
      <c r="R13" s="1">
        <f t="shared" si="1"/>
        <v>0</v>
      </c>
      <c r="S13" s="1">
        <f t="shared" si="2"/>
        <v>6</v>
      </c>
      <c r="T13" s="1">
        <f t="shared" si="3"/>
        <v>100</v>
      </c>
      <c r="U13" s="1">
        <f t="shared" si="4"/>
        <v>100</v>
      </c>
    </row>
    <row r="14" spans="3:21" x14ac:dyDescent="0.3">
      <c r="N14" s="1">
        <f>5/50</f>
        <v>0.1</v>
      </c>
      <c r="O14" s="1">
        <v>10</v>
      </c>
      <c r="P14" s="1">
        <v>18</v>
      </c>
      <c r="Q14" s="1">
        <f t="shared" si="0"/>
        <v>10</v>
      </c>
      <c r="R14" s="1">
        <f t="shared" si="1"/>
        <v>0</v>
      </c>
      <c r="S14" s="1">
        <f t="shared" si="2"/>
        <v>8</v>
      </c>
      <c r="T14" s="10">
        <f t="shared" si="3"/>
        <v>100</v>
      </c>
      <c r="U14" s="10">
        <f t="shared" si="4"/>
        <v>100</v>
      </c>
    </row>
    <row r="15" spans="3:21" x14ac:dyDescent="0.3">
      <c r="T15" s="11">
        <f>T10*N10+T11*N11+T12*N12+T13*N13+T14*N14</f>
        <v>100</v>
      </c>
      <c r="U15" s="11">
        <f>U10*N10+U11*N11+U12*N12+U13*N13+U14*N14</f>
        <v>100</v>
      </c>
    </row>
    <row r="17" spans="14:21" x14ac:dyDescent="0.3">
      <c r="N17" s="1">
        <f>5/50</f>
        <v>0.1</v>
      </c>
      <c r="O17" s="1">
        <v>12</v>
      </c>
      <c r="P17" s="1">
        <v>10</v>
      </c>
      <c r="Q17" s="1">
        <f>MIN(O17,P17)</f>
        <v>10</v>
      </c>
      <c r="R17" s="1">
        <f>MAX(O17-P17, 0)</f>
        <v>2</v>
      </c>
      <c r="S17" s="1">
        <f>MAX(P17-Q17,0)</f>
        <v>0</v>
      </c>
      <c r="T17" s="1">
        <f>10*$Q17</f>
        <v>100</v>
      </c>
      <c r="U17" s="1">
        <f>T17-20*$R17</f>
        <v>60</v>
      </c>
    </row>
    <row r="18" spans="14:21" x14ac:dyDescent="0.3">
      <c r="N18" s="1">
        <f>10/50</f>
        <v>0.2</v>
      </c>
      <c r="O18" s="1">
        <v>12</v>
      </c>
      <c r="P18" s="1">
        <v>12</v>
      </c>
      <c r="Q18" s="1">
        <f t="shared" ref="Q18:Q21" si="5">MIN(O18,P18)</f>
        <v>12</v>
      </c>
      <c r="R18" s="1">
        <f t="shared" ref="R18:R21" si="6">MAX(O18-P18, 0)</f>
        <v>0</v>
      </c>
      <c r="S18" s="1">
        <f t="shared" ref="S18:S21" si="7">MAX(P18-Q18,0)</f>
        <v>0</v>
      </c>
      <c r="T18" s="1">
        <f t="shared" ref="T18:T21" si="8">10*$Q18</f>
        <v>120</v>
      </c>
      <c r="U18" s="1">
        <f t="shared" ref="U18:U21" si="9">T18-20*$R18</f>
        <v>120</v>
      </c>
    </row>
    <row r="19" spans="14:21" x14ac:dyDescent="0.3">
      <c r="N19" s="1">
        <f>15/50</f>
        <v>0.3</v>
      </c>
      <c r="O19" s="1">
        <v>12</v>
      </c>
      <c r="P19" s="1">
        <v>14</v>
      </c>
      <c r="Q19" s="1">
        <f t="shared" si="5"/>
        <v>12</v>
      </c>
      <c r="R19" s="1">
        <f t="shared" si="6"/>
        <v>0</v>
      </c>
      <c r="S19" s="1">
        <f t="shared" si="7"/>
        <v>2</v>
      </c>
      <c r="T19" s="1">
        <f t="shared" si="8"/>
        <v>120</v>
      </c>
      <c r="U19" s="1">
        <f t="shared" si="9"/>
        <v>120</v>
      </c>
    </row>
    <row r="20" spans="14:21" x14ac:dyDescent="0.3">
      <c r="N20" s="1">
        <f>15/50</f>
        <v>0.3</v>
      </c>
      <c r="O20" s="1">
        <v>12</v>
      </c>
      <c r="P20" s="1">
        <v>16</v>
      </c>
      <c r="Q20" s="1">
        <f t="shared" si="5"/>
        <v>12</v>
      </c>
      <c r="R20" s="1">
        <f t="shared" si="6"/>
        <v>0</v>
      </c>
      <c r="S20" s="1">
        <f t="shared" si="7"/>
        <v>4</v>
      </c>
      <c r="T20" s="1">
        <f t="shared" si="8"/>
        <v>120</v>
      </c>
      <c r="U20" s="1">
        <f t="shared" si="9"/>
        <v>120</v>
      </c>
    </row>
    <row r="21" spans="14:21" x14ac:dyDescent="0.3">
      <c r="N21" s="1">
        <f>5/50</f>
        <v>0.1</v>
      </c>
      <c r="O21" s="1">
        <v>12</v>
      </c>
      <c r="P21" s="1">
        <v>18</v>
      </c>
      <c r="Q21" s="1">
        <f t="shared" si="5"/>
        <v>12</v>
      </c>
      <c r="R21" s="1">
        <f t="shared" si="6"/>
        <v>0</v>
      </c>
      <c r="S21" s="1">
        <f t="shared" si="7"/>
        <v>6</v>
      </c>
      <c r="T21" s="10">
        <f t="shared" si="8"/>
        <v>120</v>
      </c>
      <c r="U21" s="10">
        <f t="shared" si="9"/>
        <v>120</v>
      </c>
    </row>
    <row r="22" spans="14:21" x14ac:dyDescent="0.3">
      <c r="T22" s="11">
        <f>T17*N17+T18*N18+T19*N19+T20*N20+T21*N21</f>
        <v>118</v>
      </c>
      <c r="U22" s="11">
        <f>U17*N17+U18*N18+U19*N19+U20*N20+U21*N21</f>
        <v>114</v>
      </c>
    </row>
    <row r="24" spans="14:21" x14ac:dyDescent="0.3">
      <c r="N24" s="1">
        <f>5/50</f>
        <v>0.1</v>
      </c>
      <c r="O24" s="1">
        <v>14</v>
      </c>
      <c r="P24" s="1">
        <v>10</v>
      </c>
      <c r="Q24" s="1">
        <f>MIN(O24,P24)</f>
        <v>10</v>
      </c>
      <c r="R24" s="1">
        <f>MAX(O24-P24, 0)</f>
        <v>4</v>
      </c>
      <c r="S24" s="1">
        <f>MAX(P24-Q24,0)</f>
        <v>0</v>
      </c>
      <c r="T24" s="1">
        <f>10*$Q24</f>
        <v>100</v>
      </c>
      <c r="U24" s="1">
        <f>T24-20*$R24</f>
        <v>20</v>
      </c>
    </row>
    <row r="25" spans="14:21" x14ac:dyDescent="0.3">
      <c r="N25" s="1">
        <f>10/50</f>
        <v>0.2</v>
      </c>
      <c r="O25" s="1">
        <v>14</v>
      </c>
      <c r="P25" s="1">
        <v>12</v>
      </c>
      <c r="Q25" s="1">
        <f t="shared" ref="Q25:Q28" si="10">MIN(O25,P25)</f>
        <v>12</v>
      </c>
      <c r="R25" s="1">
        <f t="shared" ref="R25:R28" si="11">MAX(O25-P25, 0)</f>
        <v>2</v>
      </c>
      <c r="S25" s="1">
        <f t="shared" ref="S25:S28" si="12">MAX(P25-Q25,0)</f>
        <v>0</v>
      </c>
      <c r="T25" s="1">
        <f t="shared" ref="T25:T28" si="13">10*$Q25</f>
        <v>120</v>
      </c>
      <c r="U25" s="1">
        <f t="shared" ref="U25:U28" si="14">T25-20*$R25</f>
        <v>80</v>
      </c>
    </row>
    <row r="26" spans="14:21" x14ac:dyDescent="0.3">
      <c r="N26" s="1">
        <f>15/50</f>
        <v>0.3</v>
      </c>
      <c r="O26" s="1">
        <v>14</v>
      </c>
      <c r="P26" s="1">
        <v>14</v>
      </c>
      <c r="Q26" s="1">
        <f t="shared" si="10"/>
        <v>14</v>
      </c>
      <c r="R26" s="1">
        <f t="shared" si="11"/>
        <v>0</v>
      </c>
      <c r="S26" s="1">
        <f t="shared" si="12"/>
        <v>0</v>
      </c>
      <c r="T26" s="1">
        <f t="shared" si="13"/>
        <v>140</v>
      </c>
      <c r="U26" s="1">
        <f t="shared" si="14"/>
        <v>140</v>
      </c>
    </row>
    <row r="27" spans="14:21" x14ac:dyDescent="0.3">
      <c r="N27" s="1">
        <f>15/50</f>
        <v>0.3</v>
      </c>
      <c r="O27" s="1">
        <v>14</v>
      </c>
      <c r="P27" s="1">
        <v>16</v>
      </c>
      <c r="Q27" s="1">
        <f t="shared" si="10"/>
        <v>14</v>
      </c>
      <c r="R27" s="1">
        <f t="shared" si="11"/>
        <v>0</v>
      </c>
      <c r="S27" s="1">
        <f t="shared" si="12"/>
        <v>2</v>
      </c>
      <c r="T27" s="1">
        <f t="shared" si="13"/>
        <v>140</v>
      </c>
      <c r="U27" s="1">
        <f t="shared" si="14"/>
        <v>140</v>
      </c>
    </row>
    <row r="28" spans="14:21" x14ac:dyDescent="0.3">
      <c r="N28" s="1">
        <f>5/50</f>
        <v>0.1</v>
      </c>
      <c r="O28" s="1">
        <v>14</v>
      </c>
      <c r="P28" s="1">
        <v>18</v>
      </c>
      <c r="Q28" s="1">
        <f t="shared" si="10"/>
        <v>14</v>
      </c>
      <c r="R28" s="1">
        <f t="shared" si="11"/>
        <v>0</v>
      </c>
      <c r="S28" s="1">
        <f t="shared" si="12"/>
        <v>4</v>
      </c>
      <c r="T28" s="10">
        <f t="shared" si="13"/>
        <v>140</v>
      </c>
      <c r="U28" s="10">
        <f t="shared" si="14"/>
        <v>140</v>
      </c>
    </row>
    <row r="29" spans="14:21" x14ac:dyDescent="0.3">
      <c r="T29" s="11">
        <f>T24*N24+T25*N25+T26*N26+T27*N27+T28*N28</f>
        <v>132</v>
      </c>
      <c r="U29" s="11">
        <f>U24*N24+U25*N25+U26*N26+U27*N27+U28*N28</f>
        <v>116</v>
      </c>
    </row>
    <row r="31" spans="14:21" x14ac:dyDescent="0.3">
      <c r="N31" s="1">
        <f>5/50</f>
        <v>0.1</v>
      </c>
      <c r="O31" s="1">
        <v>16</v>
      </c>
      <c r="P31" s="1">
        <v>10</v>
      </c>
      <c r="Q31" s="1">
        <f>MIN(O31,P31)</f>
        <v>10</v>
      </c>
      <c r="R31" s="1">
        <f>MAX(O31-P31, 0)</f>
        <v>6</v>
      </c>
      <c r="S31" s="1">
        <f>MAX(P31-Q31,0)</f>
        <v>0</v>
      </c>
      <c r="T31" s="1">
        <f>10*$Q31</f>
        <v>100</v>
      </c>
      <c r="U31" s="1">
        <f>T31-20*$R31</f>
        <v>-20</v>
      </c>
    </row>
    <row r="32" spans="14:21" x14ac:dyDescent="0.3">
      <c r="N32" s="1">
        <f>10/50</f>
        <v>0.2</v>
      </c>
      <c r="O32" s="1">
        <v>16</v>
      </c>
      <c r="P32" s="1">
        <v>12</v>
      </c>
      <c r="Q32" s="1">
        <f t="shared" ref="Q32:Q35" si="15">MIN(O32,P32)</f>
        <v>12</v>
      </c>
      <c r="R32" s="1">
        <f t="shared" ref="R32:R35" si="16">MAX(O32-P32, 0)</f>
        <v>4</v>
      </c>
      <c r="S32" s="1">
        <f t="shared" ref="S32:S35" si="17">MAX(P32-Q32,0)</f>
        <v>0</v>
      </c>
      <c r="T32" s="1">
        <f t="shared" ref="T32:T35" si="18">10*$Q32</f>
        <v>120</v>
      </c>
      <c r="U32" s="1">
        <f t="shared" ref="U32:U35" si="19">T32-20*$R32</f>
        <v>40</v>
      </c>
    </row>
    <row r="33" spans="14:21" x14ac:dyDescent="0.3">
      <c r="N33" s="1">
        <f>15/50</f>
        <v>0.3</v>
      </c>
      <c r="O33" s="1">
        <v>16</v>
      </c>
      <c r="P33" s="1">
        <v>14</v>
      </c>
      <c r="Q33" s="1">
        <f t="shared" si="15"/>
        <v>14</v>
      </c>
      <c r="R33" s="1">
        <f t="shared" si="16"/>
        <v>2</v>
      </c>
      <c r="S33" s="1">
        <f t="shared" si="17"/>
        <v>0</v>
      </c>
      <c r="T33" s="1">
        <f t="shared" si="18"/>
        <v>140</v>
      </c>
      <c r="U33" s="1">
        <f t="shared" si="19"/>
        <v>100</v>
      </c>
    </row>
    <row r="34" spans="14:21" x14ac:dyDescent="0.3">
      <c r="N34" s="1">
        <f>15/50</f>
        <v>0.3</v>
      </c>
      <c r="O34" s="1">
        <v>16</v>
      </c>
      <c r="P34" s="1">
        <v>16</v>
      </c>
      <c r="Q34" s="1">
        <f t="shared" si="15"/>
        <v>16</v>
      </c>
      <c r="R34" s="1">
        <f t="shared" si="16"/>
        <v>0</v>
      </c>
      <c r="S34" s="1">
        <f t="shared" si="17"/>
        <v>0</v>
      </c>
      <c r="T34" s="1">
        <f t="shared" si="18"/>
        <v>160</v>
      </c>
      <c r="U34" s="1">
        <f t="shared" si="19"/>
        <v>160</v>
      </c>
    </row>
    <row r="35" spans="14:21" x14ac:dyDescent="0.3">
      <c r="N35" s="1">
        <f>5/50</f>
        <v>0.1</v>
      </c>
      <c r="O35" s="1">
        <v>16</v>
      </c>
      <c r="P35" s="1">
        <v>18</v>
      </c>
      <c r="Q35" s="1">
        <f t="shared" si="15"/>
        <v>16</v>
      </c>
      <c r="R35" s="1">
        <f t="shared" si="16"/>
        <v>0</v>
      </c>
      <c r="S35" s="1">
        <f t="shared" si="17"/>
        <v>2</v>
      </c>
      <c r="T35" s="10">
        <f t="shared" si="18"/>
        <v>160</v>
      </c>
      <c r="U35" s="10">
        <f t="shared" si="19"/>
        <v>160</v>
      </c>
    </row>
    <row r="36" spans="14:21" x14ac:dyDescent="0.3">
      <c r="T36" s="11">
        <f>T31*N31+T32*N32+T33*N33+T34*N34+T35*N35</f>
        <v>140</v>
      </c>
      <c r="U36" s="11">
        <f>U31*N31+U32*N32+U33*N33+U34*N34+U35*N35</f>
        <v>100</v>
      </c>
    </row>
    <row r="38" spans="14:21" x14ac:dyDescent="0.3">
      <c r="N38" s="1">
        <f>5/50</f>
        <v>0.1</v>
      </c>
      <c r="O38" s="1">
        <v>18</v>
      </c>
      <c r="P38" s="1">
        <v>10</v>
      </c>
      <c r="Q38" s="1">
        <f>MIN(O38,P38)</f>
        <v>10</v>
      </c>
      <c r="R38" s="1">
        <f>MAX(O38-P38, 0)</f>
        <v>8</v>
      </c>
      <c r="S38" s="1">
        <f>MAX(P38-Q38,0)</f>
        <v>0</v>
      </c>
      <c r="T38" s="1">
        <f>10*$Q38</f>
        <v>100</v>
      </c>
      <c r="U38" s="1">
        <f>T38-20*$R38</f>
        <v>-60</v>
      </c>
    </row>
    <row r="39" spans="14:21" x14ac:dyDescent="0.3">
      <c r="N39" s="1">
        <f>10/50</f>
        <v>0.2</v>
      </c>
      <c r="O39" s="1">
        <v>18</v>
      </c>
      <c r="P39" s="1">
        <v>12</v>
      </c>
      <c r="Q39" s="1">
        <f t="shared" ref="Q39:Q42" si="20">MIN(O39,P39)</f>
        <v>12</v>
      </c>
      <c r="R39" s="1">
        <f t="shared" ref="R39:R42" si="21">MAX(O39-P39, 0)</f>
        <v>6</v>
      </c>
      <c r="S39" s="1">
        <f t="shared" ref="S39:S42" si="22">MAX(P39-Q39,0)</f>
        <v>0</v>
      </c>
      <c r="T39" s="1">
        <f t="shared" ref="T39:T42" si="23">10*$Q39</f>
        <v>120</v>
      </c>
      <c r="U39" s="1">
        <f t="shared" ref="U39:U42" si="24">T39-20*$R39</f>
        <v>0</v>
      </c>
    </row>
    <row r="40" spans="14:21" x14ac:dyDescent="0.3">
      <c r="N40" s="1">
        <f>15/50</f>
        <v>0.3</v>
      </c>
      <c r="O40" s="1">
        <v>18</v>
      </c>
      <c r="P40" s="1">
        <v>14</v>
      </c>
      <c r="Q40" s="1">
        <f t="shared" si="20"/>
        <v>14</v>
      </c>
      <c r="R40" s="1">
        <f t="shared" si="21"/>
        <v>4</v>
      </c>
      <c r="S40" s="1">
        <f t="shared" si="22"/>
        <v>0</v>
      </c>
      <c r="T40" s="1">
        <f t="shared" si="23"/>
        <v>140</v>
      </c>
      <c r="U40" s="1">
        <f t="shared" si="24"/>
        <v>60</v>
      </c>
    </row>
    <row r="41" spans="14:21" x14ac:dyDescent="0.3">
      <c r="N41" s="1">
        <f>15/50</f>
        <v>0.3</v>
      </c>
      <c r="O41" s="1">
        <v>18</v>
      </c>
      <c r="P41" s="1">
        <v>16</v>
      </c>
      <c r="Q41" s="1">
        <f t="shared" si="20"/>
        <v>16</v>
      </c>
      <c r="R41" s="1">
        <f t="shared" si="21"/>
        <v>2</v>
      </c>
      <c r="S41" s="1">
        <f t="shared" si="22"/>
        <v>0</v>
      </c>
      <c r="T41" s="1">
        <f t="shared" si="23"/>
        <v>160</v>
      </c>
      <c r="U41" s="1">
        <f t="shared" si="24"/>
        <v>120</v>
      </c>
    </row>
    <row r="42" spans="14:21" x14ac:dyDescent="0.3">
      <c r="N42" s="1">
        <f>5/50</f>
        <v>0.1</v>
      </c>
      <c r="O42" s="1">
        <v>18</v>
      </c>
      <c r="P42" s="1">
        <v>18</v>
      </c>
      <c r="Q42" s="1">
        <f t="shared" si="20"/>
        <v>18</v>
      </c>
      <c r="R42" s="1">
        <f t="shared" si="21"/>
        <v>0</v>
      </c>
      <c r="S42" s="1">
        <f t="shared" si="22"/>
        <v>0</v>
      </c>
      <c r="T42" s="10">
        <f t="shared" si="23"/>
        <v>180</v>
      </c>
      <c r="U42" s="10">
        <f t="shared" si="24"/>
        <v>180</v>
      </c>
    </row>
    <row r="43" spans="14:21" x14ac:dyDescent="0.3">
      <c r="T43" s="11">
        <f>T38*N38+T39*N39+T40*N40+T41*N41+T42*N42</f>
        <v>142</v>
      </c>
      <c r="U43" s="11">
        <f>U38*N38+U39*N39+U40*N40+U41*N41+U42*N42</f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S29"/>
  <sheetViews>
    <sheetView tabSelected="1" topLeftCell="A13" zoomScaleNormal="100" workbookViewId="0">
      <selection activeCell="H34" sqref="H34"/>
    </sheetView>
  </sheetViews>
  <sheetFormatPr defaultRowHeight="14.4" x14ac:dyDescent="0.3"/>
  <cols>
    <col min="14" max="14" width="14.5546875" customWidth="1"/>
    <col min="15" max="15" width="12" customWidth="1"/>
    <col min="16" max="16" width="11.33203125" customWidth="1"/>
    <col min="17" max="17" width="8" customWidth="1"/>
    <col min="18" max="18" width="25.33203125" customWidth="1"/>
    <col min="19" max="19" width="10.109375" customWidth="1"/>
  </cols>
  <sheetData>
    <row r="3" spans="14:19" x14ac:dyDescent="0.3"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spans="14:19" x14ac:dyDescent="0.3">
      <c r="N4" s="4">
        <v>600000</v>
      </c>
      <c r="O4" s="4">
        <v>0.7</v>
      </c>
      <c r="P4" s="4">
        <v>250000</v>
      </c>
      <c r="Q4" s="4">
        <v>5</v>
      </c>
      <c r="R4" s="4">
        <f>P4*Q4-N4</f>
        <v>650000</v>
      </c>
    </row>
    <row r="5" spans="14:19" x14ac:dyDescent="0.3">
      <c r="N5" s="4"/>
      <c r="O5" s="4">
        <v>0.3</v>
      </c>
      <c r="P5" s="4">
        <v>-50000</v>
      </c>
      <c r="Q5" s="4">
        <v>5</v>
      </c>
      <c r="R5" s="4">
        <f>P5*Q5-N4</f>
        <v>-850000</v>
      </c>
    </row>
    <row r="6" spans="14:19" x14ac:dyDescent="0.3">
      <c r="S6" s="1">
        <f>R4*O4+R5*O5</f>
        <v>200000</v>
      </c>
    </row>
    <row r="8" spans="14:19" x14ac:dyDescent="0.3">
      <c r="N8" s="4">
        <v>350000</v>
      </c>
      <c r="O8" s="4">
        <v>0.7</v>
      </c>
      <c r="P8" s="4">
        <v>150000</v>
      </c>
      <c r="Q8" s="4">
        <v>5</v>
      </c>
      <c r="R8" s="4">
        <f>P8*Q8-N8</f>
        <v>400000</v>
      </c>
    </row>
    <row r="9" spans="14:19" x14ac:dyDescent="0.3">
      <c r="N9" s="4"/>
      <c r="O9" s="4">
        <v>0.3</v>
      </c>
      <c r="P9" s="4">
        <v>25000</v>
      </c>
      <c r="Q9" s="4">
        <v>5</v>
      </c>
      <c r="R9" s="4">
        <f>P9*Q9-N8</f>
        <v>-225000</v>
      </c>
    </row>
    <row r="10" spans="14:19" x14ac:dyDescent="0.3">
      <c r="S10" s="1">
        <f>R8*O8+R9*O9</f>
        <v>212500</v>
      </c>
    </row>
    <row r="12" spans="14:19" x14ac:dyDescent="0.3">
      <c r="N12" s="4">
        <v>600000</v>
      </c>
      <c r="O12" s="4">
        <v>0.9</v>
      </c>
      <c r="P12" s="4">
        <v>250000</v>
      </c>
      <c r="Q12" s="4">
        <v>5</v>
      </c>
      <c r="R12" s="4">
        <f>P12*Q12-N12</f>
        <v>650000</v>
      </c>
    </row>
    <row r="13" spans="14:19" x14ac:dyDescent="0.3">
      <c r="N13" s="4"/>
      <c r="O13" s="4">
        <v>0.1</v>
      </c>
      <c r="P13" s="4">
        <v>-50000</v>
      </c>
      <c r="Q13" s="4">
        <v>5</v>
      </c>
      <c r="R13" s="4">
        <f>P13*Q13-N12</f>
        <v>-850000</v>
      </c>
    </row>
    <row r="14" spans="14:19" x14ac:dyDescent="0.3">
      <c r="S14" s="1">
        <f>0.8*(R12*O12+R13*O13)</f>
        <v>400000</v>
      </c>
    </row>
    <row r="16" spans="14:19" x14ac:dyDescent="0.3">
      <c r="N16" s="4">
        <v>350000</v>
      </c>
      <c r="O16" s="4">
        <v>0.9</v>
      </c>
      <c r="P16" s="4">
        <v>150000</v>
      </c>
      <c r="Q16" s="4">
        <v>5</v>
      </c>
      <c r="R16" s="4">
        <f>P16*Q16-N16</f>
        <v>400000</v>
      </c>
    </row>
    <row r="17" spans="14:19" x14ac:dyDescent="0.3">
      <c r="N17" s="4"/>
      <c r="O17" s="4">
        <v>0.1</v>
      </c>
      <c r="P17" s="4">
        <v>25000</v>
      </c>
      <c r="Q17" s="4">
        <v>5</v>
      </c>
      <c r="R17" s="4">
        <f>P17*Q17-N16</f>
        <v>-225000</v>
      </c>
    </row>
    <row r="18" spans="14:19" x14ac:dyDescent="0.3">
      <c r="S18" s="1">
        <f>0.8*(R16*O16+R17*O17)</f>
        <v>270000</v>
      </c>
    </row>
    <row r="20" spans="14:19" x14ac:dyDescent="0.3">
      <c r="N20" s="4">
        <v>600000</v>
      </c>
      <c r="O20" s="4">
        <v>0.7</v>
      </c>
      <c r="P20" s="4">
        <v>250000</v>
      </c>
      <c r="Q20" s="4">
        <v>5</v>
      </c>
      <c r="R20" s="4">
        <f>P20*Q20-N20</f>
        <v>650000</v>
      </c>
    </row>
    <row r="21" spans="14:19" x14ac:dyDescent="0.3">
      <c r="N21" s="4"/>
      <c r="O21" s="4">
        <v>0.3</v>
      </c>
      <c r="P21" s="4">
        <v>-50000</v>
      </c>
      <c r="Q21" s="4">
        <v>5</v>
      </c>
      <c r="R21" s="4">
        <f>P21*Q21-N20</f>
        <v>-850000</v>
      </c>
    </row>
    <row r="22" spans="14:19" x14ac:dyDescent="0.3">
      <c r="S22" s="1">
        <f>0.2*(R20*O20+R21*O21)</f>
        <v>40000</v>
      </c>
    </row>
    <row r="24" spans="14:19" x14ac:dyDescent="0.3">
      <c r="N24" s="4">
        <v>350000</v>
      </c>
      <c r="O24" s="4">
        <v>0.7</v>
      </c>
      <c r="P24" s="4">
        <v>150000</v>
      </c>
      <c r="Q24" s="4">
        <v>5</v>
      </c>
      <c r="R24" s="4">
        <f>P24*Q24-N24</f>
        <v>400000</v>
      </c>
    </row>
    <row r="25" spans="14:19" x14ac:dyDescent="0.3">
      <c r="N25" s="4"/>
      <c r="O25" s="4">
        <v>0.3</v>
      </c>
      <c r="P25" s="4">
        <v>25000</v>
      </c>
      <c r="Q25" s="4">
        <v>5</v>
      </c>
      <c r="R25" s="4">
        <f>P25*Q25-N24</f>
        <v>-225000</v>
      </c>
    </row>
    <row r="26" spans="14:19" x14ac:dyDescent="0.3">
      <c r="S26" s="1">
        <f>0.2*(R24*O24+R25*O25)</f>
        <v>42500</v>
      </c>
    </row>
    <row r="28" spans="14:19" x14ac:dyDescent="0.3">
      <c r="N28" s="4">
        <v>0</v>
      </c>
      <c r="O28" s="4">
        <v>0</v>
      </c>
      <c r="P28" s="4">
        <v>0</v>
      </c>
      <c r="Q28" s="4">
        <v>0</v>
      </c>
      <c r="R28" s="4">
        <f>P28*Q28-N28</f>
        <v>0</v>
      </c>
    </row>
    <row r="29" spans="14:19" x14ac:dyDescent="0.3">
      <c r="S29" s="1">
        <f>0.2*(R27*O27+R28*O28)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Task9</vt:lpstr>
      <vt:lpstr>Task12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2023-12-01T06:36:20Z</dcterms:modified>
</cp:coreProperties>
</file>