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yskud\Desktop\"/>
    </mc:Choice>
  </mc:AlternateContent>
  <xr:revisionPtr revIDLastSave="0" documentId="13_ncr:1_{1241BBAC-E88E-4678-B44B-6F99F4104598}" xr6:coauthVersionLast="47" xr6:coauthVersionMax="47" xr10:uidLastSave="{00000000-0000-0000-0000-000000000000}"/>
  <bookViews>
    <workbookView xWindow="-90" yWindow="0" windowWidth="10870" windowHeight="11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E32" i="1"/>
  <c r="D32" i="1"/>
  <c r="C32" i="1"/>
  <c r="F25" i="1"/>
  <c r="E25" i="1"/>
  <c r="D25" i="1"/>
  <c r="C25" i="1"/>
  <c r="F24" i="1"/>
  <c r="E24" i="1"/>
  <c r="D24" i="1"/>
  <c r="C24" i="1"/>
  <c r="F30" i="1"/>
  <c r="E30" i="1"/>
  <c r="D30" i="1"/>
  <c r="C30" i="1"/>
  <c r="C5" i="1"/>
  <c r="G18" i="1"/>
  <c r="G19" i="1"/>
  <c r="G20" i="1"/>
  <c r="G27" i="1"/>
  <c r="G28" i="1"/>
  <c r="G29" i="1"/>
  <c r="E33" i="1"/>
  <c r="D33" i="1"/>
  <c r="C33" i="1"/>
  <c r="D31" i="1"/>
  <c r="E31" i="1"/>
  <c r="F31" i="1"/>
  <c r="C31" i="1"/>
  <c r="B22" i="1"/>
  <c r="G22" i="1" s="1"/>
  <c r="B16" i="1"/>
  <c r="G16" i="1" s="1"/>
  <c r="B14" i="1"/>
  <c r="G14" i="1" s="1"/>
  <c r="B13" i="1"/>
  <c r="G13" i="1" s="1"/>
  <c r="B12" i="1"/>
  <c r="G12" i="1" s="1"/>
  <c r="B11" i="1"/>
  <c r="G11" i="1" s="1"/>
  <c r="B10" i="1"/>
  <c r="B9" i="1"/>
  <c r="G9" i="1" s="1"/>
  <c r="B8" i="1"/>
  <c r="G8" i="1" s="1"/>
  <c r="G4" i="1"/>
  <c r="D3" i="1"/>
  <c r="D5" i="1" s="1"/>
  <c r="D6" i="1" s="1"/>
  <c r="G30" i="1" l="1"/>
  <c r="F33" i="1"/>
  <c r="B32" i="1"/>
  <c r="B33" i="1" s="1"/>
  <c r="G10" i="1"/>
  <c r="E3" i="1"/>
  <c r="C6" i="1"/>
  <c r="G31" i="1"/>
  <c r="G32" i="1"/>
  <c r="G33" i="1"/>
  <c r="E5" i="1" l="1"/>
  <c r="F3" i="1"/>
  <c r="F5" i="1" l="1"/>
  <c r="F6" i="1" s="1"/>
  <c r="G3" i="1"/>
  <c r="E6" i="1"/>
  <c r="G5" i="1" l="1"/>
  <c r="G6" i="1"/>
  <c r="G34" i="1" s="1"/>
</calcChain>
</file>

<file path=xl/sharedStrings.xml><?xml version="1.0" encoding="utf-8"?>
<sst xmlns="http://schemas.openxmlformats.org/spreadsheetml/2006/main" count="33" uniqueCount="31">
  <si>
    <t>Benefits</t>
  </si>
  <si>
    <t>Total</t>
  </si>
  <si>
    <t xml:space="preserve">Increased sales </t>
  </si>
  <si>
    <t>Lower inventory levels</t>
  </si>
  <si>
    <t>Total Benefits</t>
  </si>
  <si>
    <t>Present Value Total Benefits</t>
  </si>
  <si>
    <t>Development Costs - Personnel</t>
  </si>
  <si>
    <t>2 Systems Analysts</t>
  </si>
  <si>
    <t>4 Programmer Analysts</t>
  </si>
  <si>
    <t>1 GUI Designer</t>
  </si>
  <si>
    <t>1 Telecommunications Specialist</t>
  </si>
  <si>
    <t>1 System Architect</t>
  </si>
  <si>
    <t>1 Database Specialist</t>
  </si>
  <si>
    <t>1 System Librarian</t>
  </si>
  <si>
    <t>Development Costs - Training</t>
  </si>
  <si>
    <t>4 Oracle training registration</t>
  </si>
  <si>
    <t>Development Costs - New Hardware and Software</t>
  </si>
  <si>
    <t>1 Development Server</t>
  </si>
  <si>
    <t>1 Server Software (OS, misc.)</t>
  </si>
  <si>
    <t>1 DBMS server software</t>
  </si>
  <si>
    <t>7 DBMS client software</t>
  </si>
  <si>
    <t>Annual Operating Costs - Hardware, Software, and Misc.</t>
  </si>
  <si>
    <t>1 Maintenance agreement for server</t>
  </si>
  <si>
    <t>DBMS software</t>
  </si>
  <si>
    <t>Preprinted forms</t>
  </si>
  <si>
    <t>Total Annual Operating Costs</t>
  </si>
  <si>
    <t>Total Costs</t>
  </si>
  <si>
    <t>Present Value Total Costs</t>
  </si>
  <si>
    <t>NPV (PV Total Benefits - PV Total Costs)</t>
  </si>
  <si>
    <t>Annual Operating Costs - Personnel.</t>
  </si>
  <si>
    <t>2 Programmer Analysts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</si>
</sst>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70" zoomScaleNormal="70" workbookViewId="0">
      <selection activeCell="H37" sqref="H37"/>
    </sheetView>
  </sheetViews>
  <sheetFormatPr defaultRowHeight="14.5" x14ac:dyDescent="0.35"/>
  <cols>
    <col min="1" max="1" width="47.81640625" customWidth="1"/>
    <col min="2" max="2" width="11.7265625" customWidth="1"/>
    <col min="4" max="4" width="10.81640625" bestFit="1" customWidth="1"/>
  </cols>
  <sheetData>
    <row r="1" spans="1:7" x14ac:dyDescent="0.35">
      <c r="B1" s="3">
        <v>2025</v>
      </c>
      <c r="C1" s="3">
        <v>2026</v>
      </c>
      <c r="D1" s="3">
        <v>2027</v>
      </c>
      <c r="E1" s="3">
        <v>2028</v>
      </c>
      <c r="F1" s="3">
        <v>2029</v>
      </c>
      <c r="G1" s="4" t="s">
        <v>1</v>
      </c>
    </row>
    <row r="2" spans="1:7" x14ac:dyDescent="0.35">
      <c r="A2" s="2" t="s">
        <v>0</v>
      </c>
    </row>
    <row r="3" spans="1:7" x14ac:dyDescent="0.35">
      <c r="A3" t="s">
        <v>2</v>
      </c>
      <c r="B3" s="1"/>
      <c r="C3" s="1">
        <v>30000</v>
      </c>
      <c r="D3" s="6">
        <f>C3*1.1</f>
        <v>33000</v>
      </c>
      <c r="E3" s="6">
        <f>D3*1.1</f>
        <v>36300</v>
      </c>
      <c r="F3" s="6">
        <f>E3*1.1</f>
        <v>39930</v>
      </c>
      <c r="G3" s="1">
        <f>SUM(B3:F3)</f>
        <v>139230</v>
      </c>
    </row>
    <row r="4" spans="1:7" x14ac:dyDescent="0.35">
      <c r="A4" t="s">
        <v>3</v>
      </c>
      <c r="B4" s="1"/>
      <c r="C4" s="1">
        <v>15000</v>
      </c>
      <c r="D4" s="1">
        <v>15000</v>
      </c>
      <c r="E4" s="1">
        <v>15000</v>
      </c>
      <c r="F4" s="1">
        <v>15000</v>
      </c>
      <c r="G4" s="1">
        <f>SUM(B4:F4)</f>
        <v>60000</v>
      </c>
    </row>
    <row r="5" spans="1:7" x14ac:dyDescent="0.35">
      <c r="A5" s="2" t="s">
        <v>4</v>
      </c>
      <c r="B5" s="1"/>
      <c r="C5" s="4">
        <f>SUM(C3:C4)</f>
        <v>45000</v>
      </c>
      <c r="D5" s="4">
        <f>SUM(D3:D4)</f>
        <v>48000</v>
      </c>
      <c r="E5" s="4">
        <f>SUM(E3:E4)</f>
        <v>51300</v>
      </c>
      <c r="F5" s="4">
        <f>SUM(F3:F4)</f>
        <v>54930</v>
      </c>
      <c r="G5" s="4">
        <f>SUM(B5:F5)</f>
        <v>199230</v>
      </c>
    </row>
    <row r="6" spans="1:7" x14ac:dyDescent="0.35">
      <c r="A6" s="2" t="s">
        <v>5</v>
      </c>
      <c r="B6" s="1"/>
      <c r="C6" s="4">
        <f>C5/((1.09)^1)</f>
        <v>41284.403669724765</v>
      </c>
      <c r="D6" s="4">
        <f>D5/((1.09)^2)</f>
        <v>40400.639676794875</v>
      </c>
      <c r="E6" s="4">
        <f>E5/((1.09)^3)</f>
        <v>39613.012527132589</v>
      </c>
      <c r="F6" s="4">
        <f>F5/((1.09)^4)</f>
        <v>38913.796843811244</v>
      </c>
      <c r="G6" s="4">
        <f>SUM(B6:F6)</f>
        <v>160211.85271746345</v>
      </c>
    </row>
    <row r="7" spans="1:7" x14ac:dyDescent="0.35">
      <c r="A7" s="2" t="s">
        <v>6</v>
      </c>
      <c r="B7" s="1"/>
      <c r="C7" s="1"/>
      <c r="D7" s="1"/>
      <c r="E7" s="1"/>
      <c r="F7" s="1"/>
      <c r="G7" s="1"/>
    </row>
    <row r="8" spans="1:7" x14ac:dyDescent="0.35">
      <c r="A8" s="5" t="s">
        <v>7</v>
      </c>
      <c r="B8" s="1">
        <f>2*400*50</f>
        <v>40000</v>
      </c>
      <c r="C8" s="1">
        <v>0</v>
      </c>
      <c r="D8" s="1">
        <v>0</v>
      </c>
      <c r="E8" s="1">
        <v>0</v>
      </c>
      <c r="F8" s="1">
        <v>0</v>
      </c>
      <c r="G8" s="1">
        <f>SUM(B8:F8)</f>
        <v>40000</v>
      </c>
    </row>
    <row r="9" spans="1:7" x14ac:dyDescent="0.35">
      <c r="A9" s="5" t="s">
        <v>8</v>
      </c>
      <c r="B9" s="1">
        <f>4*250*35</f>
        <v>35000</v>
      </c>
      <c r="C9" s="1">
        <v>0</v>
      </c>
      <c r="D9" s="1">
        <v>0</v>
      </c>
      <c r="E9" s="1">
        <v>0</v>
      </c>
      <c r="F9" s="1">
        <v>0</v>
      </c>
      <c r="G9" s="1">
        <f t="shared" ref="G9:G22" si="0">SUM(B9:F9)</f>
        <v>35000</v>
      </c>
    </row>
    <row r="10" spans="1:7" x14ac:dyDescent="0.35">
      <c r="A10" s="5" t="s">
        <v>9</v>
      </c>
      <c r="B10" s="1">
        <f>200*40</f>
        <v>8000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8000</v>
      </c>
    </row>
    <row r="11" spans="1:7" x14ac:dyDescent="0.35">
      <c r="A11" s="5" t="s">
        <v>10</v>
      </c>
      <c r="B11" s="1">
        <f>50*50</f>
        <v>2500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2500</v>
      </c>
    </row>
    <row r="12" spans="1:7" x14ac:dyDescent="0.35">
      <c r="A12" s="5" t="s">
        <v>11</v>
      </c>
      <c r="B12" s="1">
        <f>100*50</f>
        <v>5000</v>
      </c>
      <c r="C12" s="1">
        <v>0</v>
      </c>
      <c r="D12" s="1">
        <v>0</v>
      </c>
      <c r="E12" s="1">
        <v>0</v>
      </c>
      <c r="F12" s="1">
        <v>0</v>
      </c>
      <c r="G12" s="1">
        <f t="shared" si="0"/>
        <v>5000</v>
      </c>
    </row>
    <row r="13" spans="1:7" x14ac:dyDescent="0.35">
      <c r="A13" s="5" t="s">
        <v>12</v>
      </c>
      <c r="B13" s="1">
        <f>15*45</f>
        <v>675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675</v>
      </c>
    </row>
    <row r="14" spans="1:7" x14ac:dyDescent="0.35">
      <c r="A14" s="5" t="s">
        <v>13</v>
      </c>
      <c r="B14" s="1">
        <f>250*15</f>
        <v>3750</v>
      </c>
      <c r="C14" s="1">
        <v>0</v>
      </c>
      <c r="D14" s="1">
        <v>0</v>
      </c>
      <c r="E14" s="1">
        <v>0</v>
      </c>
      <c r="F14" s="1">
        <v>0</v>
      </c>
      <c r="G14" s="1">
        <f t="shared" si="0"/>
        <v>3750</v>
      </c>
    </row>
    <row r="15" spans="1:7" x14ac:dyDescent="0.35">
      <c r="A15" s="2" t="s">
        <v>14</v>
      </c>
      <c r="B15" s="1"/>
      <c r="C15" s="1"/>
      <c r="D15" s="1"/>
      <c r="E15" s="1"/>
      <c r="F15" s="1"/>
      <c r="G15" s="1"/>
    </row>
    <row r="16" spans="1:7" x14ac:dyDescent="0.35">
      <c r="A16" s="5" t="s">
        <v>15</v>
      </c>
      <c r="B16" s="1">
        <f>4*3500</f>
        <v>14000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14000</v>
      </c>
    </row>
    <row r="17" spans="1:7" x14ac:dyDescent="0.35">
      <c r="A17" s="2" t="s">
        <v>16</v>
      </c>
      <c r="B17" s="1"/>
      <c r="C17" s="1"/>
      <c r="D17" s="1"/>
      <c r="E17" s="1"/>
      <c r="F17" s="1"/>
      <c r="G17" s="1"/>
    </row>
    <row r="18" spans="1:7" x14ac:dyDescent="0.35">
      <c r="A18" s="5" t="s">
        <v>17</v>
      </c>
      <c r="B18" s="1">
        <v>18700</v>
      </c>
      <c r="C18" s="1">
        <v>0</v>
      </c>
      <c r="D18" s="1">
        <v>0</v>
      </c>
      <c r="E18" s="1">
        <v>0</v>
      </c>
      <c r="F18" s="1">
        <v>0</v>
      </c>
      <c r="G18" s="1">
        <f t="shared" si="0"/>
        <v>18700</v>
      </c>
    </row>
    <row r="19" spans="1:7" x14ac:dyDescent="0.35">
      <c r="A19" s="5" t="s">
        <v>18</v>
      </c>
      <c r="B19" s="1">
        <v>1500</v>
      </c>
      <c r="C19" s="1">
        <v>0</v>
      </c>
      <c r="D19" s="1">
        <v>0</v>
      </c>
      <c r="E19" s="1">
        <v>0</v>
      </c>
      <c r="F19" s="1">
        <v>0</v>
      </c>
      <c r="G19" s="1">
        <f t="shared" si="0"/>
        <v>1500</v>
      </c>
    </row>
    <row r="20" spans="1:7" x14ac:dyDescent="0.35">
      <c r="A20" s="5" t="s">
        <v>19</v>
      </c>
      <c r="B20" s="1">
        <v>7500</v>
      </c>
      <c r="C20" s="1">
        <v>0</v>
      </c>
      <c r="D20" s="1">
        <v>0</v>
      </c>
      <c r="E20" s="1">
        <v>0</v>
      </c>
      <c r="F20" s="1">
        <v>0</v>
      </c>
      <c r="G20" s="1">
        <f t="shared" si="0"/>
        <v>7500</v>
      </c>
    </row>
    <row r="21" spans="1:7" x14ac:dyDescent="0.35">
      <c r="A21" s="5"/>
      <c r="B21" s="1"/>
      <c r="C21" s="1"/>
      <c r="D21" s="1"/>
      <c r="E21" s="1"/>
      <c r="F21" s="1"/>
      <c r="G21" s="1"/>
    </row>
    <row r="22" spans="1:7" x14ac:dyDescent="0.35">
      <c r="A22" s="5" t="s">
        <v>20</v>
      </c>
      <c r="B22" s="1">
        <f>7*950</f>
        <v>6650</v>
      </c>
      <c r="C22" s="1">
        <v>0</v>
      </c>
      <c r="D22" s="1">
        <v>0</v>
      </c>
      <c r="E22" s="1">
        <v>0</v>
      </c>
      <c r="F22" s="1">
        <v>0</v>
      </c>
      <c r="G22" s="1">
        <f t="shared" si="0"/>
        <v>6650</v>
      </c>
    </row>
    <row r="23" spans="1:7" x14ac:dyDescent="0.35">
      <c r="A23" s="2" t="s">
        <v>29</v>
      </c>
      <c r="B23" s="1"/>
      <c r="C23" s="1"/>
      <c r="D23" s="1"/>
      <c r="E23" s="1"/>
      <c r="F23" s="1"/>
      <c r="G23" s="1"/>
    </row>
    <row r="24" spans="1:7" x14ac:dyDescent="0.35">
      <c r="A24" s="5" t="s">
        <v>30</v>
      </c>
      <c r="B24" s="1"/>
      <c r="C24" s="1">
        <f>2*125*35</f>
        <v>8750</v>
      </c>
      <c r="D24" s="1">
        <f>2*125*35</f>
        <v>8750</v>
      </c>
      <c r="E24" s="1">
        <f>2*125*35</f>
        <v>8750</v>
      </c>
      <c r="F24" s="1">
        <f>2*125*35</f>
        <v>8750</v>
      </c>
      <c r="G24" s="1"/>
    </row>
    <row r="25" spans="1:7" x14ac:dyDescent="0.35">
      <c r="A25" s="5" t="s">
        <v>13</v>
      </c>
      <c r="B25" s="1"/>
      <c r="C25" s="1">
        <f>20*15</f>
        <v>300</v>
      </c>
      <c r="D25" s="1">
        <f>20*15</f>
        <v>300</v>
      </c>
      <c r="E25" s="1">
        <f>20*15</f>
        <v>300</v>
      </c>
      <c r="F25" s="1">
        <f>20*15</f>
        <v>300</v>
      </c>
      <c r="G25" s="1"/>
    </row>
    <row r="26" spans="1:7" x14ac:dyDescent="0.35">
      <c r="A26" s="2" t="s">
        <v>21</v>
      </c>
      <c r="B26" s="1"/>
      <c r="C26" s="1"/>
      <c r="D26" s="1"/>
      <c r="E26" s="1"/>
      <c r="F26" s="1"/>
      <c r="G26" s="1"/>
    </row>
    <row r="27" spans="1:7" x14ac:dyDescent="0.35">
      <c r="A27" s="5" t="s">
        <v>22</v>
      </c>
      <c r="B27" s="1"/>
      <c r="C27" s="1">
        <v>995</v>
      </c>
      <c r="D27" s="1">
        <v>995</v>
      </c>
      <c r="E27" s="1">
        <v>995</v>
      </c>
      <c r="F27" s="1">
        <v>995</v>
      </c>
      <c r="G27" s="1">
        <f>SUM(C27:F27)</f>
        <v>3980</v>
      </c>
    </row>
    <row r="28" spans="1:7" x14ac:dyDescent="0.35">
      <c r="A28" s="5" t="s">
        <v>22</v>
      </c>
      <c r="B28" s="1"/>
      <c r="C28" s="1">
        <v>525</v>
      </c>
      <c r="D28" s="1">
        <v>525</v>
      </c>
      <c r="E28" s="1">
        <v>525</v>
      </c>
      <c r="F28" s="1">
        <v>525</v>
      </c>
      <c r="G28" s="1">
        <f>SUM(C28:F28)</f>
        <v>2100</v>
      </c>
    </row>
    <row r="29" spans="1:7" x14ac:dyDescent="0.35">
      <c r="A29" s="5" t="s">
        <v>23</v>
      </c>
      <c r="B29" s="1"/>
      <c r="C29" s="1"/>
      <c r="D29" s="1"/>
      <c r="E29" s="1"/>
      <c r="F29" s="1"/>
      <c r="G29" s="1">
        <f>SUM(C29:F29)</f>
        <v>0</v>
      </c>
    </row>
    <row r="30" spans="1:7" x14ac:dyDescent="0.35">
      <c r="A30" s="5" t="s">
        <v>24</v>
      </c>
      <c r="B30" s="1"/>
      <c r="C30" s="1">
        <f>15000*0.22</f>
        <v>3300</v>
      </c>
      <c r="D30" s="1">
        <f>15000*0.22</f>
        <v>3300</v>
      </c>
      <c r="E30" s="1">
        <f>15000*0.22</f>
        <v>3300</v>
      </c>
      <c r="F30" s="1">
        <f>15000*0.22</f>
        <v>3300</v>
      </c>
      <c r="G30" s="1">
        <f>SUM(C30:F30)</f>
        <v>13200</v>
      </c>
    </row>
    <row r="31" spans="1:7" x14ac:dyDescent="0.35">
      <c r="A31" s="2" t="s">
        <v>25</v>
      </c>
      <c r="B31" s="1"/>
      <c r="C31" s="4">
        <f>SUM(C27:C30)</f>
        <v>4820</v>
      </c>
      <c r="D31" s="4">
        <f t="shared" ref="D31:F31" si="1">SUM(D27:D30)</f>
        <v>4820</v>
      </c>
      <c r="E31" s="4">
        <f t="shared" si="1"/>
        <v>4820</v>
      </c>
      <c r="F31" s="4">
        <f t="shared" si="1"/>
        <v>4820</v>
      </c>
      <c r="G31" s="1">
        <f>SUM(C31:F31)</f>
        <v>19280</v>
      </c>
    </row>
    <row r="32" spans="1:7" x14ac:dyDescent="0.35">
      <c r="A32" s="2" t="s">
        <v>26</v>
      </c>
      <c r="B32" s="4">
        <f>SUM(B8:B22)</f>
        <v>143275</v>
      </c>
      <c r="C32" s="4">
        <f>SUM(C24:C30)</f>
        <v>13870</v>
      </c>
      <c r="D32" s="4">
        <f>SUM(C24:C30)</f>
        <v>13870</v>
      </c>
      <c r="E32" s="4">
        <f>SUM(C24:C30)</f>
        <v>13870</v>
      </c>
      <c r="F32" s="4">
        <f>SUM(C24:C30)</f>
        <v>13870</v>
      </c>
      <c r="G32" s="1">
        <f>SUM(B32:F32)</f>
        <v>198755</v>
      </c>
    </row>
    <row r="33" spans="1:7" x14ac:dyDescent="0.35">
      <c r="A33" s="2" t="s">
        <v>27</v>
      </c>
      <c r="B33" s="4">
        <f>B32</f>
        <v>143275</v>
      </c>
      <c r="C33" s="4">
        <f>C32/((1.09)^1)</f>
        <v>12724.770642201835</v>
      </c>
      <c r="D33" s="4">
        <f>D32/((1.09)^2)</f>
        <v>11674.101506607187</v>
      </c>
      <c r="E33" s="4">
        <f>E32/((1.09)^3)</f>
        <v>10710.184868446961</v>
      </c>
      <c r="F33" s="4">
        <f>F32/((1.09)^4)</f>
        <v>9825.8576774742742</v>
      </c>
      <c r="G33" s="1">
        <f>SUM(B33:F33)</f>
        <v>188209.91469473025</v>
      </c>
    </row>
    <row r="34" spans="1:7" x14ac:dyDescent="0.35">
      <c r="A34" s="2" t="s">
        <v>28</v>
      </c>
      <c r="G34">
        <f>G6-G33</f>
        <v>-27998.0619772668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Bananyse x_X</dc:creator>
  <cp:lastModifiedBy>Bananyse x_X</cp:lastModifiedBy>
  <dcterms:created xsi:type="dcterms:W3CDTF">2015-06-05T18:17:20Z</dcterms:created>
  <dcterms:modified xsi:type="dcterms:W3CDTF">2025-01-14T01:19:01Z</dcterms:modified>
</cp:coreProperties>
</file>