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ao\OneDrive\Documentos\"/>
    </mc:Choice>
  </mc:AlternateContent>
  <xr:revisionPtr revIDLastSave="0" documentId="8_{DC0240F6-6157-4262-B2C2-0E60750F40AB}" xr6:coauthVersionLast="47" xr6:coauthVersionMax="47" xr10:uidLastSave="{00000000-0000-0000-0000-000000000000}"/>
  <bookViews>
    <workbookView xWindow="-108" yWindow="-108" windowWidth="23256" windowHeight="13176" xr2:uid="{35767BA5-C202-4D25-BF2D-EF0263B5271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" i="1" l="1"/>
  <c r="G2" i="1" s="1"/>
  <c r="H2" i="1" s="1"/>
  <c r="B18" i="1"/>
  <c r="B12" i="1"/>
  <c r="J6" i="1"/>
  <c r="J8" i="1" s="1"/>
  <c r="J9" i="1"/>
  <c r="B8" i="1"/>
  <c r="B5" i="1"/>
  <c r="B4" i="1"/>
  <c r="B19" i="1" l="1"/>
  <c r="B20" i="1" s="1"/>
  <c r="B7" i="1"/>
  <c r="B6" i="1"/>
</calcChain>
</file>

<file path=xl/sharedStrings.xml><?xml version="1.0" encoding="utf-8"?>
<sst xmlns="http://schemas.openxmlformats.org/spreadsheetml/2006/main" count="33" uniqueCount="33">
  <si>
    <t>Carga estática</t>
  </si>
  <si>
    <t>Fuerza metal de aporte</t>
  </si>
  <si>
    <t>Fuerza permisible [kpip/in]</t>
  </si>
  <si>
    <t>Resistencia tensión [ksi]</t>
  </si>
  <si>
    <t>Resistencia fluencia [ksi]</t>
  </si>
  <si>
    <t>Elongación [%]</t>
  </si>
  <si>
    <t>17-25</t>
  </si>
  <si>
    <t>Longitud [in]</t>
  </si>
  <si>
    <t>Esfuerzo cortante permisible</t>
  </si>
  <si>
    <t>Esfuerzo cortante metal base</t>
  </si>
  <si>
    <t>Esfuerzo de tension permisible</t>
  </si>
  <si>
    <t>Esfuerzo de tension cuerpo de la union</t>
  </si>
  <si>
    <t>kfs</t>
  </si>
  <si>
    <t xml:space="preserve">Fatiga </t>
  </si>
  <si>
    <t>Coeficientes de marín</t>
  </si>
  <si>
    <t>Ka</t>
  </si>
  <si>
    <t>Kb</t>
  </si>
  <si>
    <t>Kc</t>
  </si>
  <si>
    <t>Kd</t>
  </si>
  <si>
    <t>Ke</t>
  </si>
  <si>
    <t>Kf</t>
  </si>
  <si>
    <t>S_se</t>
  </si>
  <si>
    <t>Cortante primario</t>
  </si>
  <si>
    <t>factor de seguridad a fatiga</t>
  </si>
  <si>
    <t>Carga kips</t>
  </si>
  <si>
    <t>Area cortante</t>
  </si>
  <si>
    <t>lb</t>
  </si>
  <si>
    <t>Propiedades electrodo E6013 1/16</t>
  </si>
  <si>
    <t>Propiedades perfil</t>
  </si>
  <si>
    <t>Carga N</t>
  </si>
  <si>
    <t>Espesor [in]</t>
  </si>
  <si>
    <t xml:space="preserve">Sut [ksi] </t>
  </si>
  <si>
    <t>Sy [ksi]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</si>
</sst>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A9E4-58CC-490D-AE0A-D1E72C8F0799}">
  <dimension ref="A1:J20"/>
  <sheetViews>
    <sheetView tabSelected="1" workbookViewId="0">
      <selection activeCell="F19" sqref="F19"/>
    </sheetView>
  </sheetViews>
  <sheetFormatPr baseColWidth="10" defaultRowHeight="14.4" x14ac:dyDescent="0.3"/>
  <cols>
    <col min="1" max="1" width="32.109375" bestFit="1" customWidth="1"/>
    <col min="6" max="6" width="22.6640625" bestFit="1" customWidth="1"/>
  </cols>
  <sheetData>
    <row r="1" spans="1:10" x14ac:dyDescent="0.3">
      <c r="F1" s="1" t="s">
        <v>29</v>
      </c>
      <c r="G1" s="1">
        <f>80*9.81</f>
        <v>784.80000000000007</v>
      </c>
      <c r="H1" s="1"/>
      <c r="I1" s="1"/>
    </row>
    <row r="2" spans="1:10" x14ac:dyDescent="0.3">
      <c r="F2" s="1" t="s">
        <v>24</v>
      </c>
      <c r="G2" s="1">
        <f>G1*0.000225</f>
        <v>0.17658000000000001</v>
      </c>
      <c r="H2" s="1">
        <f>G2*1000</f>
        <v>176.58</v>
      </c>
      <c r="I2" s="1" t="s">
        <v>26</v>
      </c>
    </row>
    <row r="3" spans="1:10" x14ac:dyDescent="0.3">
      <c r="A3" s="3" t="s">
        <v>0</v>
      </c>
      <c r="B3" s="4"/>
    </row>
    <row r="4" spans="1:10" x14ac:dyDescent="0.3">
      <c r="A4" s="1" t="s">
        <v>1</v>
      </c>
      <c r="B4" s="1">
        <f>G5*J9</f>
        <v>1.8307086614173229</v>
      </c>
      <c r="F4" s="2" t="s">
        <v>27</v>
      </c>
      <c r="G4" s="2"/>
      <c r="I4" s="2" t="s">
        <v>28</v>
      </c>
      <c r="J4" s="2"/>
    </row>
    <row r="5" spans="1:10" x14ac:dyDescent="0.3">
      <c r="A5" s="1" t="s">
        <v>8</v>
      </c>
      <c r="B5" s="1">
        <f>0.4*J5</f>
        <v>20</v>
      </c>
      <c r="F5" s="1" t="s">
        <v>2</v>
      </c>
      <c r="G5" s="1">
        <v>0.93</v>
      </c>
      <c r="I5" s="1" t="s">
        <v>32</v>
      </c>
      <c r="J5" s="1">
        <v>50</v>
      </c>
    </row>
    <row r="6" spans="1:10" x14ac:dyDescent="0.3">
      <c r="A6" s="1" t="s">
        <v>9</v>
      </c>
      <c r="B6" s="1">
        <f>G2/(J9*J6)</f>
        <v>0.9113788223999999</v>
      </c>
      <c r="F6" s="1" t="s">
        <v>3</v>
      </c>
      <c r="G6" s="1">
        <v>62</v>
      </c>
      <c r="I6" s="1" t="s">
        <v>30</v>
      </c>
      <c r="J6" s="1">
        <f>2.5/(10*2.54)</f>
        <v>9.8425196850393706E-2</v>
      </c>
    </row>
    <row r="7" spans="1:10" x14ac:dyDescent="0.3">
      <c r="A7" s="1" t="s">
        <v>11</v>
      </c>
      <c r="B7" s="1">
        <f>G2/(J9^2)</f>
        <v>4.5568941119999998E-2</v>
      </c>
      <c r="F7" s="1" t="s">
        <v>4</v>
      </c>
      <c r="G7" s="1">
        <v>50</v>
      </c>
      <c r="I7" s="1" t="s">
        <v>31</v>
      </c>
      <c r="J7" s="1">
        <v>65.3</v>
      </c>
    </row>
    <row r="8" spans="1:10" x14ac:dyDescent="0.3">
      <c r="A8" s="1" t="s">
        <v>10</v>
      </c>
      <c r="B8" s="1">
        <f>0.6*J5</f>
        <v>30</v>
      </c>
      <c r="F8" s="1" t="s">
        <v>5</v>
      </c>
      <c r="G8" s="1" t="s">
        <v>6</v>
      </c>
      <c r="I8" s="1" t="s">
        <v>25</v>
      </c>
      <c r="J8" s="1">
        <f>(J9^2)-((J9-(J6*2))^2)</f>
        <v>0.73625147250294543</v>
      </c>
    </row>
    <row r="9" spans="1:10" x14ac:dyDescent="0.3">
      <c r="F9" s="1" t="s">
        <v>12</v>
      </c>
      <c r="G9" s="1">
        <v>1.5</v>
      </c>
      <c r="I9" s="1" t="s">
        <v>7</v>
      </c>
      <c r="J9" s="1">
        <f>5/2.54</f>
        <v>1.9685039370078741</v>
      </c>
    </row>
    <row r="10" spans="1:10" x14ac:dyDescent="0.3">
      <c r="A10" s="2" t="s">
        <v>13</v>
      </c>
      <c r="B10" s="2"/>
    </row>
    <row r="11" spans="1:10" x14ac:dyDescent="0.3">
      <c r="A11" s="1" t="s">
        <v>14</v>
      </c>
      <c r="B11" s="1"/>
    </row>
    <row r="12" spans="1:10" x14ac:dyDescent="0.3">
      <c r="A12" s="1" t="s">
        <v>15</v>
      </c>
      <c r="B12" s="1">
        <f>(39.9)*(J7)^(-0.995)</f>
        <v>0.62392771903296562</v>
      </c>
    </row>
    <row r="13" spans="1:10" x14ac:dyDescent="0.3">
      <c r="A13" s="1" t="s">
        <v>16</v>
      </c>
      <c r="B13" s="1">
        <v>1</v>
      </c>
    </row>
    <row r="14" spans="1:10" x14ac:dyDescent="0.3">
      <c r="A14" s="1" t="s">
        <v>17</v>
      </c>
      <c r="B14" s="1">
        <v>1</v>
      </c>
    </row>
    <row r="15" spans="1:10" x14ac:dyDescent="0.3">
      <c r="A15" s="1" t="s">
        <v>18</v>
      </c>
      <c r="B15" s="1">
        <v>1</v>
      </c>
    </row>
    <row r="16" spans="1:10" x14ac:dyDescent="0.3">
      <c r="A16" s="1" t="s">
        <v>19</v>
      </c>
      <c r="B16" s="1">
        <v>0.753</v>
      </c>
    </row>
    <row r="17" spans="1:2" x14ac:dyDescent="0.3">
      <c r="A17" s="1" t="s">
        <v>20</v>
      </c>
      <c r="B17" s="1">
        <v>1</v>
      </c>
    </row>
    <row r="18" spans="1:2" x14ac:dyDescent="0.3">
      <c r="A18" s="1" t="s">
        <v>21</v>
      </c>
      <c r="B18" s="1">
        <f>B13*B14*B16*B15*B17*0.5*G6</f>
        <v>23.343</v>
      </c>
    </row>
    <row r="19" spans="1:2" x14ac:dyDescent="0.3">
      <c r="A19" s="1" t="s">
        <v>22</v>
      </c>
      <c r="B19" s="1">
        <f>(H2*G9)/(J8)</f>
        <v>359.75479831578929</v>
      </c>
    </row>
    <row r="20" spans="1:2" x14ac:dyDescent="0.3">
      <c r="A20" s="1" t="s">
        <v>23</v>
      </c>
      <c r="B20" s="1">
        <f>(B18*1000)/B19</f>
        <v>64.885861451414854</v>
      </c>
    </row>
  </sheetData>
  <mergeCells count="4">
    <mergeCell ref="A10:B10"/>
    <mergeCell ref="F4:G4"/>
    <mergeCell ref="A3:B3"/>
    <mergeCell ref="I4:J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Henao Montoya</dc:creator>
  <cp:lastModifiedBy>Eduardo Henao Montoya</cp:lastModifiedBy>
  <dcterms:created xsi:type="dcterms:W3CDTF">2022-02-11T04:11:06Z</dcterms:created>
  <dcterms:modified xsi:type="dcterms:W3CDTF">2022-02-11T16:27:57Z</dcterms:modified>
</cp:coreProperties>
</file>