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CALIDAD FINANCIERA UM V.4\4. BASE DE DATOS DOCUMENTOS\4.5.   FORMATOS\"/>
    </mc:Choice>
  </mc:AlternateContent>
  <bookViews>
    <workbookView xWindow="0" yWindow="0" windowWidth="9320" windowHeight="6360" firstSheet="1" activeTab="1"/>
  </bookViews>
  <sheets>
    <sheet name="Plan Operativo" sheetId="3" state="hidden" r:id="rId1"/>
    <sheet name="Proyectos de Investigacion" sheetId="1" r:id="rId2"/>
    <sheet name="Validación" sheetId="2" state="hidden" r:id="rId3"/>
  </sheets>
  <definedNames>
    <definedName name="_xlnm.Print_Titles" localSheetId="0">'Plan Operativo'!$1:$10</definedName>
    <definedName name="_xlnm.Print_Titles" localSheetId="1">'Proyectos de Investigacion'!$1:$7</definedName>
  </definedNames>
  <calcPr calcId="152511"/>
</workbook>
</file>

<file path=xl/calcChain.xml><?xml version="1.0" encoding="utf-8"?>
<calcChain xmlns="http://schemas.openxmlformats.org/spreadsheetml/2006/main">
  <c r="K39" i="1" l="1"/>
  <c r="K40" i="1"/>
  <c r="K38" i="1" s="1"/>
  <c r="K41" i="1"/>
  <c r="K42" i="1"/>
  <c r="O42" i="1" s="1"/>
  <c r="K32" i="1"/>
  <c r="K36" i="1" s="1"/>
  <c r="O36" i="1" s="1"/>
  <c r="K33" i="1"/>
  <c r="K34" i="1"/>
  <c r="K31" i="1" s="1"/>
  <c r="K47" i="1"/>
  <c r="K50" i="1" s="1"/>
  <c r="K48" i="1"/>
  <c r="K54" i="1"/>
  <c r="K55" i="1"/>
  <c r="O55" i="1" s="1"/>
  <c r="K56" i="1"/>
  <c r="K59" i="1"/>
  <c r="K60" i="1"/>
  <c r="K58" i="1" s="1"/>
  <c r="K61" i="1"/>
  <c r="K62" i="1"/>
  <c r="K63" i="1"/>
  <c r="K64" i="1"/>
  <c r="O64" i="1" s="1"/>
  <c r="K65" i="1"/>
  <c r="K66" i="1"/>
  <c r="O66" i="1" s="1"/>
  <c r="K67" i="1"/>
  <c r="K68" i="1"/>
  <c r="K69" i="1"/>
  <c r="K70" i="1"/>
  <c r="K71" i="1"/>
  <c r="K72" i="1"/>
  <c r="O72" i="1" s="1"/>
  <c r="K73" i="1"/>
  <c r="K74" i="1"/>
  <c r="K75" i="1"/>
  <c r="K76" i="1"/>
  <c r="O76" i="1" s="1"/>
  <c r="K77" i="1"/>
  <c r="K81" i="1"/>
  <c r="K82" i="1"/>
  <c r="K80" i="1" s="1"/>
  <c r="K83" i="1"/>
  <c r="K84" i="1"/>
  <c r="O84" i="1" s="1"/>
  <c r="N32" i="1"/>
  <c r="N33" i="1"/>
  <c r="N31" i="1" s="1"/>
  <c r="N34" i="1"/>
  <c r="N36" i="1"/>
  <c r="N47" i="1"/>
  <c r="N46" i="1" s="1"/>
  <c r="N48" i="1"/>
  <c r="N50" i="1"/>
  <c r="N54" i="1"/>
  <c r="N53" i="1" s="1"/>
  <c r="N55" i="1"/>
  <c r="N56" i="1"/>
  <c r="O56" i="1" s="1"/>
  <c r="N59" i="1"/>
  <c r="N58" i="1" s="1"/>
  <c r="N60" i="1"/>
  <c r="N61" i="1"/>
  <c r="O61" i="1" s="1"/>
  <c r="N62" i="1"/>
  <c r="N63" i="1"/>
  <c r="O63" i="1" s="1"/>
  <c r="N64" i="1"/>
  <c r="N65" i="1"/>
  <c r="O65" i="1" s="1"/>
  <c r="N66" i="1"/>
  <c r="N67" i="1"/>
  <c r="N68" i="1"/>
  <c r="N69" i="1"/>
  <c r="N70" i="1"/>
  <c r="N71" i="1"/>
  <c r="O71" i="1" s="1"/>
  <c r="N72" i="1"/>
  <c r="N73" i="1"/>
  <c r="O73" i="1" s="1"/>
  <c r="N74" i="1"/>
  <c r="N75" i="1"/>
  <c r="N76" i="1"/>
  <c r="N77" i="1"/>
  <c r="O77" i="1" s="1"/>
  <c r="N39" i="1"/>
  <c r="N40" i="1"/>
  <c r="N41" i="1"/>
  <c r="O41" i="1" s="1"/>
  <c r="N42" i="1"/>
  <c r="N81" i="1"/>
  <c r="N82" i="1"/>
  <c r="N80" i="1" s="1"/>
  <c r="N83" i="1"/>
  <c r="N84" i="1"/>
  <c r="K21" i="1"/>
  <c r="N21" i="1"/>
  <c r="O21" i="1" s="1"/>
  <c r="O23" i="1" s="1"/>
  <c r="N12" i="1"/>
  <c r="C12" i="1"/>
  <c r="C10" i="1"/>
  <c r="C8" i="1"/>
  <c r="O62" i="1"/>
  <c r="O83" i="1"/>
  <c r="O75" i="1"/>
  <c r="O39" i="1"/>
  <c r="O70" i="1"/>
  <c r="O47" i="1"/>
  <c r="O82" i="1"/>
  <c r="O81" i="1"/>
  <c r="O74" i="1"/>
  <c r="O68" i="1"/>
  <c r="O60" i="1"/>
  <c r="O67" i="1"/>
  <c r="O69" i="1"/>
  <c r="H11" i="3" l="1"/>
  <c r="H12" i="3" s="1"/>
  <c r="O58" i="1"/>
  <c r="O80" i="1"/>
  <c r="K46" i="1"/>
  <c r="O45" i="1" s="1"/>
  <c r="O48" i="1"/>
  <c r="O59" i="1"/>
  <c r="N38" i="1"/>
  <c r="O30" i="1" s="1"/>
  <c r="K53" i="1"/>
  <c r="O52" i="1" s="1"/>
  <c r="O54" i="1"/>
  <c r="O40" i="1"/>
  <c r="J11" i="3" l="1"/>
  <c r="J12" i="3" s="1"/>
  <c r="N86" i="1"/>
  <c r="K86" i="1"/>
  <c r="O86" i="1" s="1"/>
  <c r="H85" i="1" s="1"/>
  <c r="H57" i="1" l="1"/>
  <c r="H79" i="1"/>
  <c r="I11" i="3"/>
  <c r="I12" i="3" s="1"/>
  <c r="O88" i="1"/>
  <c r="H43" i="1"/>
  <c r="H86" i="1" l="1"/>
</calcChain>
</file>

<file path=xl/comments1.xml><?xml version="1.0" encoding="utf-8"?>
<comments xmlns="http://schemas.openxmlformats.org/spreadsheetml/2006/main">
  <authors>
    <author>auxiliar4</author>
    <author>ypineda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Nombre del proyecto, por ejemplo pregrado en...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Ingrese el código del centro de utilidad asignado al proyecto, si el proyecto es nuevo el código es = NUEVO_AÑO
Ejemplo: NUEVO_2019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1" shapeId="0">
      <text>
        <r>
          <rPr>
            <sz val="9"/>
            <color indexed="81"/>
            <rFont val="Tahoma"/>
            <family val="2"/>
          </rPr>
          <t>Objetivo del proyecto. (máximo 400 caracteres)</t>
        </r>
      </text>
    </comment>
    <comment ref="F10" authorId="1" shapeId="0">
      <text>
        <r>
          <rPr>
            <sz val="9"/>
            <color indexed="81"/>
            <rFont val="Tahoma"/>
            <family val="2"/>
          </rPr>
          <t>Enumerar las principales actividades y/o tareas a realizar para la ejecución del proyecto</t>
        </r>
      </text>
    </comment>
    <comment ref="H10" authorId="1" shapeId="0">
      <text>
        <r>
          <rPr>
            <sz val="9"/>
            <color indexed="81"/>
            <rFont val="Tahoma"/>
            <family val="2"/>
          </rPr>
          <t xml:space="preserve">Se traslada automaticamente el renglón </t>
        </r>
        <r>
          <rPr>
            <b/>
            <sz val="9"/>
            <color indexed="81"/>
            <rFont val="Tahoma"/>
            <family val="2"/>
          </rPr>
          <t>TOTAL INGRESOS</t>
        </r>
        <r>
          <rPr>
            <sz val="9"/>
            <color indexed="81"/>
            <rFont val="Tahoma"/>
            <family val="2"/>
          </rPr>
          <t xml:space="preserve"> correspondiente al presupuesto detallado, teniendo en cuenta lo que se va ejecutar en el año.
En caso de no requerir presupuesto,  debe ir cero (0)</t>
        </r>
      </text>
    </comment>
    <comment ref="I10" authorId="1" shapeId="0">
      <text>
        <r>
          <rPr>
            <sz val="9"/>
            <color indexed="81"/>
            <rFont val="Tahoma"/>
            <family val="2"/>
          </rPr>
          <t xml:space="preserve">Se traslada automaticamente el renglón </t>
        </r>
        <r>
          <rPr>
            <b/>
            <sz val="9"/>
            <color indexed="81"/>
            <rFont val="Tahoma"/>
            <family val="2"/>
          </rPr>
          <t>TOTAL EGRESOS</t>
        </r>
        <r>
          <rPr>
            <sz val="9"/>
            <color indexed="81"/>
            <rFont val="Tahoma"/>
            <family val="2"/>
          </rPr>
          <t xml:space="preserve"> correspondiente al presupuesto detallado, teniendo en cuenta lo que se va ejecutar en el año.
En caso de no requerir presupuesto,  debe ir cero (0)</t>
        </r>
      </text>
    </comment>
    <comment ref="J10" authorId="1" shapeId="0">
      <text>
        <r>
          <rPr>
            <sz val="9"/>
            <color indexed="81"/>
            <rFont val="Tahoma"/>
            <family val="2"/>
          </rPr>
          <t xml:space="preserve">Se traslada automaticamente el renglón </t>
        </r>
        <r>
          <rPr>
            <b/>
            <sz val="9"/>
            <color indexed="81"/>
            <rFont val="Tahoma"/>
            <family val="2"/>
          </rPr>
          <t>TOTAL INVERSIONES</t>
        </r>
        <r>
          <rPr>
            <sz val="9"/>
            <color indexed="81"/>
            <rFont val="Tahoma"/>
            <family val="2"/>
          </rPr>
          <t xml:space="preserve"> correspondiente al presupuesto detallado, teniendo en cuenta lo que se va ejecutar en el año.
En caso de no requerir presupuesto,  debe ir cero (0)</t>
        </r>
      </text>
    </comment>
    <comment ref="K10" authorId="1" shapeId="0">
      <text>
        <r>
          <rPr>
            <sz val="9"/>
            <color indexed="81"/>
            <rFont val="Tahoma"/>
            <family val="2"/>
          </rPr>
          <t>Fecha en que se tiene  planeado iniciar la ejecución del proyecto</t>
        </r>
      </text>
    </comment>
    <comment ref="L10" authorId="1" shapeId="0">
      <text>
        <r>
          <rPr>
            <sz val="9"/>
            <color indexed="81"/>
            <rFont val="Tahoma"/>
            <family val="2"/>
          </rPr>
          <t>Fecha en la que se tiene planeado terminar el proyecto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Fecha de aprobación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auxcontable4</author>
    <author>ypineda</author>
    <author>jairopinedacontabil</author>
    <author>SALA</author>
    <author>User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Seleccionar la Facultad a la cual se encuentra adscrito el grupo de investigación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Seleccionar el Grupo de investigación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1" shapeId="0">
      <text>
        <r>
          <rPr>
            <sz val="9"/>
            <color indexed="81"/>
            <rFont val="Tahoma"/>
            <family val="2"/>
          </rPr>
          <t>El centro de utilidad consta de 10 dígitos y es la identificación única del proyecto, será asignado luego de ser aprobado el presupuesto.</t>
        </r>
      </text>
    </comment>
    <comment ref="A31" authorId="2" shapeId="0">
      <text>
        <r>
          <rPr>
            <sz val="8"/>
            <color indexed="81"/>
            <rFont val="Tahoma"/>
            <family val="2"/>
          </rPr>
          <t>En caso de ser necesario se debe agregar una fila por tipo de docente (magister, especialista, doctor) con el respectivo valor de la hora.</t>
        </r>
      </text>
    </comment>
    <comment ref="I32" authorId="1" shapeId="0">
      <text>
        <r>
          <rPr>
            <sz val="9"/>
            <color indexed="81"/>
            <rFont val="Tahoma"/>
            <family val="2"/>
          </rPr>
          <t>Máximo 5 horas semanales para el investigador principal</t>
        </r>
      </text>
    </comment>
    <comment ref="I33" authorId="1" shapeId="0">
      <text>
        <r>
          <rPr>
            <sz val="9"/>
            <color indexed="81"/>
            <rFont val="Tahoma"/>
            <family val="2"/>
          </rPr>
          <t>Máximo 3
 horas semanales para los co_investigadores</t>
        </r>
      </text>
    </comment>
    <comment ref="I34" authorId="1" shapeId="0">
      <text>
        <r>
          <rPr>
            <sz val="9"/>
            <color indexed="81"/>
            <rFont val="Tahoma"/>
            <family val="2"/>
          </rPr>
          <t>Máximo 3
 horas semanales para los co_investigadores</t>
        </r>
      </text>
    </comment>
    <comment ref="I40" authorId="1" shapeId="0">
      <text>
        <r>
          <rPr>
            <sz val="9"/>
            <color indexed="81"/>
            <rFont val="Tahoma"/>
            <family val="2"/>
          </rPr>
          <t xml:space="preserve">Diligencia 1 si va a incluir un co_investigador
</t>
        </r>
      </text>
    </comment>
    <comment ref="I41" authorId="1" shapeId="0">
      <text>
        <r>
          <rPr>
            <sz val="9"/>
            <color indexed="81"/>
            <rFont val="Tahoma"/>
            <family val="2"/>
          </rPr>
          <t xml:space="preserve">Diligencia 1 si va a incluir un co_investigador
</t>
        </r>
      </text>
    </comment>
    <comment ref="I42" authorId="1" shapeId="0">
      <text>
        <r>
          <rPr>
            <sz val="9"/>
            <color indexed="81"/>
            <rFont val="Tahoma"/>
            <family val="2"/>
          </rPr>
          <t xml:space="preserve">Diligencia 1 si va a incluir un co_investigador
</t>
        </r>
      </text>
    </comment>
    <comment ref="H43" authorId="3" shapeId="0">
      <text>
        <r>
          <rPr>
            <sz val="9"/>
            <color indexed="81"/>
            <rFont val="Tahoma"/>
            <family val="2"/>
          </rPr>
          <t>El valor de los investigadores no debe superar el 60% del valor total del proyecto</t>
        </r>
      </text>
    </comment>
    <comment ref="A56" authorId="3" shapeId="0">
      <text>
        <r>
          <rPr>
            <sz val="9"/>
            <color indexed="81"/>
            <rFont val="Tahoma"/>
            <family val="2"/>
          </rPr>
          <t xml:space="preserve">Contratación por honorarios o servicios para tareas de corta duración - acompañamientos en el proceso de investigación
</t>
        </r>
      </text>
    </comment>
    <comment ref="A59" authorId="3" shapeId="0">
      <text>
        <r>
          <rPr>
            <sz val="9"/>
            <color indexed="81"/>
            <rFont val="Tahoma"/>
            <family val="2"/>
          </rPr>
          <t xml:space="preserve">Dinero entregado para sufragar los gastos de desplazamiento, alojamiento, alimentación de los empleados con vinculo laboral (caso de investigadores, co-investigadores, personal de apoyo)
cuando deban desplazarse por actividades propias de la investigación y/o asistencia a eventos
</t>
        </r>
      </text>
    </comment>
    <comment ref="A60" authorId="3" shapeId="0">
      <text>
        <r>
          <rPr>
            <sz val="9"/>
            <color indexed="81"/>
            <rFont val="Tahoma"/>
            <family val="2"/>
          </rPr>
          <t xml:space="preserve">Dinero entregado para sufragar los gastos de desplazamiento, alojamiento, alimentación de los empleados con vinculo laboral (caso de investigadores, co-investigadores, personal de apoyo)
cuando deban desplazarse por actividades propias de la investigación y/o asistencia a eventos
</t>
        </r>
      </text>
    </comment>
    <comment ref="A61" authorId="1" shapeId="0">
      <text>
        <r>
          <rPr>
            <sz val="9"/>
            <color indexed="81"/>
            <rFont val="Tahoma"/>
            <family val="2"/>
          </rPr>
          <t>Inscripciones a seminarios, ponencias, congresos de investigación</t>
        </r>
      </text>
    </comment>
    <comment ref="B66" authorId="4" shapeId="0">
      <text>
        <r>
          <rPr>
            <sz val="8"/>
            <color indexed="81"/>
            <rFont val="Tahoma"/>
            <family val="2"/>
          </rPr>
          <t>En este rubro se incluyen:
- Servicios públicos
- Internet
- Vigilancia
- Correspondencia
- Otros</t>
        </r>
      </text>
    </comment>
    <comment ref="A67" authorId="1" shapeId="0">
      <text>
        <r>
          <rPr>
            <sz val="9"/>
            <color indexed="81"/>
            <rFont val="Tahoma"/>
            <family val="2"/>
          </rPr>
          <t>Este rubro se utilizará para procesos de divulgación de la investigación</t>
        </r>
      </text>
    </comment>
    <comment ref="A72" authorId="3" shapeId="0">
      <text>
        <r>
          <rPr>
            <sz val="9"/>
            <color indexed="81"/>
            <rFont val="Tahoma"/>
            <family val="2"/>
          </rPr>
          <t xml:space="preserve">Rubro usado cuando se debe traer un invitado 
</t>
        </r>
      </text>
    </comment>
    <comment ref="A73" authorId="3" shapeId="0">
      <text>
        <r>
          <rPr>
            <sz val="9"/>
            <color indexed="81"/>
            <rFont val="Tahoma"/>
            <family val="2"/>
          </rPr>
          <t xml:space="preserve">Rubro usado cuando se debe traer un invitado 
</t>
        </r>
      </text>
    </comment>
    <comment ref="A75" authorId="3" shapeId="0">
      <text>
        <r>
          <rPr>
            <sz val="9"/>
            <color indexed="81"/>
            <rFont val="Tahoma"/>
            <family val="2"/>
          </rPr>
          <t xml:space="preserve">Refrigerios, para eventos 
</t>
        </r>
      </text>
    </comment>
    <comment ref="A76" authorId="1" shapeId="0">
      <text>
        <r>
          <rPr>
            <sz val="9"/>
            <color indexed="81"/>
            <rFont val="Tahoma"/>
            <family val="2"/>
          </rPr>
          <t>Gastos de indexación y/o publicación de artículos</t>
        </r>
      </text>
    </comment>
    <comment ref="A78" authorId="2" shapeId="0">
      <text>
        <r>
          <rPr>
            <sz val="8"/>
            <color indexed="81"/>
            <rFont val="Tahoma"/>
            <family val="2"/>
          </rPr>
          <t>Agregue las filas adicionales para desagregar Items necesarios, conservando la nomenclatura de los rubros.</t>
        </r>
      </text>
    </comment>
    <comment ref="H85" authorId="1" shapeId="0">
      <text>
        <r>
          <rPr>
            <sz val="9"/>
            <color indexed="81"/>
            <rFont val="Tahoma"/>
            <family val="2"/>
          </rPr>
          <t xml:space="preserve">% de participación dedicado al fortalecimiento de los grupos de investigación
</t>
        </r>
      </text>
    </comment>
    <comment ref="B90" authorId="1" shapeId="0">
      <text>
        <r>
          <rPr>
            <sz val="9"/>
            <color indexed="81"/>
            <rFont val="Tahoma"/>
            <family val="2"/>
          </rPr>
          <t xml:space="preserve">Las contrapartidas en especie deberan ser relacionadas en este espacio, al igual que otras observaciones.
</t>
        </r>
      </text>
    </comment>
  </commentList>
</comments>
</file>

<file path=xl/sharedStrings.xml><?xml version="1.0" encoding="utf-8"?>
<sst xmlns="http://schemas.openxmlformats.org/spreadsheetml/2006/main" count="210" uniqueCount="170">
  <si>
    <t>1. Plan de investigación y posgrados</t>
  </si>
  <si>
    <t>Facultad - División:</t>
  </si>
  <si>
    <t>2. Plan de educación a distancia y virtual</t>
  </si>
  <si>
    <t xml:space="preserve">3. Plan desarrollo Facultad, Programa - Departamento </t>
  </si>
  <si>
    <t>Proyecto:</t>
  </si>
  <si>
    <t>4. Plan de proyección social</t>
  </si>
  <si>
    <t>DD/MM/AA</t>
  </si>
  <si>
    <t>5. Plan de administración y gestión</t>
  </si>
  <si>
    <t>Fecha inicio:</t>
  </si>
  <si>
    <t>Fecha terminación:</t>
  </si>
  <si>
    <t>6. Plan División de desarrollo humano</t>
  </si>
  <si>
    <t>7. Plan de autoevaluación y regulación</t>
  </si>
  <si>
    <t>INGRESOS</t>
  </si>
  <si>
    <t>Cantidad</t>
  </si>
  <si>
    <t>Valor Unitario</t>
  </si>
  <si>
    <t>Valor Total</t>
  </si>
  <si>
    <t>…</t>
  </si>
  <si>
    <t>TOTAL INGRESOS</t>
  </si>
  <si>
    <t>EGRESOS</t>
  </si>
  <si>
    <t>Und.</t>
  </si>
  <si>
    <t>horas</t>
  </si>
  <si>
    <t>Con vinculo laboral</t>
  </si>
  <si>
    <t>Factor prestacional</t>
  </si>
  <si>
    <t>Honorarios y servicios</t>
  </si>
  <si>
    <t>Arrendamientos (equipos o locaciones)</t>
  </si>
  <si>
    <t>Tiquete</t>
  </si>
  <si>
    <t xml:space="preserve">Hospedaje </t>
  </si>
  <si>
    <t>Noche</t>
  </si>
  <si>
    <t>Alimentación</t>
  </si>
  <si>
    <t>cantidad</t>
  </si>
  <si>
    <t>Utiles papaleria y fotocopias</t>
  </si>
  <si>
    <t xml:space="preserve">Otros egresos </t>
  </si>
  <si>
    <t>GASTOS DE INVERSIÓN</t>
  </si>
  <si>
    <t>TOTAL EGRESOS</t>
  </si>
  <si>
    <t>SUPERAVIT O DEFICIT NETO</t>
  </si>
  <si>
    <t>OBSERVACIONES:</t>
  </si>
  <si>
    <t>DIRECCION ADMINISTRATIVA Y FINANCIERA</t>
  </si>
  <si>
    <t>Sub-total</t>
  </si>
  <si>
    <t>Auxiliares</t>
  </si>
  <si>
    <t>Centros de Utilidad:</t>
  </si>
  <si>
    <t>UNIVERSIDAD DE MANIZALES</t>
  </si>
  <si>
    <t>Gastos legales (Patentes o Registro)</t>
  </si>
  <si>
    <t>Co-Investigador 1</t>
  </si>
  <si>
    <t>Co-Investigador 2</t>
  </si>
  <si>
    <t>Equipos de procesamiento de datos</t>
  </si>
  <si>
    <t>Equipos de redes, antenas, y telefonia</t>
  </si>
  <si>
    <t>Equipos radio, tv, audio y video</t>
  </si>
  <si>
    <t>COFINANCIACIÓN</t>
  </si>
  <si>
    <t>Ingresos por Investigaciones</t>
  </si>
  <si>
    <t>Servicios técnicos</t>
  </si>
  <si>
    <t>Transporte terrestre</t>
  </si>
  <si>
    <t>Casino y restaurantes</t>
  </si>
  <si>
    <t>Publicidad</t>
  </si>
  <si>
    <t>% Aplicado</t>
  </si>
  <si>
    <t>Joven investigador</t>
  </si>
  <si>
    <t>Personal de apoyo</t>
  </si>
  <si>
    <t>INVESTIGADORES</t>
  </si>
  <si>
    <t>APOYOS</t>
  </si>
  <si>
    <t>Docentes con dedicación de su asignación académica</t>
  </si>
  <si>
    <t>GASTOS OPERATIVOS</t>
  </si>
  <si>
    <t>GASTOS DE PERSONAL</t>
  </si>
  <si>
    <t>TOTAL PROYECTO</t>
  </si>
  <si>
    <t>Cofinaciado por:</t>
  </si>
  <si>
    <t>Capacitación (inscripciones)</t>
  </si>
  <si>
    <t>Publicaciones y revistas (indexaciones)</t>
  </si>
  <si>
    <t>Convenciones</t>
  </si>
  <si>
    <t>Vr ajustado a parámetros</t>
  </si>
  <si>
    <t>Valor no ajustado a parámetros</t>
  </si>
  <si>
    <t>Investigador Principal</t>
  </si>
  <si>
    <t>Bonif. Sin factor</t>
  </si>
  <si>
    <t>meses</t>
  </si>
  <si>
    <t>Grupo de Investigación</t>
  </si>
  <si>
    <t>Asesor</t>
  </si>
  <si>
    <t>Equipo de laboratorio</t>
  </si>
  <si>
    <t>Docentes con bonificación</t>
  </si>
  <si>
    <t>Investigador  principal</t>
  </si>
  <si>
    <t>Teléfono</t>
  </si>
  <si>
    <t>Correo electrónico:</t>
  </si>
  <si>
    <t>Viaticos Nacionales</t>
  </si>
  <si>
    <t>Viaticos Internacionales</t>
  </si>
  <si>
    <t>Transporte aéreo Nacional</t>
  </si>
  <si>
    <t>Transporte aéreo Internacional</t>
  </si>
  <si>
    <t>Menor</t>
  </si>
  <si>
    <t>Mediana</t>
  </si>
  <si>
    <t>Mayor</t>
  </si>
  <si>
    <t>MODALIDAD</t>
  </si>
  <si>
    <t xml:space="preserve"> </t>
  </si>
  <si>
    <t>B-Economía Internacional</t>
  </si>
  <si>
    <t>B-Investigación en Mercadeo</t>
  </si>
  <si>
    <t>B-Admin. Y Gerencia del Talento Humano</t>
  </si>
  <si>
    <t>B-Cimad</t>
  </si>
  <si>
    <t>B-Teoria Contable</t>
  </si>
  <si>
    <t>A-Investigación de la Comunicación</t>
  </si>
  <si>
    <t>A-Psicología del Desarrollo</t>
  </si>
  <si>
    <t>A-Jóvenes, Culturas y Poderes</t>
  </si>
  <si>
    <t>A-Perspectivas Políticas, Éticas y Morales de la Niñez y Juventud</t>
  </si>
  <si>
    <t>A-Educación y Pedagogia</t>
  </si>
  <si>
    <t>A-Psicología Clínica y procesos de salud</t>
  </si>
  <si>
    <t>A-Ceccal</t>
  </si>
  <si>
    <t>A-Biocultura</t>
  </si>
  <si>
    <t>D-Investigación y desarrollo en informática y Telecomunicaciones - GIDIT</t>
  </si>
  <si>
    <t>D-Sociedad de la información y el conocimiento</t>
  </si>
  <si>
    <t>E-Ciencias Biomedicas</t>
  </si>
  <si>
    <t>E-Investigación Médica</t>
  </si>
  <si>
    <t>C-Derechos Humanos y Conflictos</t>
  </si>
  <si>
    <t>C-Derecho y Sociedad</t>
  </si>
  <si>
    <t>TIPO</t>
  </si>
  <si>
    <t>3-Legalización</t>
  </si>
  <si>
    <t>2-Permanente</t>
  </si>
  <si>
    <t>1-Interna</t>
  </si>
  <si>
    <t>Tipo de convocatoria:</t>
  </si>
  <si>
    <t>A. Facultad De Ciencias Sociales Y Humanas</t>
  </si>
  <si>
    <t>B. Facultad De Ciencias Cont.Econo. Y Admin</t>
  </si>
  <si>
    <t>C. Facultad De Ciencias Juridicas</t>
  </si>
  <si>
    <t>D. Facultad De Ciencias E Ingenieria</t>
  </si>
  <si>
    <t>E. Facultad De Ciencias De La Salud</t>
  </si>
  <si>
    <t>K. Consejos</t>
  </si>
  <si>
    <t>L. Rectoria</t>
  </si>
  <si>
    <t>M. Vicerrectoria</t>
  </si>
  <si>
    <t>R. Division Desarrollo Humano</t>
  </si>
  <si>
    <t>S. Direccion Administrativa Y Financiera</t>
  </si>
  <si>
    <t>T. Direccion Docencia</t>
  </si>
  <si>
    <t>U. Direccion De Investigaciones Y Posgrados</t>
  </si>
  <si>
    <t>V. Direccion De Proyeccion Social</t>
  </si>
  <si>
    <t>W. Direccion De  Comunicaciones Y Mercadeo</t>
  </si>
  <si>
    <t>Dotación empleados</t>
  </si>
  <si>
    <t>Servicios de aseo</t>
  </si>
  <si>
    <t>Servicios (internet.correp. Otros)</t>
  </si>
  <si>
    <t>Servicio de Vigilancia</t>
  </si>
  <si>
    <t>Código:</t>
  </si>
  <si>
    <t>Versión:</t>
  </si>
  <si>
    <t>PLAN OPERATIVO</t>
  </si>
  <si>
    <t>Fecha:</t>
  </si>
  <si>
    <t>FACULTAD - DIRECCIÓN</t>
  </si>
  <si>
    <t>RESPONSABLE</t>
  </si>
  <si>
    <t>PERIODO</t>
  </si>
  <si>
    <t>OBJETIVO ESTRATEGICO</t>
  </si>
  <si>
    <t>NOMBRE PROYECTO</t>
  </si>
  <si>
    <t>CODIGO CENTRO DE UTILIDAD</t>
  </si>
  <si>
    <t>OBJETIVO DEL PROYECTO</t>
  </si>
  <si>
    <t>TAREAS/ACTIVIDADES/ACCIONES</t>
  </si>
  <si>
    <t>INDICADOR DE CUMPLIMIENTO</t>
  </si>
  <si>
    <t>PPTO INGRESOS</t>
  </si>
  <si>
    <t>PPTO EGRESOS</t>
  </si>
  <si>
    <t>PPTO INVERSIONES</t>
  </si>
  <si>
    <t>INICIO</t>
  </si>
  <si>
    <t>FIN</t>
  </si>
  <si>
    <t>TOTAL</t>
  </si>
  <si>
    <t>Fecha de elaboración:</t>
  </si>
  <si>
    <t xml:space="preserve"> (dd/mm/aa)</t>
  </si>
  <si>
    <t>Fecha de última actualización:</t>
  </si>
  <si>
    <t>Elaboró:</t>
  </si>
  <si>
    <t>Revisó:</t>
  </si>
  <si>
    <t>Aprobó:</t>
  </si>
  <si>
    <t>Cargo:</t>
  </si>
  <si>
    <t>PRESUPUESTO PROYECTOS DE INVESTIGACION</t>
  </si>
  <si>
    <t>Original. Facultad - 1ª. Copia Vice. - 2ª Copia Div. Financiera</t>
  </si>
  <si>
    <t>1.
2.
3.</t>
  </si>
  <si>
    <t>SGC-FDF-038</t>
  </si>
  <si>
    <t>GFI-FOR-014</t>
  </si>
  <si>
    <t>Fecha Elaboracion:  01/10/2018</t>
  </si>
  <si>
    <t>Guillermo Arias Ostos</t>
  </si>
  <si>
    <t>Carolina Orozco Santafé</t>
  </si>
  <si>
    <t>Profesional Universitario</t>
  </si>
  <si>
    <t>Fecha Revisión:  01/11/2018</t>
  </si>
  <si>
    <t>Fecha Aprobación:  01/11/2018</t>
  </si>
  <si>
    <t>Aseguramiento de la calidad</t>
  </si>
  <si>
    <t>Yhon Pineda</t>
  </si>
  <si>
    <t>Contador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</si>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</sst>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* #,##0_);_(* \(#,##0\);_(* &quot;-&quot;_);_(@_)"/>
    <numFmt numFmtId="165" formatCode="_ * #,##0.00_ ;_ * \-#,##0.00_ ;_ * &quot;-&quot;??_ ;_ @_ "/>
    <numFmt numFmtId="166" formatCode="[$-C0A]d\-mmm\-yyyy;@"/>
    <numFmt numFmtId="167" formatCode="[$-C0A]d\-mmm\-yy;@"/>
    <numFmt numFmtId="168" formatCode="_ * #,##0_ ;_ * \-#,##0_ ;_ * &quot;-&quot;??_ ;_ @_ "/>
    <numFmt numFmtId="169" formatCode="_-* #,##0_-;\-* #,##0_-;_-* &quot;-&quot;??_-;_-@_-"/>
    <numFmt numFmtId="170" formatCode="0.0"/>
    <numFmt numFmtId="171" formatCode="[$-C0A]dd\-mmm\-yy;@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0" fontId="6" fillId="0" borderId="0"/>
    <xf numFmtId="165" fontId="3" fillId="0" borderId="0" applyFont="0" applyFill="0" applyBorder="0" applyAlignment="0" applyProtection="0"/>
    <xf numFmtId="0" fontId="3" fillId="0" borderId="0"/>
    <xf numFmtId="0" fontId="2" fillId="0" borderId="0"/>
    <xf numFmtId="43" fontId="2" fillId="0" borderId="0" applyFont="0" applyFill="0" applyBorder="0" applyAlignment="0" applyProtection="0"/>
  </cellStyleXfs>
  <cellXfs count="353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6" fillId="0" borderId="0" xfId="0" applyFont="1" applyBorder="1" applyProtection="1">
      <protection locked="0"/>
    </xf>
    <xf numFmtId="0" fontId="9" fillId="0" borderId="0" xfId="0" applyFont="1" applyProtection="1"/>
    <xf numFmtId="0" fontId="9" fillId="0" borderId="9" xfId="0" applyFont="1" applyBorder="1" applyProtection="1"/>
    <xf numFmtId="3" fontId="9" fillId="0" borderId="9" xfId="0" applyNumberFormat="1" applyFont="1" applyBorder="1" applyProtection="1"/>
    <xf numFmtId="0" fontId="9" fillId="0" borderId="10" xfId="0" applyFont="1" applyBorder="1" applyProtection="1"/>
    <xf numFmtId="3" fontId="9" fillId="0" borderId="10" xfId="0" applyNumberFormat="1" applyFont="1" applyBorder="1" applyProtection="1"/>
    <xf numFmtId="3" fontId="9" fillId="0" borderId="10" xfId="0" applyNumberFormat="1" applyFont="1" applyBorder="1" applyAlignment="1" applyProtection="1">
      <alignment horizontal="center"/>
    </xf>
    <xf numFmtId="3" fontId="0" fillId="0" borderId="0" xfId="0" applyNumberFormat="1" applyBorder="1" applyProtection="1"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3" fontId="0" fillId="0" borderId="4" xfId="0" applyNumberFormat="1" applyBorder="1" applyAlignment="1" applyProtection="1">
      <alignment horizontal="center"/>
      <protection locked="0"/>
    </xf>
    <xf numFmtId="3" fontId="0" fillId="0" borderId="13" xfId="0" applyNumberFormat="1" applyBorder="1" applyProtection="1">
      <protection locked="0"/>
    </xf>
    <xf numFmtId="164" fontId="0" fillId="0" borderId="0" xfId="0" applyNumberFormat="1" applyBorder="1" applyProtection="1">
      <protection locked="0"/>
    </xf>
    <xf numFmtId="164" fontId="0" fillId="0" borderId="13" xfId="0" applyNumberFormat="1" applyBorder="1" applyProtection="1">
      <protection locked="0"/>
    </xf>
    <xf numFmtId="3" fontId="9" fillId="0" borderId="17" xfId="0" applyNumberFormat="1" applyFont="1" applyBorder="1" applyAlignment="1" applyProtection="1">
      <alignment horizontal="center"/>
    </xf>
    <xf numFmtId="3" fontId="9" fillId="0" borderId="18" xfId="0" applyNumberFormat="1" applyFont="1" applyBorder="1" applyProtection="1"/>
    <xf numFmtId="3" fontId="0" fillId="0" borderId="0" xfId="0" applyNumberFormat="1" applyBorder="1" applyProtection="1"/>
    <xf numFmtId="3" fontId="0" fillId="0" borderId="13" xfId="0" applyNumberFormat="1" applyBorder="1" applyProtection="1"/>
    <xf numFmtId="0" fontId="0" fillId="2" borderId="0" xfId="0" applyFill="1" applyBorder="1" applyProtection="1"/>
    <xf numFmtId="3" fontId="0" fillId="0" borderId="4" xfId="0" applyNumberFormat="1" applyBorder="1" applyProtection="1">
      <protection locked="0"/>
    </xf>
    <xf numFmtId="164" fontId="0" fillId="0" borderId="4" xfId="0" applyNumberFormat="1" applyBorder="1" applyProtection="1">
      <protection locked="0"/>
    </xf>
    <xf numFmtId="3" fontId="9" fillId="0" borderId="17" xfId="0" applyNumberFormat="1" applyFont="1" applyBorder="1" applyProtection="1"/>
    <xf numFmtId="3" fontId="0" fillId="0" borderId="4" xfId="0" applyNumberFormat="1" applyBorder="1" applyProtection="1"/>
    <xf numFmtId="0" fontId="0" fillId="2" borderId="4" xfId="0" applyFill="1" applyBorder="1" applyProtection="1"/>
    <xf numFmtId="3" fontId="0" fillId="2" borderId="3" xfId="0" applyNumberFormat="1" applyFill="1" applyBorder="1" applyProtection="1">
      <protection locked="0"/>
    </xf>
    <xf numFmtId="3" fontId="9" fillId="2" borderId="3" xfId="0" applyNumberFormat="1" applyFont="1" applyFill="1" applyBorder="1" applyProtection="1">
      <protection locked="0"/>
    </xf>
    <xf numFmtId="3" fontId="9" fillId="2" borderId="23" xfId="0" applyNumberFormat="1" applyFont="1" applyFill="1" applyBorder="1" applyProtection="1"/>
    <xf numFmtId="3" fontId="0" fillId="0" borderId="3" xfId="0" applyNumberFormat="1" applyBorder="1" applyProtection="1"/>
    <xf numFmtId="0" fontId="9" fillId="2" borderId="24" xfId="0" applyFont="1" applyFill="1" applyBorder="1" applyAlignment="1" applyProtection="1">
      <alignment horizontal="center"/>
    </xf>
    <xf numFmtId="3" fontId="0" fillId="0" borderId="13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9" fillId="0" borderId="17" xfId="0" applyFont="1" applyBorder="1" applyAlignment="1" applyProtection="1">
      <alignment horizontal="left"/>
    </xf>
    <xf numFmtId="3" fontId="9" fillId="0" borderId="18" xfId="0" applyNumberFormat="1" applyFont="1" applyBorder="1" applyAlignment="1" applyProtection="1">
      <alignment horizontal="center"/>
    </xf>
    <xf numFmtId="0" fontId="0" fillId="0" borderId="4" xfId="0" applyBorder="1" applyAlignment="1" applyProtection="1">
      <alignment horizontal="left"/>
    </xf>
    <xf numFmtId="0" fontId="0" fillId="0" borderId="0" xfId="0" applyBorder="1" applyProtection="1"/>
    <xf numFmtId="3" fontId="0" fillId="0" borderId="13" xfId="0" applyNumberFormat="1" applyBorder="1" applyAlignment="1" applyProtection="1">
      <alignment horizontal="center"/>
    </xf>
    <xf numFmtId="0" fontId="9" fillId="0" borderId="4" xfId="0" applyFont="1" applyBorder="1" applyAlignment="1" applyProtection="1">
      <alignment horizontal="left"/>
    </xf>
    <xf numFmtId="0" fontId="9" fillId="0" borderId="4" xfId="0" applyFont="1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</xf>
    <xf numFmtId="3" fontId="0" fillId="0" borderId="13" xfId="0" applyNumberFormat="1" applyFill="1" applyBorder="1" applyAlignment="1" applyProtection="1">
      <alignment horizontal="center"/>
    </xf>
    <xf numFmtId="0" fontId="9" fillId="0" borderId="0" xfId="0" applyFont="1" applyBorder="1" applyAlignment="1" applyProtection="1">
      <alignment horizontal="left"/>
    </xf>
    <xf numFmtId="0" fontId="6" fillId="0" borderId="0" xfId="0" quotePrefix="1" applyFont="1" applyBorder="1" applyAlignment="1" applyProtection="1">
      <alignment horizontal="left"/>
      <protection locked="0"/>
    </xf>
    <xf numFmtId="0" fontId="9" fillId="0" borderId="0" xfId="0" quotePrefix="1" applyFont="1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center"/>
      <protection locked="0"/>
    </xf>
    <xf numFmtId="3" fontId="0" fillId="0" borderId="13" xfId="0" quotePrefix="1" applyNumberFormat="1" applyBorder="1" applyAlignment="1" applyProtection="1">
      <alignment horizontal="center"/>
      <protection locked="0"/>
    </xf>
    <xf numFmtId="0" fontId="0" fillId="0" borderId="4" xfId="0" applyBorder="1"/>
    <xf numFmtId="0" fontId="6" fillId="0" borderId="0" xfId="0" applyFont="1" applyBorder="1"/>
    <xf numFmtId="0" fontId="0" fillId="0" borderId="0" xfId="0" applyBorder="1"/>
    <xf numFmtId="0" fontId="9" fillId="0" borderId="17" xfId="0" quotePrefix="1" applyFont="1" applyBorder="1" applyAlignment="1" applyProtection="1">
      <alignment horizontal="left"/>
    </xf>
    <xf numFmtId="3" fontId="9" fillId="0" borderId="9" xfId="0" applyNumberFormat="1" applyFont="1" applyBorder="1" applyAlignment="1" applyProtection="1">
      <alignment horizontal="center"/>
    </xf>
    <xf numFmtId="3" fontId="0" fillId="0" borderId="0" xfId="0" applyNumberFormat="1" applyBorder="1" applyAlignment="1" applyProtection="1">
      <alignment horizontal="center"/>
    </xf>
    <xf numFmtId="0" fontId="9" fillId="0" borderId="0" xfId="0" applyFont="1" applyBorder="1" applyAlignment="1" applyProtection="1">
      <alignment wrapText="1"/>
    </xf>
    <xf numFmtId="168" fontId="0" fillId="2" borderId="13" xfId="3" applyNumberFormat="1" applyFont="1" applyFill="1" applyBorder="1" applyProtection="1"/>
    <xf numFmtId="0" fontId="9" fillId="0" borderId="0" xfId="0" applyFont="1" applyBorder="1" applyAlignment="1" applyProtection="1">
      <alignment horizontal="left"/>
      <protection locked="0"/>
    </xf>
    <xf numFmtId="3" fontId="9" fillId="2" borderId="13" xfId="0" applyNumberFormat="1" applyFont="1" applyFill="1" applyBorder="1" applyProtection="1">
      <protection locked="0"/>
    </xf>
    <xf numFmtId="3" fontId="0" fillId="2" borderId="13" xfId="0" applyNumberFormat="1" applyFill="1" applyBorder="1" applyProtection="1">
      <protection locked="0"/>
    </xf>
    <xf numFmtId="0" fontId="0" fillId="0" borderId="4" xfId="0" applyBorder="1" applyAlignment="1" applyProtection="1">
      <alignment horizontal="right"/>
      <protection locked="0"/>
    </xf>
    <xf numFmtId="9" fontId="9" fillId="2" borderId="9" xfId="1" applyFont="1" applyFill="1" applyBorder="1" applyAlignment="1" applyProtection="1">
      <alignment horizontal="center"/>
    </xf>
    <xf numFmtId="168" fontId="0" fillId="0" borderId="0" xfId="3" applyNumberFormat="1" applyFont="1" applyProtection="1"/>
    <xf numFmtId="168" fontId="0" fillId="0" borderId="0" xfId="3" applyNumberFormat="1" applyFont="1" applyBorder="1" applyProtection="1">
      <protection locked="0"/>
    </xf>
    <xf numFmtId="168" fontId="0" fillId="0" borderId="13" xfId="3" applyNumberFormat="1" applyFont="1" applyBorder="1" applyProtection="1">
      <protection locked="0"/>
    </xf>
    <xf numFmtId="168" fontId="9" fillId="0" borderId="18" xfId="3" applyNumberFormat="1" applyFont="1" applyBorder="1" applyProtection="1"/>
    <xf numFmtId="168" fontId="0" fillId="0" borderId="13" xfId="3" applyNumberFormat="1" applyFont="1" applyBorder="1" applyProtection="1"/>
    <xf numFmtId="168" fontId="0" fillId="2" borderId="13" xfId="3" applyNumberFormat="1" applyFont="1" applyFill="1" applyBorder="1" applyProtection="1">
      <protection locked="0"/>
    </xf>
    <xf numFmtId="168" fontId="9" fillId="0" borderId="10" xfId="3" applyNumberFormat="1" applyFont="1" applyBorder="1" applyProtection="1"/>
    <xf numFmtId="3" fontId="6" fillId="2" borderId="3" xfId="0" applyNumberFormat="1" applyFont="1" applyFill="1" applyBorder="1" applyProtection="1">
      <protection locked="0"/>
    </xf>
    <xf numFmtId="3" fontId="6" fillId="2" borderId="3" xfId="0" applyNumberFormat="1" applyFont="1" applyFill="1" applyBorder="1" applyProtection="1"/>
    <xf numFmtId="168" fontId="0" fillId="2" borderId="0" xfId="3" applyNumberFormat="1" applyFont="1" applyFill="1" applyBorder="1" applyProtection="1">
      <protection locked="0"/>
    </xf>
    <xf numFmtId="164" fontId="0" fillId="2" borderId="13" xfId="0" applyNumberFormat="1" applyFill="1" applyBorder="1" applyProtection="1">
      <protection locked="0"/>
    </xf>
    <xf numFmtId="9" fontId="9" fillId="4" borderId="25" xfId="1" applyFont="1" applyFill="1" applyBorder="1" applyAlignment="1" applyProtection="1">
      <alignment horizontal="center"/>
    </xf>
    <xf numFmtId="3" fontId="0" fillId="2" borderId="0" xfId="0" applyNumberFormat="1" applyFill="1" applyBorder="1" applyProtection="1">
      <protection locked="0"/>
    </xf>
    <xf numFmtId="10" fontId="6" fillId="3" borderId="27" xfId="1" applyNumberFormat="1" applyFont="1" applyFill="1" applyBorder="1" applyAlignment="1" applyProtection="1">
      <alignment horizontal="center"/>
      <protection locked="0"/>
    </xf>
    <xf numFmtId="3" fontId="7" fillId="0" borderId="3" xfId="0" applyNumberFormat="1" applyFont="1" applyFill="1" applyBorder="1" applyAlignment="1" applyProtection="1">
      <alignment horizontal="center"/>
      <protection locked="0"/>
    </xf>
    <xf numFmtId="3" fontId="0" fillId="0" borderId="3" xfId="0" applyNumberFormat="1" applyFill="1" applyBorder="1" applyAlignment="1" applyProtection="1">
      <alignment horizontal="center"/>
      <protection locked="0"/>
    </xf>
    <xf numFmtId="3" fontId="0" fillId="0" borderId="3" xfId="0" applyNumberFormat="1" applyBorder="1" applyAlignment="1" applyProtection="1">
      <alignment horizontal="center"/>
      <protection locked="0"/>
    </xf>
    <xf numFmtId="3" fontId="0" fillId="0" borderId="3" xfId="0" applyNumberFormat="1" applyFill="1" applyBorder="1" applyAlignment="1" applyProtection="1">
      <alignment horizontal="center"/>
    </xf>
    <xf numFmtId="9" fontId="9" fillId="0" borderId="3" xfId="1" applyFont="1" applyFill="1" applyBorder="1" applyAlignment="1" applyProtection="1">
      <alignment horizontal="center"/>
    </xf>
    <xf numFmtId="0" fontId="0" fillId="0" borderId="3" xfId="0" applyBorder="1" applyAlignment="1" applyProtection="1">
      <alignment horizontal="center"/>
      <protection locked="0"/>
    </xf>
    <xf numFmtId="3" fontId="0" fillId="0" borderId="3" xfId="0" quotePrefix="1" applyNumberFormat="1" applyBorder="1" applyAlignment="1" applyProtection="1">
      <alignment horizontal="center"/>
      <protection locked="0"/>
    </xf>
    <xf numFmtId="10" fontId="6" fillId="0" borderId="0" xfId="1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/>
    <xf numFmtId="168" fontId="0" fillId="0" borderId="0" xfId="3" applyNumberFormat="1" applyFont="1" applyFill="1" applyBorder="1" applyProtection="1"/>
    <xf numFmtId="0" fontId="0" fillId="0" borderId="4" xfId="0" applyFill="1" applyBorder="1" applyProtection="1"/>
    <xf numFmtId="168" fontId="0" fillId="0" borderId="13" xfId="3" applyNumberFormat="1" applyFont="1" applyFill="1" applyBorder="1" applyProtection="1"/>
    <xf numFmtId="3" fontId="6" fillId="0" borderId="13" xfId="0" applyNumberFormat="1" applyFont="1" applyBorder="1" applyAlignment="1" applyProtection="1">
      <alignment horizontal="center"/>
      <protection locked="0"/>
    </xf>
    <xf numFmtId="0" fontId="9" fillId="2" borderId="0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9" fillId="2" borderId="0" xfId="0" applyFont="1" applyFill="1" applyBorder="1" applyAlignment="1" applyProtection="1">
      <alignment horizontal="left"/>
      <protection locked="0"/>
    </xf>
    <xf numFmtId="164" fontId="6" fillId="0" borderId="0" xfId="0" applyNumberFormat="1" applyFont="1" applyBorder="1" applyProtection="1">
      <protection locked="0"/>
    </xf>
    <xf numFmtId="9" fontId="0" fillId="0" borderId="3" xfId="1" applyFont="1" applyBorder="1" applyAlignment="1" applyProtection="1">
      <alignment horizontal="center"/>
      <protection locked="0"/>
    </xf>
    <xf numFmtId="0" fontId="9" fillId="2" borderId="15" xfId="0" quotePrefix="1" applyFont="1" applyFill="1" applyBorder="1" applyAlignment="1" applyProtection="1">
      <alignment horizontal="center"/>
    </xf>
    <xf numFmtId="0" fontId="9" fillId="2" borderId="8" xfId="0" applyFont="1" applyFill="1" applyBorder="1" applyAlignment="1" applyProtection="1">
      <alignment horizontal="center"/>
    </xf>
    <xf numFmtId="0" fontId="9" fillId="2" borderId="16" xfId="0" applyFont="1" applyFill="1" applyBorder="1" applyAlignment="1" applyProtection="1">
      <alignment horizontal="center"/>
    </xf>
    <xf numFmtId="168" fontId="9" fillId="2" borderId="16" xfId="3" applyNumberFormat="1" applyFont="1" applyFill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  <protection locked="0"/>
    </xf>
    <xf numFmtId="38" fontId="9" fillId="0" borderId="0" xfId="0" applyNumberFormat="1" applyFont="1" applyProtection="1"/>
    <xf numFmtId="0" fontId="3" fillId="0" borderId="0" xfId="0" applyFont="1" applyProtection="1"/>
    <xf numFmtId="164" fontId="0" fillId="0" borderId="0" xfId="0" applyNumberFormat="1" applyBorder="1" applyProtection="1"/>
    <xf numFmtId="3" fontId="9" fillId="2" borderId="13" xfId="0" applyNumberFormat="1" applyFont="1" applyFill="1" applyBorder="1" applyProtection="1"/>
    <xf numFmtId="164" fontId="0" fillId="0" borderId="13" xfId="0" applyNumberFormat="1" applyBorder="1" applyProtection="1"/>
    <xf numFmtId="0" fontId="3" fillId="0" borderId="0" xfId="4" applyProtection="1">
      <protection locked="0"/>
    </xf>
    <xf numFmtId="0" fontId="3" fillId="0" borderId="0" xfId="4"/>
    <xf numFmtId="0" fontId="9" fillId="0" borderId="0" xfId="4" applyFont="1" applyProtection="1">
      <protection locked="0"/>
    </xf>
    <xf numFmtId="0" fontId="3" fillId="0" borderId="0" xfId="4" applyProtection="1"/>
    <xf numFmtId="0" fontId="9" fillId="0" borderId="0" xfId="4" applyFont="1" applyProtection="1"/>
    <xf numFmtId="0" fontId="2" fillId="0" borderId="0" xfId="5"/>
    <xf numFmtId="0" fontId="2" fillId="0" borderId="1" xfId="5" applyBorder="1"/>
    <xf numFmtId="0" fontId="2" fillId="0" borderId="2" xfId="5" applyBorder="1"/>
    <xf numFmtId="0" fontId="2" fillId="0" borderId="2" xfId="5" applyBorder="1" applyAlignment="1"/>
    <xf numFmtId="0" fontId="2" fillId="0" borderId="12" xfId="5" applyBorder="1" applyAlignment="1"/>
    <xf numFmtId="0" fontId="4" fillId="0" borderId="13" xfId="5" applyFont="1" applyBorder="1" applyAlignment="1"/>
    <xf numFmtId="0" fontId="2" fillId="0" borderId="4" xfId="5" applyBorder="1" applyAlignment="1">
      <alignment horizontal="center"/>
    </xf>
    <xf numFmtId="0" fontId="2" fillId="0" borderId="0" xfId="5" applyBorder="1"/>
    <xf numFmtId="0" fontId="2" fillId="0" borderId="0" xfId="5" applyBorder="1" applyAlignment="1">
      <alignment horizontal="center"/>
    </xf>
    <xf numFmtId="169" fontId="0" fillId="0" borderId="0" xfId="6" applyNumberFormat="1" applyFont="1" applyBorder="1" applyAlignment="1">
      <alignment horizontal="center"/>
    </xf>
    <xf numFmtId="169" fontId="0" fillId="0" borderId="13" xfId="6" applyNumberFormat="1" applyFont="1" applyBorder="1" applyAlignment="1">
      <alignment horizontal="center"/>
    </xf>
    <xf numFmtId="0" fontId="2" fillId="0" borderId="4" xfId="5" quotePrefix="1" applyBorder="1" applyAlignment="1">
      <alignment vertical="center"/>
    </xf>
    <xf numFmtId="0" fontId="2" fillId="0" borderId="0" xfId="5" quotePrefix="1" applyBorder="1" applyAlignment="1">
      <alignment vertical="center"/>
    </xf>
    <xf numFmtId="0" fontId="2" fillId="0" borderId="13" xfId="5" quotePrefix="1" applyBorder="1" applyAlignment="1">
      <alignment vertical="center"/>
    </xf>
    <xf numFmtId="0" fontId="2" fillId="0" borderId="5" xfId="5" quotePrefix="1" applyBorder="1" applyAlignment="1">
      <alignment vertical="center"/>
    </xf>
    <xf numFmtId="0" fontId="2" fillId="0" borderId="6" xfId="5" quotePrefix="1" applyBorder="1" applyAlignment="1">
      <alignment vertical="center"/>
    </xf>
    <xf numFmtId="0" fontId="2" fillId="0" borderId="14" xfId="5" quotePrefix="1" applyBorder="1" applyAlignment="1">
      <alignment vertical="center"/>
    </xf>
    <xf numFmtId="0" fontId="7" fillId="0" borderId="0" xfId="5" applyFont="1" applyAlignment="1" applyProtection="1">
      <alignment horizontal="left"/>
      <protection locked="0"/>
    </xf>
    <xf numFmtId="0" fontId="14" fillId="0" borderId="0" xfId="5" applyNumberFormat="1" applyFont="1" applyBorder="1" applyAlignment="1" applyProtection="1">
      <alignment horizontal="right"/>
      <protection locked="0"/>
    </xf>
    <xf numFmtId="0" fontId="2" fillId="0" borderId="6" xfId="5" applyFont="1" applyBorder="1"/>
    <xf numFmtId="14" fontId="13" fillId="0" borderId="6" xfId="6" applyNumberFormat="1" applyFont="1" applyBorder="1" applyAlignment="1"/>
    <xf numFmtId="169" fontId="14" fillId="0" borderId="0" xfId="6" applyNumberFormat="1" applyFont="1" applyAlignment="1">
      <alignment horizontal="center"/>
    </xf>
    <xf numFmtId="169" fontId="13" fillId="0" borderId="6" xfId="6" applyNumberFormat="1" applyFont="1" applyBorder="1" applyAlignment="1"/>
    <xf numFmtId="171" fontId="2" fillId="0" borderId="0" xfId="5" applyNumberFormat="1"/>
    <xf numFmtId="169" fontId="0" fillId="0" borderId="0" xfId="6" applyNumberFormat="1" applyFont="1"/>
    <xf numFmtId="0" fontId="2" fillId="0" borderId="0" xfId="5" applyAlignment="1">
      <alignment horizontal="center" vertical="center"/>
    </xf>
    <xf numFmtId="0" fontId="13" fillId="7" borderId="25" xfId="5" applyFont="1" applyFill="1" applyBorder="1" applyAlignment="1">
      <alignment horizontal="center" vertical="center" wrapText="1"/>
    </xf>
    <xf numFmtId="0" fontId="13" fillId="7" borderId="25" xfId="5" applyFont="1" applyFill="1" applyBorder="1" applyAlignment="1">
      <alignment horizontal="center" vertical="center"/>
    </xf>
    <xf numFmtId="169" fontId="13" fillId="7" borderId="25" xfId="6" applyNumberFormat="1" applyFont="1" applyFill="1" applyBorder="1" applyAlignment="1">
      <alignment horizontal="center" vertical="center"/>
    </xf>
    <xf numFmtId="171" fontId="13" fillId="7" borderId="25" xfId="5" applyNumberFormat="1" applyFont="1" applyFill="1" applyBorder="1" applyAlignment="1">
      <alignment horizontal="center" vertical="center"/>
    </xf>
    <xf numFmtId="0" fontId="2" fillId="0" borderId="34" xfId="5" applyFont="1" applyBorder="1" applyAlignment="1">
      <alignment vertical="center" wrapText="1"/>
    </xf>
    <xf numFmtId="169" fontId="0" fillId="2" borderId="34" xfId="6" applyNumberFormat="1" applyFont="1" applyFill="1" applyBorder="1" applyAlignment="1">
      <alignment vertical="center" wrapText="1"/>
    </xf>
    <xf numFmtId="171" fontId="2" fillId="0" borderId="34" xfId="5" applyNumberFormat="1" applyBorder="1" applyAlignment="1">
      <alignment vertical="center" wrapText="1"/>
    </xf>
    <xf numFmtId="0" fontId="2" fillId="0" borderId="0" xfId="5" applyBorder="1" applyAlignment="1">
      <alignment wrapText="1"/>
    </xf>
    <xf numFmtId="0" fontId="13" fillId="7" borderId="26" xfId="5" applyFont="1" applyFill="1" applyBorder="1" applyAlignment="1">
      <alignment vertical="center" wrapText="1"/>
    </xf>
    <xf numFmtId="169" fontId="13" fillId="7" borderId="26" xfId="6" applyNumberFormat="1" applyFont="1" applyFill="1" applyBorder="1" applyAlignment="1">
      <alignment wrapText="1"/>
    </xf>
    <xf numFmtId="171" fontId="2" fillId="0" borderId="0" xfId="5" applyNumberFormat="1" applyBorder="1" applyAlignment="1">
      <alignment horizontal="center" wrapText="1"/>
    </xf>
    <xf numFmtId="0" fontId="2" fillId="0" borderId="0" xfId="5" applyFill="1"/>
    <xf numFmtId="0" fontId="2" fillId="0" borderId="0" xfId="5" applyFill="1" applyBorder="1" applyAlignment="1">
      <alignment wrapText="1"/>
    </xf>
    <xf numFmtId="0" fontId="13" fillId="0" borderId="0" xfId="5" applyFont="1" applyFill="1" applyBorder="1" applyAlignment="1">
      <alignment vertical="center" wrapText="1"/>
    </xf>
    <xf numFmtId="169" fontId="13" fillId="0" borderId="0" xfId="6" applyNumberFormat="1" applyFont="1" applyFill="1" applyBorder="1" applyAlignment="1">
      <alignment wrapText="1"/>
    </xf>
    <xf numFmtId="171" fontId="2" fillId="0" borderId="0" xfId="5" applyNumberFormat="1" applyFill="1" applyBorder="1" applyAlignment="1">
      <alignment horizontal="center" wrapText="1"/>
    </xf>
    <xf numFmtId="0" fontId="3" fillId="0" borderId="35" xfId="0" applyFont="1" applyBorder="1" applyAlignment="1" applyProtection="1">
      <protection locked="0"/>
    </xf>
    <xf numFmtId="14" fontId="0" fillId="0" borderId="7" xfId="0" applyNumberFormat="1" applyBorder="1" applyProtection="1">
      <protection locked="0"/>
    </xf>
    <xf numFmtId="3" fontId="0" fillId="0" borderId="7" xfId="0" applyNumberFormat="1" applyBorder="1" applyProtection="1">
      <protection locked="0"/>
    </xf>
    <xf numFmtId="3" fontId="3" fillId="0" borderId="36" xfId="0" applyNumberFormat="1" applyFont="1" applyBorder="1" applyProtection="1">
      <protection locked="0"/>
    </xf>
    <xf numFmtId="3" fontId="3" fillId="0" borderId="1" xfId="0" applyNumberFormat="1" applyFont="1" applyBorder="1" applyProtection="1">
      <protection locked="0"/>
    </xf>
    <xf numFmtId="0" fontId="0" fillId="0" borderId="7" xfId="0" applyBorder="1" applyProtection="1">
      <protection locked="0"/>
    </xf>
    <xf numFmtId="0" fontId="0" fillId="0" borderId="36" xfId="0" applyBorder="1" applyProtection="1">
      <protection locked="0"/>
    </xf>
    <xf numFmtId="0" fontId="2" fillId="0" borderId="2" xfId="5" quotePrefix="1" applyBorder="1" applyAlignment="1">
      <alignment horizontal="left"/>
    </xf>
    <xf numFmtId="0" fontId="2" fillId="0" borderId="12" xfId="5" quotePrefix="1" applyBorder="1" applyAlignment="1">
      <alignment horizontal="left"/>
    </xf>
    <xf numFmtId="169" fontId="0" fillId="0" borderId="0" xfId="6" applyNumberFormat="1" applyFont="1" applyBorder="1"/>
    <xf numFmtId="171" fontId="2" fillId="0" borderId="0" xfId="5" applyNumberFormat="1" applyBorder="1"/>
    <xf numFmtId="171" fontId="2" fillId="0" borderId="13" xfId="5" applyNumberFormat="1" applyBorder="1"/>
    <xf numFmtId="0" fontId="2" fillId="0" borderId="0" xfId="5" applyBorder="1" applyProtection="1">
      <protection locked="0"/>
    </xf>
    <xf numFmtId="0" fontId="2" fillId="0" borderId="0" xfId="5" quotePrefix="1" applyBorder="1" applyAlignment="1" applyProtection="1">
      <alignment horizontal="left"/>
      <protection locked="0"/>
    </xf>
    <xf numFmtId="0" fontId="2" fillId="0" borderId="13" xfId="5" quotePrefix="1" applyBorder="1" applyAlignment="1" applyProtection="1">
      <alignment horizontal="left"/>
      <protection locked="0"/>
    </xf>
    <xf numFmtId="171" fontId="2" fillId="0" borderId="0" xfId="5" applyNumberFormat="1" applyBorder="1" applyProtection="1">
      <protection locked="0"/>
    </xf>
    <xf numFmtId="171" fontId="2" fillId="0" borderId="13" xfId="5" applyNumberFormat="1" applyBorder="1" applyProtection="1">
      <protection locked="0"/>
    </xf>
    <xf numFmtId="0" fontId="2" fillId="0" borderId="13" xfId="5" applyBorder="1" applyProtection="1">
      <protection locked="0"/>
    </xf>
    <xf numFmtId="0" fontId="2" fillId="0" borderId="6" xfId="5" applyBorder="1" applyProtection="1">
      <protection locked="0"/>
    </xf>
    <xf numFmtId="0" fontId="2" fillId="0" borderId="6" xfId="5" applyBorder="1"/>
    <xf numFmtId="0" fontId="2" fillId="0" borderId="14" xfId="5" applyBorder="1" applyProtection="1">
      <protection locked="0"/>
    </xf>
    <xf numFmtId="169" fontId="0" fillId="0" borderId="6" xfId="6" applyNumberFormat="1" applyFont="1" applyBorder="1"/>
    <xf numFmtId="171" fontId="2" fillId="0" borderId="6" xfId="5" applyNumberFormat="1" applyBorder="1" applyProtection="1">
      <protection locked="0"/>
    </xf>
    <xf numFmtId="171" fontId="2" fillId="0" borderId="14" xfId="5" applyNumberFormat="1" applyBorder="1" applyProtection="1">
      <protection locked="0"/>
    </xf>
    <xf numFmtId="168" fontId="0" fillId="0" borderId="0" xfId="3" applyNumberFormat="1" applyFont="1" applyBorder="1" applyProtection="1"/>
    <xf numFmtId="3" fontId="0" fillId="0" borderId="0" xfId="0" applyNumberFormat="1" applyFill="1" applyBorder="1" applyProtection="1">
      <protection locked="0"/>
    </xf>
    <xf numFmtId="3" fontId="3" fillId="0" borderId="0" xfId="0" applyNumberFormat="1" applyFont="1" applyFill="1" applyBorder="1" applyProtection="1">
      <protection locked="0"/>
    </xf>
    <xf numFmtId="168" fontId="0" fillId="0" borderId="0" xfId="3" applyNumberFormat="1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1" fillId="0" borderId="34" xfId="5" applyFont="1" applyBorder="1" applyAlignment="1">
      <alignment vertical="center" wrapText="1"/>
    </xf>
    <xf numFmtId="0" fontId="0" fillId="0" borderId="0" xfId="0" applyBorder="1" applyAlignment="1" applyProtection="1">
      <alignment horizontal="center"/>
    </xf>
    <xf numFmtId="3" fontId="0" fillId="0" borderId="0" xfId="0" applyNumberFormat="1" applyFill="1" applyBorder="1" applyAlignment="1" applyProtection="1">
      <alignment horizontal="center"/>
      <protection locked="0"/>
    </xf>
    <xf numFmtId="0" fontId="0" fillId="0" borderId="37" xfId="0" applyBorder="1" applyProtection="1"/>
    <xf numFmtId="0" fontId="0" fillId="0" borderId="0" xfId="0" quotePrefix="1" applyBorder="1" applyAlignment="1" applyProtection="1">
      <alignment horizontal="left"/>
      <protection locked="0"/>
    </xf>
    <xf numFmtId="0" fontId="0" fillId="8" borderId="31" xfId="0" applyFill="1" applyBorder="1" applyProtection="1">
      <protection locked="0"/>
    </xf>
    <xf numFmtId="167" fontId="0" fillId="8" borderId="31" xfId="0" applyNumberFormat="1" applyFill="1" applyBorder="1" applyAlignment="1" applyProtection="1">
      <alignment horizontal="center"/>
      <protection locked="0"/>
    </xf>
    <xf numFmtId="168" fontId="0" fillId="8" borderId="31" xfId="3" applyNumberFormat="1" applyFont="1" applyFill="1" applyBorder="1" applyAlignment="1" applyProtection="1">
      <alignment horizontal="center"/>
      <protection locked="0"/>
    </xf>
    <xf numFmtId="0" fontId="0" fillId="8" borderId="0" xfId="0" applyFill="1" applyBorder="1" applyProtection="1">
      <protection locked="0"/>
    </xf>
    <xf numFmtId="167" fontId="0" fillId="8" borderId="0" xfId="0" applyNumberFormat="1" applyFill="1" applyBorder="1" applyAlignment="1" applyProtection="1">
      <alignment horizontal="center"/>
      <protection locked="0"/>
    </xf>
    <xf numFmtId="167" fontId="0" fillId="8" borderId="0" xfId="0" applyNumberFormat="1" applyFill="1" applyBorder="1" applyAlignment="1" applyProtection="1">
      <protection locked="0"/>
    </xf>
    <xf numFmtId="168" fontId="0" fillId="8" borderId="0" xfId="3" applyNumberFormat="1" applyFont="1" applyFill="1" applyBorder="1" applyAlignment="1" applyProtection="1">
      <alignment horizontal="center"/>
      <protection locked="0"/>
    </xf>
    <xf numFmtId="0" fontId="0" fillId="8" borderId="0" xfId="0" applyFill="1" applyBorder="1" applyProtection="1"/>
    <xf numFmtId="168" fontId="0" fillId="8" borderId="0" xfId="3" applyNumberFormat="1" applyFont="1" applyFill="1" applyBorder="1" applyProtection="1"/>
    <xf numFmtId="0" fontId="6" fillId="8" borderId="0" xfId="0" applyFont="1" applyFill="1" applyBorder="1" applyAlignment="1" applyProtection="1">
      <alignment horizontal="left"/>
      <protection locked="0"/>
    </xf>
    <xf numFmtId="0" fontId="0" fillId="8" borderId="6" xfId="0" applyFill="1" applyBorder="1" applyAlignment="1" applyProtection="1">
      <protection locked="0"/>
    </xf>
    <xf numFmtId="3" fontId="8" fillId="8" borderId="0" xfId="0" applyNumberFormat="1" applyFont="1" applyFill="1" applyBorder="1" applyAlignment="1" applyProtection="1">
      <alignment horizontal="center"/>
      <protection locked="0"/>
    </xf>
    <xf numFmtId="168" fontId="3" fillId="8" borderId="0" xfId="3" applyNumberFormat="1" applyFont="1" applyFill="1" applyBorder="1" applyProtection="1">
      <protection locked="0"/>
    </xf>
    <xf numFmtId="0" fontId="0" fillId="8" borderId="0" xfId="0" applyFill="1" applyBorder="1" applyAlignment="1" applyProtection="1">
      <alignment horizontal="center"/>
    </xf>
    <xf numFmtId="168" fontId="6" fillId="8" borderId="0" xfId="3" applyNumberFormat="1" applyFont="1" applyFill="1" applyBorder="1" applyProtection="1">
      <protection locked="0"/>
    </xf>
    <xf numFmtId="168" fontId="6" fillId="8" borderId="0" xfId="3" applyNumberFormat="1" applyFont="1" applyFill="1" applyBorder="1" applyAlignment="1" applyProtection="1">
      <alignment horizontal="left"/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11" xfId="0" applyFill="1" applyBorder="1" applyProtection="1"/>
    <xf numFmtId="168" fontId="6" fillId="8" borderId="11" xfId="3" applyNumberFormat="1" applyFont="1" applyFill="1" applyBorder="1" applyAlignment="1" applyProtection="1">
      <alignment horizontal="left"/>
      <protection locked="0"/>
    </xf>
    <xf numFmtId="0" fontId="6" fillId="8" borderId="11" xfId="0" applyFont="1" applyFill="1" applyBorder="1" applyAlignment="1" applyProtection="1">
      <alignment horizontal="left"/>
      <protection locked="0"/>
    </xf>
    <xf numFmtId="0" fontId="9" fillId="2" borderId="8" xfId="0" quotePrefix="1" applyFont="1" applyFill="1" applyBorder="1" applyAlignment="1" applyProtection="1">
      <alignment horizontal="center"/>
    </xf>
    <xf numFmtId="0" fontId="9" fillId="2" borderId="5" xfId="0" quotePrefix="1" applyFont="1" applyFill="1" applyBorder="1" applyAlignment="1" applyProtection="1">
      <alignment horizontal="center"/>
    </xf>
    <xf numFmtId="0" fontId="9" fillId="2" borderId="6" xfId="0" applyFont="1" applyFill="1" applyBorder="1" applyAlignment="1" applyProtection="1">
      <alignment horizontal="center"/>
    </xf>
    <xf numFmtId="0" fontId="9" fillId="2" borderId="6" xfId="0" quotePrefix="1" applyFont="1" applyFill="1" applyBorder="1" applyAlignment="1" applyProtection="1">
      <alignment horizontal="center"/>
    </xf>
    <xf numFmtId="0" fontId="9" fillId="2" borderId="14" xfId="0" applyFont="1" applyFill="1" applyBorder="1" applyAlignment="1" applyProtection="1">
      <alignment horizontal="center"/>
    </xf>
    <xf numFmtId="0" fontId="9" fillId="2" borderId="8" xfId="0" applyFont="1" applyFill="1" applyBorder="1" applyProtection="1"/>
    <xf numFmtId="0" fontId="7" fillId="2" borderId="25" xfId="0" applyFont="1" applyFill="1" applyBorder="1" applyAlignment="1" applyProtection="1"/>
    <xf numFmtId="0" fontId="0" fillId="8" borderId="13" xfId="0" applyFill="1" applyBorder="1" applyAlignment="1" applyProtection="1">
      <alignment horizontal="center"/>
      <protection locked="0"/>
    </xf>
    <xf numFmtId="0" fontId="6" fillId="8" borderId="1" xfId="0" applyFont="1" applyFill="1" applyBorder="1" applyAlignment="1" applyProtection="1">
      <alignment horizontal="left"/>
      <protection locked="0"/>
    </xf>
    <xf numFmtId="0" fontId="0" fillId="8" borderId="12" xfId="0" applyFill="1" applyBorder="1" applyProtection="1">
      <protection locked="0"/>
    </xf>
    <xf numFmtId="0" fontId="6" fillId="8" borderId="4" xfId="0" applyFont="1" applyFill="1" applyBorder="1" applyAlignment="1" applyProtection="1">
      <alignment horizontal="left"/>
      <protection locked="0"/>
    </xf>
    <xf numFmtId="0" fontId="0" fillId="8" borderId="13" xfId="0" applyFill="1" applyBorder="1" applyProtection="1">
      <protection locked="0"/>
    </xf>
    <xf numFmtId="3" fontId="0" fillId="8" borderId="11" xfId="0" applyNumberFormat="1" applyFill="1" applyBorder="1" applyProtection="1">
      <protection locked="0"/>
    </xf>
    <xf numFmtId="168" fontId="0" fillId="8" borderId="11" xfId="3" applyNumberFormat="1" applyFont="1" applyFill="1" applyBorder="1" applyProtection="1">
      <protection locked="0"/>
    </xf>
    <xf numFmtId="3" fontId="0" fillId="8" borderId="19" xfId="0" applyNumberFormat="1" applyFill="1" applyBorder="1" applyProtection="1">
      <protection locked="0"/>
    </xf>
    <xf numFmtId="3" fontId="0" fillId="8" borderId="20" xfId="0" applyNumberFormat="1" applyFill="1" applyBorder="1" applyProtection="1">
      <protection locked="0"/>
    </xf>
    <xf numFmtId="168" fontId="0" fillId="8" borderId="20" xfId="3" applyNumberFormat="1" applyFont="1" applyFill="1" applyBorder="1" applyProtection="1">
      <protection locked="0"/>
    </xf>
    <xf numFmtId="3" fontId="0" fillId="8" borderId="21" xfId="0" applyNumberFormat="1" applyFill="1" applyBorder="1" applyProtection="1">
      <protection locked="0"/>
    </xf>
    <xf numFmtId="3" fontId="0" fillId="8" borderId="38" xfId="0" applyNumberFormat="1" applyFill="1" applyBorder="1" applyProtection="1">
      <protection locked="0"/>
    </xf>
    <xf numFmtId="3" fontId="0" fillId="8" borderId="33" xfId="0" applyNumberFormat="1" applyFill="1" applyBorder="1" applyProtection="1">
      <protection locked="0"/>
    </xf>
    <xf numFmtId="0" fontId="0" fillId="8" borderId="0" xfId="0" applyFill="1" applyBorder="1" applyAlignment="1" applyProtection="1">
      <alignment horizontal="center"/>
      <protection locked="0"/>
    </xf>
    <xf numFmtId="0" fontId="6" fillId="8" borderId="39" xfId="0" applyFont="1" applyFill="1" applyBorder="1" applyAlignment="1" applyProtection="1">
      <alignment horizontal="left"/>
      <protection locked="0"/>
    </xf>
    <xf numFmtId="167" fontId="0" fillId="8" borderId="29" xfId="0" applyNumberFormat="1" applyFill="1" applyBorder="1" applyAlignment="1" applyProtection="1">
      <protection locked="0"/>
    </xf>
    <xf numFmtId="167" fontId="0" fillId="8" borderId="13" xfId="0" applyNumberFormat="1" applyFill="1" applyBorder="1" applyAlignment="1" applyProtection="1">
      <protection locked="0"/>
    </xf>
    <xf numFmtId="0" fontId="0" fillId="8" borderId="13" xfId="0" applyFill="1" applyBorder="1" applyProtection="1"/>
    <xf numFmtId="168" fontId="3" fillId="8" borderId="4" xfId="3" applyNumberFormat="1" applyFont="1" applyFill="1" applyBorder="1" applyAlignment="1" applyProtection="1">
      <protection locked="0"/>
    </xf>
    <xf numFmtId="0" fontId="0" fillId="8" borderId="33" xfId="0" applyFill="1" applyBorder="1" applyAlignment="1" applyProtection="1">
      <alignment horizontal="center"/>
      <protection locked="0"/>
    </xf>
    <xf numFmtId="0" fontId="9" fillId="2" borderId="15" xfId="0" applyFont="1" applyFill="1" applyBorder="1" applyProtection="1"/>
    <xf numFmtId="3" fontId="9" fillId="2" borderId="40" xfId="0" applyNumberFormat="1" applyFont="1" applyFill="1" applyBorder="1" applyProtection="1">
      <protection locked="0"/>
    </xf>
    <xf numFmtId="0" fontId="9" fillId="0" borderId="4" xfId="0" quotePrefix="1" applyFont="1" applyBorder="1" applyAlignment="1" applyProtection="1">
      <alignment horizontal="left"/>
      <protection locked="0"/>
    </xf>
    <xf numFmtId="0" fontId="9" fillId="0" borderId="4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0" fillId="0" borderId="4" xfId="0" quotePrefix="1" applyBorder="1" applyAlignment="1" applyProtection="1">
      <alignment horizontal="left"/>
    </xf>
    <xf numFmtId="0" fontId="9" fillId="0" borderId="41" xfId="0" quotePrefix="1" applyFont="1" applyBorder="1" applyAlignment="1" applyProtection="1">
      <alignment horizontal="left"/>
    </xf>
    <xf numFmtId="38" fontId="9" fillId="0" borderId="28" xfId="0" applyNumberFormat="1" applyFont="1" applyBorder="1" applyProtection="1"/>
    <xf numFmtId="0" fontId="3" fillId="0" borderId="4" xfId="0" applyFont="1" applyFill="1" applyBorder="1" applyAlignment="1" applyProtection="1">
      <protection locked="0"/>
    </xf>
    <xf numFmtId="3" fontId="0" fillId="0" borderId="13" xfId="0" applyNumberFormat="1" applyFill="1" applyBorder="1" applyProtection="1">
      <protection locked="0"/>
    </xf>
    <xf numFmtId="0" fontId="6" fillId="8" borderId="5" xfId="0" applyFont="1" applyFill="1" applyBorder="1" applyAlignment="1" applyProtection="1">
      <alignment horizontal="left"/>
      <protection locked="0"/>
    </xf>
    <xf numFmtId="0" fontId="0" fillId="8" borderId="14" xfId="0" applyFill="1" applyBorder="1" applyProtection="1">
      <protection locked="0"/>
    </xf>
    <xf numFmtId="3" fontId="0" fillId="8" borderId="5" xfId="0" applyNumberFormat="1" applyFill="1" applyBorder="1" applyProtection="1">
      <protection locked="0"/>
    </xf>
    <xf numFmtId="3" fontId="0" fillId="8" borderId="6" xfId="0" applyNumberFormat="1" applyFill="1" applyBorder="1" applyProtection="1">
      <protection locked="0"/>
    </xf>
    <xf numFmtId="168" fontId="0" fillId="8" borderId="6" xfId="3" applyNumberFormat="1" applyFont="1" applyFill="1" applyBorder="1" applyProtection="1">
      <protection locked="0"/>
    </xf>
    <xf numFmtId="3" fontId="0" fillId="8" borderId="14" xfId="0" applyNumberFormat="1" applyFill="1" applyBorder="1" applyProtection="1">
      <protection locked="0"/>
    </xf>
    <xf numFmtId="0" fontId="9" fillId="0" borderId="35" xfId="0" applyFont="1" applyBorder="1" applyAlignment="1" applyProtection="1">
      <alignment horizontal="left"/>
      <protection locked="0"/>
    </xf>
    <xf numFmtId="3" fontId="7" fillId="4" borderId="7" xfId="0" applyNumberFormat="1" applyFont="1" applyFill="1" applyBorder="1" applyAlignment="1" applyProtection="1">
      <alignment horizontal="center"/>
      <protection locked="0"/>
    </xf>
    <xf numFmtId="3" fontId="6" fillId="0" borderId="7" xfId="0" applyNumberFormat="1" applyFont="1" applyBorder="1" applyProtection="1">
      <protection locked="0"/>
    </xf>
    <xf numFmtId="3" fontId="0" fillId="0" borderId="7" xfId="0" applyNumberFormat="1" applyBorder="1" applyAlignment="1" applyProtection="1">
      <alignment horizontal="center"/>
      <protection locked="0"/>
    </xf>
    <xf numFmtId="3" fontId="0" fillId="5" borderId="48" xfId="0" applyNumberFormat="1" applyFill="1" applyBorder="1" applyAlignment="1" applyProtection="1">
      <alignment horizontal="center"/>
      <protection locked="0"/>
    </xf>
    <xf numFmtId="3" fontId="6" fillId="0" borderId="7" xfId="0" applyNumberFormat="1" applyFont="1" applyBorder="1" applyAlignment="1" applyProtection="1">
      <alignment horizontal="left"/>
      <protection locked="0"/>
    </xf>
    <xf numFmtId="3" fontId="0" fillId="0" borderId="49" xfId="0" applyNumberFormat="1" applyBorder="1" applyProtection="1">
      <protection locked="0"/>
    </xf>
    <xf numFmtId="3" fontId="0" fillId="0" borderId="48" xfId="0" applyNumberFormat="1" applyBorder="1" applyProtection="1">
      <protection locked="0"/>
    </xf>
    <xf numFmtId="168" fontId="0" fillId="0" borderId="7" xfId="3" applyNumberFormat="1" applyFont="1" applyBorder="1" applyProtection="1">
      <protection locked="0"/>
    </xf>
    <xf numFmtId="3" fontId="0" fillId="0" borderId="36" xfId="0" applyNumberFormat="1" applyBorder="1" applyProtection="1">
      <protection locked="0"/>
    </xf>
    <xf numFmtId="0" fontId="2" fillId="0" borderId="6" xfId="5" applyNumberFormat="1" applyBorder="1" applyAlignment="1" applyProtection="1">
      <alignment horizontal="left"/>
      <protection locked="0"/>
    </xf>
    <xf numFmtId="0" fontId="3" fillId="6" borderId="1" xfId="0" applyFont="1" applyFill="1" applyBorder="1" applyAlignment="1" applyProtection="1">
      <alignment horizontal="left" vertical="center"/>
      <protection locked="0"/>
    </xf>
    <xf numFmtId="0" fontId="3" fillId="6" borderId="4" xfId="0" applyFont="1" applyFill="1" applyBorder="1" applyAlignment="1" applyProtection="1">
      <alignment horizontal="left" vertical="center"/>
      <protection locked="0"/>
    </xf>
    <xf numFmtId="0" fontId="3" fillId="6" borderId="0" xfId="0" applyFont="1" applyFill="1" applyBorder="1" applyAlignment="1" applyProtection="1">
      <alignment horizontal="left" vertical="center"/>
      <protection locked="0"/>
    </xf>
    <xf numFmtId="0" fontId="3" fillId="6" borderId="5" xfId="0" applyFont="1" applyFill="1" applyBorder="1" applyAlignment="1" applyProtection="1">
      <alignment horizontal="left" vertical="center"/>
      <protection locked="0"/>
    </xf>
    <xf numFmtId="0" fontId="3" fillId="6" borderId="6" xfId="0" applyFont="1" applyFill="1" applyBorder="1" applyAlignment="1" applyProtection="1">
      <alignment horizontal="left" vertical="center"/>
      <protection locked="0"/>
    </xf>
    <xf numFmtId="0" fontId="2" fillId="0" borderId="1" xfId="5" applyBorder="1" applyAlignment="1">
      <alignment horizontal="center"/>
    </xf>
    <xf numFmtId="0" fontId="2" fillId="0" borderId="4" xfId="5" applyBorder="1" applyAlignment="1">
      <alignment horizontal="center"/>
    </xf>
    <xf numFmtId="0" fontId="2" fillId="0" borderId="5" xfId="5" applyBorder="1" applyAlignment="1">
      <alignment horizontal="center"/>
    </xf>
    <xf numFmtId="166" fontId="3" fillId="6" borderId="21" xfId="0" quotePrefix="1" applyNumberFormat="1" applyFont="1" applyFill="1" applyBorder="1" applyAlignment="1">
      <alignment horizontal="left" vertical="center"/>
    </xf>
    <xf numFmtId="166" fontId="3" fillId="6" borderId="28" xfId="0" quotePrefix="1" applyNumberFormat="1" applyFont="1" applyFill="1" applyBorder="1" applyAlignment="1">
      <alignment horizontal="left" vertical="center"/>
    </xf>
    <xf numFmtId="166" fontId="8" fillId="0" borderId="21" xfId="0" quotePrefix="1" applyNumberFormat="1" applyFont="1" applyBorder="1" applyAlignment="1">
      <alignment horizontal="left" vertical="center"/>
    </xf>
    <xf numFmtId="166" fontId="8" fillId="0" borderId="29" xfId="0" quotePrefix="1" applyNumberFormat="1" applyFont="1" applyBorder="1" applyAlignment="1">
      <alignment horizontal="left" vertical="center"/>
    </xf>
    <xf numFmtId="0" fontId="4" fillId="0" borderId="4" xfId="5" applyFont="1" applyBorder="1" applyAlignment="1">
      <alignment horizontal="center"/>
    </xf>
    <xf numFmtId="0" fontId="4" fillId="0" borderId="0" xfId="5" applyFont="1" applyBorder="1" applyAlignment="1">
      <alignment horizontal="center"/>
    </xf>
    <xf numFmtId="0" fontId="4" fillId="0" borderId="13" xfId="5" applyFont="1" applyBorder="1" applyAlignment="1">
      <alignment horizontal="center"/>
    </xf>
    <xf numFmtId="166" fontId="3" fillId="6" borderId="11" xfId="0" quotePrefix="1" applyNumberFormat="1" applyFont="1" applyFill="1" applyBorder="1" applyAlignment="1">
      <alignment horizontal="left" vertical="center"/>
    </xf>
    <xf numFmtId="166" fontId="3" fillId="6" borderId="31" xfId="0" quotePrefix="1" applyNumberFormat="1" applyFont="1" applyFill="1" applyBorder="1" applyAlignment="1">
      <alignment horizontal="left" vertical="center"/>
    </xf>
    <xf numFmtId="170" fontId="8" fillId="0" borderId="30" xfId="0" quotePrefix="1" applyNumberFormat="1" applyFont="1" applyBorder="1" applyAlignment="1">
      <alignment horizontal="left" vertical="center"/>
    </xf>
    <xf numFmtId="170" fontId="8" fillId="0" borderId="32" xfId="0" quotePrefix="1" applyNumberFormat="1" applyFont="1" applyBorder="1" applyAlignment="1">
      <alignment horizontal="left" vertical="center"/>
    </xf>
    <xf numFmtId="0" fontId="2" fillId="0" borderId="4" xfId="5" quotePrefix="1" applyFont="1" applyBorder="1" applyAlignment="1">
      <alignment horizontal="center" vertical="center"/>
    </xf>
    <xf numFmtId="0" fontId="2" fillId="0" borderId="0" xfId="5" quotePrefix="1" applyFont="1" applyBorder="1" applyAlignment="1">
      <alignment horizontal="center" vertical="center"/>
    </xf>
    <xf numFmtId="0" fontId="2" fillId="0" borderId="13" xfId="5" quotePrefix="1" applyFont="1" applyBorder="1" applyAlignment="1">
      <alignment horizontal="center" vertical="center"/>
    </xf>
    <xf numFmtId="166" fontId="8" fillId="0" borderId="33" xfId="0" quotePrefix="1" applyNumberFormat="1" applyFont="1" applyBorder="1" applyAlignment="1">
      <alignment horizontal="left" vertical="center"/>
    </xf>
    <xf numFmtId="166" fontId="8" fillId="0" borderId="28" xfId="0" quotePrefix="1" applyNumberFormat="1" applyFont="1" applyBorder="1" applyAlignment="1">
      <alignment horizontal="left" vertical="center"/>
    </xf>
    <xf numFmtId="0" fontId="3" fillId="8" borderId="45" xfId="0" applyFont="1" applyFill="1" applyBorder="1" applyAlignment="1" applyProtection="1">
      <alignment horizontal="left"/>
      <protection locked="0"/>
    </xf>
    <xf numFmtId="0" fontId="3" fillId="8" borderId="6" xfId="0" applyFont="1" applyFill="1" applyBorder="1" applyAlignment="1" applyProtection="1">
      <alignment horizontal="left"/>
      <protection locked="0"/>
    </xf>
    <xf numFmtId="0" fontId="3" fillId="8" borderId="14" xfId="0" applyFont="1" applyFill="1" applyBorder="1" applyAlignment="1" applyProtection="1">
      <alignment horizontal="left"/>
      <protection locked="0"/>
    </xf>
    <xf numFmtId="0" fontId="0" fillId="8" borderId="6" xfId="0" applyFill="1" applyBorder="1" applyAlignment="1" applyProtection="1">
      <alignment horizontal="left"/>
      <protection locked="0"/>
    </xf>
    <xf numFmtId="0" fontId="0" fillId="8" borderId="46" xfId="0" applyFill="1" applyBorder="1" applyAlignment="1" applyProtection="1">
      <alignment horizontal="left"/>
      <protection locked="0"/>
    </xf>
    <xf numFmtId="0" fontId="0" fillId="8" borderId="6" xfId="0" applyFill="1" applyBorder="1" applyAlignment="1" applyProtection="1">
      <alignment horizontal="center"/>
      <protection locked="0"/>
    </xf>
    <xf numFmtId="0" fontId="0" fillId="8" borderId="14" xfId="0" applyFill="1" applyBorder="1" applyAlignment="1" applyProtection="1">
      <alignment horizontal="center"/>
      <protection locked="0"/>
    </xf>
    <xf numFmtId="0" fontId="9" fillId="2" borderId="1" xfId="0" applyFont="1" applyFill="1" applyBorder="1" applyAlignment="1" applyProtection="1">
      <alignment horizontal="center"/>
    </xf>
    <xf numFmtId="0" fontId="9" fillId="2" borderId="2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8" borderId="10" xfId="0" applyNumberFormat="1" applyFill="1" applyBorder="1" applyAlignment="1" applyProtection="1">
      <alignment horizontal="center"/>
      <protection locked="0"/>
    </xf>
    <xf numFmtId="167" fontId="0" fillId="8" borderId="6" xfId="0" applyNumberFormat="1" applyFill="1" applyBorder="1" applyAlignment="1" applyProtection="1">
      <alignment horizontal="center"/>
      <protection locked="0"/>
    </xf>
    <xf numFmtId="0" fontId="0" fillId="8" borderId="7" xfId="0" applyNumberFormat="1" applyFill="1" applyBorder="1" applyAlignment="1" applyProtection="1">
      <alignment horizontal="center"/>
      <protection locked="0"/>
    </xf>
    <xf numFmtId="0" fontId="4" fillId="8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8" borderId="12" xfId="0" applyFont="1" applyFill="1" applyBorder="1" applyAlignment="1" applyProtection="1">
      <alignment horizontal="center" vertical="center"/>
    </xf>
    <xf numFmtId="0" fontId="4" fillId="8" borderId="4" xfId="0" applyFont="1" applyFill="1" applyBorder="1" applyAlignment="1" applyProtection="1">
      <alignment horizontal="center" vertical="center"/>
    </xf>
    <xf numFmtId="0" fontId="4" fillId="8" borderId="0" xfId="0" applyFont="1" applyFill="1" applyBorder="1" applyAlignment="1" applyProtection="1">
      <alignment horizontal="center" vertical="center"/>
    </xf>
    <xf numFmtId="0" fontId="4" fillId="8" borderId="13" xfId="0" applyFont="1" applyFill="1" applyBorder="1" applyAlignment="1" applyProtection="1">
      <alignment horizontal="center" vertical="center"/>
    </xf>
    <xf numFmtId="0" fontId="4" fillId="8" borderId="4" xfId="0" quotePrefix="1" applyFont="1" applyFill="1" applyBorder="1" applyAlignment="1" applyProtection="1">
      <alignment horizontal="center" vertical="center"/>
    </xf>
    <xf numFmtId="0" fontId="4" fillId="8" borderId="0" xfId="0" quotePrefix="1" applyFont="1" applyFill="1" applyBorder="1" applyAlignment="1" applyProtection="1">
      <alignment horizontal="center" vertical="center"/>
    </xf>
    <xf numFmtId="0" fontId="4" fillId="8" borderId="13" xfId="0" quotePrefix="1" applyFont="1" applyFill="1" applyBorder="1" applyAlignment="1" applyProtection="1">
      <alignment horizontal="center" vertical="center"/>
    </xf>
    <xf numFmtId="0" fontId="4" fillId="8" borderId="5" xfId="0" quotePrefix="1" applyFont="1" applyFill="1" applyBorder="1" applyAlignment="1" applyProtection="1">
      <alignment horizontal="center" vertical="center"/>
    </xf>
    <xf numFmtId="0" fontId="4" fillId="8" borderId="6" xfId="0" quotePrefix="1" applyFont="1" applyFill="1" applyBorder="1" applyAlignment="1" applyProtection="1">
      <alignment horizontal="center" vertical="center"/>
    </xf>
    <xf numFmtId="0" fontId="4" fillId="8" borderId="14" xfId="0" quotePrefix="1" applyFont="1" applyFill="1" applyBorder="1" applyAlignment="1" applyProtection="1">
      <alignment horizontal="center" vertical="center"/>
    </xf>
    <xf numFmtId="0" fontId="7" fillId="0" borderId="5" xfId="0" quotePrefix="1" applyFont="1" applyBorder="1" applyAlignment="1" applyProtection="1">
      <alignment horizontal="center" vertical="justify"/>
    </xf>
    <xf numFmtId="0" fontId="5" fillId="0" borderId="6" xfId="0" applyFont="1" applyBorder="1" applyAlignment="1" applyProtection="1">
      <alignment horizontal="center" vertical="justify"/>
    </xf>
    <xf numFmtId="0" fontId="5" fillId="0" borderId="14" xfId="0" applyFont="1" applyBorder="1" applyAlignment="1" applyProtection="1">
      <alignment horizontal="center" vertical="justify"/>
    </xf>
    <xf numFmtId="0" fontId="9" fillId="2" borderId="11" xfId="0" applyFont="1" applyFill="1" applyBorder="1" applyAlignment="1" applyProtection="1">
      <alignment horizontal="center"/>
    </xf>
    <xf numFmtId="0" fontId="9" fillId="2" borderId="33" xfId="0" applyFont="1" applyFill="1" applyBorder="1" applyAlignment="1" applyProtection="1">
      <alignment horizontal="center"/>
    </xf>
    <xf numFmtId="0" fontId="9" fillId="2" borderId="38" xfId="0" applyFont="1" applyFill="1" applyBorder="1" applyAlignment="1" applyProtection="1">
      <alignment horizontal="center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14" fontId="0" fillId="8" borderId="7" xfId="0" applyNumberFormat="1" applyFill="1" applyBorder="1" applyAlignment="1" applyProtection="1">
      <alignment horizontal="center"/>
      <protection locked="0"/>
    </xf>
    <xf numFmtId="14" fontId="0" fillId="8" borderId="36" xfId="0" applyNumberFormat="1" applyFill="1" applyBorder="1" applyAlignment="1" applyProtection="1">
      <alignment horizontal="center"/>
      <protection locked="0"/>
    </xf>
    <xf numFmtId="3" fontId="6" fillId="4" borderId="4" xfId="0" applyNumberFormat="1" applyFont="1" applyFill="1" applyBorder="1" applyAlignment="1" applyProtection="1">
      <alignment horizontal="center"/>
      <protection locked="0"/>
    </xf>
    <xf numFmtId="3" fontId="6" fillId="4" borderId="0" xfId="0" applyNumberFormat="1" applyFont="1" applyFill="1" applyBorder="1" applyAlignment="1" applyProtection="1">
      <alignment horizontal="center"/>
      <protection locked="0"/>
    </xf>
    <xf numFmtId="3" fontId="0" fillId="0" borderId="0" xfId="0" applyNumberFormat="1" applyFill="1" applyBorder="1" applyAlignment="1" applyProtection="1">
      <alignment horizontal="center"/>
      <protection locked="0"/>
    </xf>
    <xf numFmtId="0" fontId="0" fillId="8" borderId="7" xfId="0" applyFill="1" applyBorder="1" applyAlignment="1" applyProtection="1">
      <alignment horizontal="center"/>
      <protection locked="0"/>
    </xf>
    <xf numFmtId="0" fontId="0" fillId="8" borderId="36" xfId="0" applyFill="1" applyBorder="1" applyAlignment="1" applyProtection="1">
      <alignment horizontal="center"/>
      <protection locked="0"/>
    </xf>
    <xf numFmtId="0" fontId="3" fillId="8" borderId="48" xfId="0" applyFont="1" applyFill="1" applyBorder="1" applyAlignment="1" applyProtection="1">
      <alignment horizontal="left"/>
      <protection locked="0"/>
    </xf>
    <xf numFmtId="0" fontId="0" fillId="8" borderId="7" xfId="0" applyFill="1" applyBorder="1" applyAlignment="1" applyProtection="1">
      <alignment horizontal="left"/>
      <protection locked="0"/>
    </xf>
    <xf numFmtId="0" fontId="0" fillId="8" borderId="49" xfId="0" applyFill="1" applyBorder="1" applyAlignment="1" applyProtection="1">
      <alignment horizontal="left"/>
      <protection locked="0"/>
    </xf>
    <xf numFmtId="0" fontId="3" fillId="8" borderId="7" xfId="0" applyFont="1" applyFill="1" applyBorder="1" applyAlignment="1" applyProtection="1">
      <alignment horizontal="left"/>
      <protection locked="0"/>
    </xf>
    <xf numFmtId="0" fontId="3" fillId="8" borderId="36" xfId="0" applyFont="1" applyFill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left"/>
      <protection locked="0"/>
    </xf>
    <xf numFmtId="3" fontId="3" fillId="0" borderId="42" xfId="0" applyNumberFormat="1" applyFont="1" applyBorder="1" applyAlignment="1" applyProtection="1">
      <alignment horizontal="left"/>
      <protection locked="0"/>
    </xf>
    <xf numFmtId="3" fontId="3" fillId="0" borderId="2" xfId="0" applyNumberFormat="1" applyFont="1" applyBorder="1" applyAlignment="1" applyProtection="1">
      <alignment horizontal="left"/>
      <protection locked="0"/>
    </xf>
    <xf numFmtId="3" fontId="3" fillId="0" borderId="43" xfId="0" applyNumberFormat="1" applyFont="1" applyBorder="1" applyAlignment="1" applyProtection="1">
      <alignment horizontal="left"/>
      <protection locked="0"/>
    </xf>
    <xf numFmtId="0" fontId="3" fillId="0" borderId="42" xfId="0" applyFon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9" fillId="2" borderId="50" xfId="0" applyFont="1" applyFill="1" applyBorder="1" applyAlignment="1" applyProtection="1">
      <alignment vertical="center"/>
      <protection locked="0"/>
    </xf>
    <xf numFmtId="0" fontId="9" fillId="2" borderId="44" xfId="0" applyFont="1" applyFill="1" applyBorder="1" applyAlignment="1" applyProtection="1">
      <alignment horizontal="left" vertical="center"/>
      <protection locked="0"/>
    </xf>
    <xf numFmtId="0" fontId="3" fillId="2" borderId="51" xfId="0" applyFont="1" applyFill="1" applyBorder="1" applyAlignment="1" applyProtection="1">
      <alignment horizontal="left" vertical="center"/>
      <protection locked="0"/>
    </xf>
    <xf numFmtId="0" fontId="3" fillId="2" borderId="47" xfId="0" applyFont="1" applyFill="1" applyBorder="1" applyAlignment="1" applyProtection="1">
      <alignment horizontal="left" vertical="center"/>
      <protection locked="0"/>
    </xf>
    <xf numFmtId="0" fontId="3" fillId="2" borderId="49" xfId="0" applyFont="1" applyFill="1" applyBorder="1" applyAlignment="1" applyProtection="1">
      <alignment horizontal="left" vertical="center"/>
      <protection locked="0"/>
    </xf>
    <xf numFmtId="0" fontId="3" fillId="2" borderId="46" xfId="0" applyFont="1" applyFill="1" applyBorder="1" applyAlignment="1" applyProtection="1">
      <alignment horizontal="left" vertical="center"/>
      <protection locked="0"/>
    </xf>
    <xf numFmtId="49" fontId="8" fillId="0" borderId="30" xfId="0" quotePrefix="1" applyNumberFormat="1" applyFont="1" applyBorder="1" applyAlignment="1">
      <alignment horizontal="left" vertical="center"/>
    </xf>
    <xf numFmtId="49" fontId="8" fillId="0" borderId="32" xfId="0" quotePrefix="1" applyNumberFormat="1" applyFont="1" applyBorder="1" applyAlignment="1">
      <alignment horizontal="left" vertical="center"/>
    </xf>
  </cellXfs>
  <cellStyles count="7">
    <cellStyle name="Millares" xfId="3" builtinId="3"/>
    <cellStyle name="Millares 2" xfId="6"/>
    <cellStyle name="Normal" xfId="0" builtinId="0"/>
    <cellStyle name="Normal 2" xfId="2"/>
    <cellStyle name="Normal 2 2" xfId="4"/>
    <cellStyle name="Normal 3" xfId="5"/>
    <cellStyle name="Porcentaje" xfId="1" builtinId="5"/>
  </cellStyles>
  <dxfs count="4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274293</xdr:colOff>
      <xdr:row>0</xdr:row>
      <xdr:rowOff>131418</xdr:rowOff>
    </xdr:from>
    <xdr:to>
      <xdr:col>1</xdr:col>
      <xdr:colOff>1293468</xdr:colOff>
      <xdr:row>5</xdr:row>
      <xdr:rowOff>23468</xdr:rowOff>
    </xdr:to>
    <xdr:pic>
      <xdr:nvPicPr>
        <xdr:cNvPr id="2" name="4 Imagen" descr="Logo U-Manizales 20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918" y="131418"/>
          <a:ext cx="1019175" cy="873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311943</xdr:colOff>
      <xdr:row>0</xdr:row>
      <xdr:rowOff>28575</xdr:rowOff>
    </xdr:from>
    <xdr:to>
      <xdr:col>9</xdr:col>
      <xdr:colOff>1169193</xdr:colOff>
      <xdr:row>5</xdr:row>
      <xdr:rowOff>139701</xdr:rowOff>
    </xdr:to>
    <xdr:pic>
      <xdr:nvPicPr>
        <xdr:cNvPr id="3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4568" y="28575"/>
          <a:ext cx="857250" cy="1092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70556</xdr:colOff>
      <xdr:row>0</xdr:row>
      <xdr:rowOff>141111</xdr:rowOff>
    </xdr:from>
    <xdr:to>
      <xdr:col>0</xdr:col>
      <xdr:colOff>926426</xdr:colOff>
      <xdr:row>4</xdr:row>
      <xdr:rowOff>146486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56" y="141111"/>
          <a:ext cx="855870" cy="6615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showGridLines="0" zoomScale="80" zoomScaleNormal="80" zoomScaleSheetLayoutView="110" workbookViewId="0">
      <selection activeCell="A11" sqref="A11"/>
    </sheetView>
  </sheetViews>
  <sheetFormatPr baseColWidth="10" defaultColWidth="11.453125" defaultRowHeight="14.5" x14ac:dyDescent="0.35"/>
  <cols>
    <col min="1" max="1" width="0.7265625" style="112" customWidth="1"/>
    <col min="2" max="2" width="25" style="112" bestFit="1" customWidth="1"/>
    <col min="3" max="3" width="17.81640625" style="112" customWidth="1"/>
    <col min="4" max="4" width="15.453125" style="112" customWidth="1"/>
    <col min="5" max="5" width="32.54296875" style="112" customWidth="1"/>
    <col min="6" max="6" width="43.453125" style="112" customWidth="1"/>
    <col min="7" max="7" width="18" style="112" customWidth="1"/>
    <col min="8" max="9" width="23.81640625" style="136" bestFit="1" customWidth="1"/>
    <col min="10" max="10" width="23" style="136" bestFit="1" customWidth="1"/>
    <col min="11" max="11" width="11.453125" style="135"/>
    <col min="12" max="12" width="13.453125" style="135" bestFit="1" customWidth="1"/>
    <col min="13" max="16384" width="11.453125" style="112"/>
  </cols>
  <sheetData>
    <row r="1" spans="1:13" x14ac:dyDescent="0.35">
      <c r="B1" s="268"/>
      <c r="C1" s="113"/>
      <c r="D1" s="114"/>
      <c r="E1" s="115"/>
      <c r="F1" s="115"/>
      <c r="G1" s="115"/>
      <c r="H1" s="115"/>
      <c r="I1" s="116"/>
      <c r="J1" s="116"/>
      <c r="K1" s="271" t="s">
        <v>129</v>
      </c>
      <c r="L1" s="273" t="s">
        <v>158</v>
      </c>
    </row>
    <row r="2" spans="1:13" ht="16" thickBot="1" x14ac:dyDescent="0.4">
      <c r="B2" s="269"/>
      <c r="C2" s="275" t="s">
        <v>36</v>
      </c>
      <c r="D2" s="276"/>
      <c r="E2" s="276"/>
      <c r="F2" s="276"/>
      <c r="G2" s="276"/>
      <c r="H2" s="276"/>
      <c r="I2" s="277"/>
      <c r="J2" s="117"/>
      <c r="K2" s="272"/>
      <c r="L2" s="274"/>
    </row>
    <row r="3" spans="1:13" x14ac:dyDescent="0.35">
      <c r="B3" s="269"/>
      <c r="C3" s="118"/>
      <c r="D3" s="119"/>
      <c r="E3" s="120"/>
      <c r="F3" s="120"/>
      <c r="G3" s="120"/>
      <c r="H3" s="121"/>
      <c r="I3" s="122"/>
      <c r="J3" s="122"/>
      <c r="K3" s="278" t="s">
        <v>130</v>
      </c>
      <c r="L3" s="280">
        <v>3</v>
      </c>
    </row>
    <row r="4" spans="1:13" ht="15" thickBot="1" x14ac:dyDescent="0.4">
      <c r="B4" s="269"/>
      <c r="C4" s="123"/>
      <c r="D4" s="124"/>
      <c r="E4" s="124"/>
      <c r="F4" s="124"/>
      <c r="G4" s="124"/>
      <c r="H4" s="124"/>
      <c r="I4" s="125"/>
      <c r="J4" s="125"/>
      <c r="K4" s="279"/>
      <c r="L4" s="281"/>
    </row>
    <row r="5" spans="1:13" x14ac:dyDescent="0.35">
      <c r="B5" s="269"/>
      <c r="C5" s="282" t="s">
        <v>131</v>
      </c>
      <c r="D5" s="283"/>
      <c r="E5" s="283"/>
      <c r="F5" s="283"/>
      <c r="G5" s="283"/>
      <c r="H5" s="283"/>
      <c r="I5" s="284"/>
      <c r="J5" s="125"/>
      <c r="K5" s="271" t="s">
        <v>132</v>
      </c>
      <c r="L5" s="285">
        <v>43334</v>
      </c>
    </row>
    <row r="6" spans="1:13" ht="15" thickBot="1" x14ac:dyDescent="0.4">
      <c r="B6" s="270"/>
      <c r="C6" s="126"/>
      <c r="D6" s="127"/>
      <c r="E6" s="127"/>
      <c r="F6" s="127"/>
      <c r="G6" s="127"/>
      <c r="H6" s="127"/>
      <c r="I6" s="128"/>
      <c r="J6" s="128"/>
      <c r="K6" s="272"/>
      <c r="L6" s="286"/>
    </row>
    <row r="8" spans="1:13" ht="15" thickBot="1" x14ac:dyDescent="0.4">
      <c r="B8" s="129" t="s">
        <v>133</v>
      </c>
      <c r="C8" s="262"/>
      <c r="D8" s="262"/>
      <c r="E8" s="262"/>
      <c r="F8" s="130" t="s">
        <v>134</v>
      </c>
      <c r="G8" s="131"/>
      <c r="H8" s="132"/>
      <c r="I8" s="132"/>
      <c r="J8" s="133" t="s">
        <v>135</v>
      </c>
      <c r="K8" s="134">
        <v>2019</v>
      </c>
    </row>
    <row r="9" spans="1:13" ht="15" thickBot="1" x14ac:dyDescent="0.4"/>
    <row r="10" spans="1:13" s="137" customFormat="1" ht="29.5" thickBot="1" x14ac:dyDescent="0.3">
      <c r="B10" s="138" t="s">
        <v>136</v>
      </c>
      <c r="C10" s="138" t="s">
        <v>137</v>
      </c>
      <c r="D10" s="138" t="s">
        <v>138</v>
      </c>
      <c r="E10" s="139" t="s">
        <v>139</v>
      </c>
      <c r="F10" s="139" t="s">
        <v>140</v>
      </c>
      <c r="G10" s="138" t="s">
        <v>141</v>
      </c>
      <c r="H10" s="140" t="s">
        <v>142</v>
      </c>
      <c r="I10" s="140" t="s">
        <v>143</v>
      </c>
      <c r="J10" s="140" t="s">
        <v>144</v>
      </c>
      <c r="K10" s="141" t="s">
        <v>145</v>
      </c>
      <c r="L10" s="141" t="s">
        <v>146</v>
      </c>
    </row>
    <row r="11" spans="1:13" ht="100.5" customHeight="1" x14ac:dyDescent="0.35">
      <c r="B11" s="142"/>
      <c r="C11" s="142"/>
      <c r="D11" s="142"/>
      <c r="E11" s="142"/>
      <c r="F11" s="184" t="s">
        <v>157</v>
      </c>
      <c r="G11" s="142"/>
      <c r="H11" s="143">
        <f>+'Proyectos de Investigacion'!O23</f>
        <v>0</v>
      </c>
      <c r="I11" s="143">
        <f>+'Proyectos de Investigacion'!O86-J11</f>
        <v>0</v>
      </c>
      <c r="J11" s="143">
        <f>'Proyectos de Investigacion'!O80</f>
        <v>0</v>
      </c>
      <c r="K11" s="144"/>
      <c r="L11" s="144"/>
    </row>
    <row r="12" spans="1:13" x14ac:dyDescent="0.35">
      <c r="B12" s="145"/>
      <c r="C12" s="145"/>
      <c r="D12" s="145"/>
      <c r="E12" s="145"/>
      <c r="F12" s="146" t="s">
        <v>147</v>
      </c>
      <c r="G12" s="146"/>
      <c r="H12" s="147">
        <f>SUM(H11:H11)</f>
        <v>0</v>
      </c>
      <c r="I12" s="147">
        <f>SUM(I11:I11)</f>
        <v>0</v>
      </c>
      <c r="J12" s="147">
        <f>SUM(J11:J11)</f>
        <v>0</v>
      </c>
      <c r="K12" s="148"/>
      <c r="L12" s="148"/>
    </row>
    <row r="13" spans="1:13" s="149" customFormat="1" ht="15" thickBot="1" x14ac:dyDescent="0.4">
      <c r="B13" s="150"/>
      <c r="C13" s="150"/>
      <c r="D13" s="150"/>
      <c r="E13" s="150"/>
      <c r="F13" s="151"/>
      <c r="G13" s="151"/>
      <c r="H13" s="152"/>
      <c r="I13" s="152"/>
      <c r="J13" s="152"/>
      <c r="K13" s="153"/>
      <c r="L13" s="153"/>
    </row>
    <row r="14" spans="1:13" ht="15" thickBot="1" x14ac:dyDescent="0.4">
      <c r="B14" s="154" t="s">
        <v>148</v>
      </c>
      <c r="C14" s="155"/>
      <c r="D14" s="156"/>
      <c r="E14" s="157" t="s">
        <v>149</v>
      </c>
      <c r="F14" s="158" t="s">
        <v>150</v>
      </c>
      <c r="G14" s="14"/>
      <c r="H14" s="14"/>
      <c r="I14" s="159"/>
      <c r="J14" s="155"/>
      <c r="K14" s="159"/>
      <c r="L14" s="160" t="s">
        <v>149</v>
      </c>
      <c r="M14" s="4"/>
    </row>
    <row r="15" spans="1:13" x14ac:dyDescent="0.35">
      <c r="A15" s="119"/>
      <c r="B15" s="263" t="s">
        <v>151</v>
      </c>
      <c r="C15" s="114"/>
      <c r="D15" s="114"/>
      <c r="E15" s="114"/>
      <c r="F15" s="263" t="s">
        <v>152</v>
      </c>
      <c r="G15" s="161"/>
      <c r="H15" s="162"/>
      <c r="I15" s="265" t="s">
        <v>153</v>
      </c>
      <c r="J15" s="163"/>
      <c r="K15" s="164"/>
      <c r="L15" s="165"/>
    </row>
    <row r="16" spans="1:13" x14ac:dyDescent="0.35">
      <c r="A16" s="119"/>
      <c r="B16" s="264"/>
      <c r="C16" s="166"/>
      <c r="D16" s="166"/>
      <c r="E16" s="119"/>
      <c r="F16" s="264"/>
      <c r="G16" s="167"/>
      <c r="H16" s="168"/>
      <c r="I16" s="265"/>
      <c r="J16" s="163"/>
      <c r="K16" s="169"/>
      <c r="L16" s="170"/>
    </row>
    <row r="17" spans="1:12" x14ac:dyDescent="0.35">
      <c r="A17" s="119"/>
      <c r="B17" s="264" t="s">
        <v>154</v>
      </c>
      <c r="C17" s="166"/>
      <c r="D17" s="166"/>
      <c r="E17" s="119"/>
      <c r="F17" s="264" t="s">
        <v>154</v>
      </c>
      <c r="G17" s="166"/>
      <c r="H17" s="171"/>
      <c r="I17" s="265" t="s">
        <v>154</v>
      </c>
      <c r="J17" s="163"/>
      <c r="K17" s="169"/>
      <c r="L17" s="170"/>
    </row>
    <row r="18" spans="1:12" ht="15" thickBot="1" x14ac:dyDescent="0.4">
      <c r="A18" s="119"/>
      <c r="B18" s="266"/>
      <c r="C18" s="172"/>
      <c r="D18" s="172"/>
      <c r="E18" s="173"/>
      <c r="F18" s="266"/>
      <c r="G18" s="172"/>
      <c r="H18" s="174"/>
      <c r="I18" s="267"/>
      <c r="J18" s="175"/>
      <c r="K18" s="176"/>
      <c r="L18" s="177"/>
    </row>
    <row r="19" spans="1:12" x14ac:dyDescent="0.35">
      <c r="A19" s="119"/>
    </row>
  </sheetData>
  <mergeCells count="16">
    <mergeCell ref="B1:B6"/>
    <mergeCell ref="K1:K2"/>
    <mergeCell ref="L1:L2"/>
    <mergeCell ref="C2:I2"/>
    <mergeCell ref="K3:K4"/>
    <mergeCell ref="L3:L4"/>
    <mergeCell ref="C5:I5"/>
    <mergeCell ref="K5:K6"/>
    <mergeCell ref="L5:L6"/>
    <mergeCell ref="C8:E8"/>
    <mergeCell ref="B15:B16"/>
    <mergeCell ref="F15:F16"/>
    <mergeCell ref="I15:I16"/>
    <mergeCell ref="B17:B18"/>
    <mergeCell ref="F17:F18"/>
    <mergeCell ref="I17:I18"/>
  </mergeCells>
  <dataValidations count="3">
    <dataValidation type="textLength" operator="equal" allowBlank="1" showInputMessage="1" showErrorMessage="1" errorTitle="CENTRO DE UTILIDAD" error="El código debe ser de 10 dígitos." sqref="C9:D9 C7:D7 C12:D13 C15:D1048576 B1 C1:C3">
      <formula1>10</formula1>
    </dataValidation>
    <dataValidation type="textLength" operator="lessThanOrEqual" allowBlank="1" showInputMessage="1" showErrorMessage="1" error="Debe ser menor a 400 caracteres" sqref="E1 E3 E7 E19:E1048576 E9:E13">
      <formula1>400</formula1>
    </dataValidation>
    <dataValidation type="textLength" operator="equal" allowBlank="1" showInputMessage="1" showErrorMessage="1" error="SON 10 DIGITOS" sqref="D11">
      <formula1>10</formula1>
    </dataValidation>
  </dataValidations>
  <pageMargins left="0.78740157480314965" right="0.23622047244094491" top="0.74803149606299213" bottom="0.74803149606299213" header="0.31496062992125984" footer="0.31496062992125984"/>
  <pageSetup scale="57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Validación!$B$1:$B$14</xm:f>
          </x14:formula1>
          <xm:sqref>C8:E8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100"/>
  <sheetViews>
    <sheetView tabSelected="1" zoomScale="90" zoomScaleNormal="90" workbookViewId="0">
      <selection activeCell="O5" sqref="O5:O6"/>
    </sheetView>
  </sheetViews>
  <sheetFormatPr baseColWidth="10" defaultColWidth="11.453125" defaultRowHeight="12.5" x14ac:dyDescent="0.25"/>
  <cols>
    <col min="1" max="1" width="14.453125" style="187" customWidth="1"/>
    <col min="2" max="2" width="7.453125" style="40" customWidth="1"/>
    <col min="3" max="3" width="5" style="40" customWidth="1"/>
    <col min="4" max="5" width="7.453125" style="40" customWidth="1"/>
    <col min="6" max="6" width="8.6328125" style="40" customWidth="1"/>
    <col min="7" max="7" width="8.54296875" style="185" customWidth="1"/>
    <col min="8" max="8" width="10.7265625" style="185" customWidth="1"/>
    <col min="9" max="9" width="9.1796875" style="185" bestFit="1" customWidth="1"/>
    <col min="10" max="13" width="14.453125" style="40" customWidth="1"/>
    <col min="14" max="14" width="13.26953125" style="178" bestFit="1" customWidth="1"/>
    <col min="15" max="15" width="17.54296875" style="40" customWidth="1"/>
    <col min="16" max="16" width="14.26953125" style="40" bestFit="1" customWidth="1"/>
    <col min="17" max="16384" width="11.453125" style="1"/>
  </cols>
  <sheetData>
    <row r="1" spans="1:20" ht="12.75" customHeight="1" x14ac:dyDescent="0.25">
      <c r="A1" s="297"/>
      <c r="B1" s="305" t="s">
        <v>36</v>
      </c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7"/>
      <c r="N1" s="271" t="s">
        <v>129</v>
      </c>
      <c r="O1" s="273" t="s">
        <v>159</v>
      </c>
      <c r="P1" s="1"/>
    </row>
    <row r="2" spans="1:20" ht="12.75" customHeight="1" thickBot="1" x14ac:dyDescent="0.3">
      <c r="A2" s="298"/>
      <c r="B2" s="308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10"/>
      <c r="N2" s="272"/>
      <c r="O2" s="274"/>
      <c r="P2" s="1"/>
    </row>
    <row r="3" spans="1:20" ht="13.5" customHeight="1" x14ac:dyDescent="0.25">
      <c r="A3" s="298"/>
      <c r="B3" s="308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10"/>
      <c r="N3" s="278" t="s">
        <v>130</v>
      </c>
      <c r="O3" s="351" t="s">
        <v>169</v>
      </c>
      <c r="P3" s="1"/>
    </row>
    <row r="4" spans="1:20" ht="13" thickBot="1" x14ac:dyDescent="0.3">
      <c r="A4" s="298"/>
      <c r="B4" s="311" t="s">
        <v>155</v>
      </c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3"/>
      <c r="N4" s="279"/>
      <c r="O4" s="352"/>
      <c r="P4" s="1"/>
    </row>
    <row r="5" spans="1:20" x14ac:dyDescent="0.25">
      <c r="A5" s="298"/>
      <c r="B5" s="311"/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3"/>
      <c r="N5" s="271" t="s">
        <v>132</v>
      </c>
      <c r="O5" s="285">
        <v>43374</v>
      </c>
      <c r="P5" s="1"/>
    </row>
    <row r="6" spans="1:20" ht="13" thickBot="1" x14ac:dyDescent="0.3">
      <c r="A6" s="299"/>
      <c r="B6" s="314"/>
      <c r="C6" s="315"/>
      <c r="D6" s="315"/>
      <c r="E6" s="315"/>
      <c r="F6" s="315"/>
      <c r="G6" s="315"/>
      <c r="H6" s="315"/>
      <c r="I6" s="315"/>
      <c r="J6" s="315"/>
      <c r="K6" s="315"/>
      <c r="L6" s="315"/>
      <c r="M6" s="316"/>
      <c r="N6" s="272"/>
      <c r="O6" s="286"/>
      <c r="P6" s="1"/>
    </row>
    <row r="7" spans="1:20" x14ac:dyDescent="0.25">
      <c r="A7" s="297"/>
      <c r="B7" s="300"/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1"/>
      <c r="P7" s="1"/>
    </row>
    <row r="8" spans="1:20" customFormat="1" ht="13" thickBot="1" x14ac:dyDescent="0.3">
      <c r="A8" s="230" t="s">
        <v>1</v>
      </c>
      <c r="B8" s="189"/>
      <c r="C8" s="302">
        <f>+'Plan Operativo'!C8</f>
        <v>0</v>
      </c>
      <c r="D8" s="302"/>
      <c r="E8" s="302"/>
      <c r="F8" s="302"/>
      <c r="G8" s="302"/>
      <c r="H8" s="302"/>
      <c r="I8" s="302"/>
      <c r="J8" s="302"/>
      <c r="K8" s="190"/>
      <c r="L8" s="190"/>
      <c r="M8" s="190"/>
      <c r="N8" s="191"/>
      <c r="O8" s="231"/>
      <c r="P8" s="1"/>
      <c r="Q8" s="1"/>
      <c r="R8" s="1"/>
      <c r="S8" s="1"/>
    </row>
    <row r="9" spans="1:20" customFormat="1" ht="13" thickBot="1" x14ac:dyDescent="0.3">
      <c r="A9" s="219" t="s">
        <v>71</v>
      </c>
      <c r="B9" s="192"/>
      <c r="C9" s="303"/>
      <c r="D9" s="303"/>
      <c r="E9" s="303"/>
      <c r="F9" s="303"/>
      <c r="G9" s="303"/>
      <c r="H9" s="303"/>
      <c r="I9" s="303"/>
      <c r="J9" s="303"/>
      <c r="K9" s="193"/>
      <c r="L9" s="194"/>
      <c r="M9" s="193"/>
      <c r="N9" s="195"/>
      <c r="O9" s="232"/>
      <c r="P9" s="1"/>
      <c r="Q9" s="1"/>
      <c r="R9" s="1"/>
      <c r="S9" s="1"/>
    </row>
    <row r="10" spans="1:20" customFormat="1" ht="13" thickBot="1" x14ac:dyDescent="0.3">
      <c r="A10" s="219" t="s">
        <v>4</v>
      </c>
      <c r="B10" s="192"/>
      <c r="C10" s="304">
        <f>+'Plan Operativo'!C11</f>
        <v>0</v>
      </c>
      <c r="D10" s="304"/>
      <c r="E10" s="304"/>
      <c r="F10" s="304"/>
      <c r="G10" s="304"/>
      <c r="H10" s="304"/>
      <c r="I10" s="304"/>
      <c r="J10" s="304"/>
      <c r="K10" s="196"/>
      <c r="L10" s="196"/>
      <c r="M10" s="229"/>
      <c r="N10" s="197"/>
      <c r="O10" s="233"/>
      <c r="P10" s="1"/>
      <c r="Q10" s="1"/>
      <c r="R10" s="1"/>
      <c r="S10" s="1"/>
      <c r="T10" s="1"/>
    </row>
    <row r="11" spans="1:20" customFormat="1" ht="13" thickBot="1" x14ac:dyDescent="0.3">
      <c r="A11" s="234" t="s">
        <v>39</v>
      </c>
      <c r="B11" s="198"/>
      <c r="C11" s="199"/>
      <c r="D11" s="199"/>
      <c r="E11" s="199"/>
      <c r="F11" s="199"/>
      <c r="G11" s="199"/>
      <c r="H11" s="229"/>
      <c r="I11" s="200" t="s">
        <v>6</v>
      </c>
      <c r="J11" s="196"/>
      <c r="K11" s="196"/>
      <c r="L11" s="201" t="s">
        <v>110</v>
      </c>
      <c r="M11" s="198"/>
      <c r="N11" s="292"/>
      <c r="O11" s="293"/>
      <c r="P11" s="1"/>
      <c r="Q11" s="1"/>
      <c r="R11" s="1"/>
      <c r="S11" s="1"/>
      <c r="T11" s="2"/>
    </row>
    <row r="12" spans="1:20" customFormat="1" ht="13" thickBot="1" x14ac:dyDescent="0.3">
      <c r="A12" s="219" t="s">
        <v>8</v>
      </c>
      <c r="B12" s="192"/>
      <c r="C12" s="325">
        <f>+'Plan Operativo'!K11</f>
        <v>0</v>
      </c>
      <c r="D12" s="325"/>
      <c r="E12" s="325"/>
      <c r="F12" s="325"/>
      <c r="G12" s="325"/>
      <c r="H12" s="229"/>
      <c r="I12" s="202"/>
      <c r="J12" s="196"/>
      <c r="K12" s="196"/>
      <c r="L12" s="203" t="s">
        <v>9</v>
      </c>
      <c r="M12" s="198"/>
      <c r="N12" s="325">
        <f>+'Plan Operativo'!L11</f>
        <v>0</v>
      </c>
      <c r="O12" s="326"/>
      <c r="P12" s="2"/>
      <c r="Q12" s="2"/>
      <c r="R12" s="2"/>
      <c r="S12" s="1"/>
      <c r="T12" s="2"/>
    </row>
    <row r="13" spans="1:20" customFormat="1" ht="13" thickBot="1" x14ac:dyDescent="0.3">
      <c r="A13" s="219" t="s">
        <v>75</v>
      </c>
      <c r="B13" s="192"/>
      <c r="C13" s="292"/>
      <c r="D13" s="292"/>
      <c r="E13" s="292"/>
      <c r="F13" s="292"/>
      <c r="G13" s="292"/>
      <c r="H13" s="292"/>
      <c r="I13" s="292"/>
      <c r="J13" s="292"/>
      <c r="K13" s="196"/>
      <c r="L13" s="196"/>
      <c r="M13" s="196"/>
      <c r="N13" s="197"/>
      <c r="O13" s="233"/>
      <c r="P13" s="2"/>
      <c r="Q13" s="2"/>
      <c r="R13" s="2"/>
      <c r="S13" s="1"/>
      <c r="T13" s="2"/>
    </row>
    <row r="14" spans="1:20" customFormat="1" ht="13" thickBot="1" x14ac:dyDescent="0.3">
      <c r="A14" s="219" t="s">
        <v>77</v>
      </c>
      <c r="B14" s="192"/>
      <c r="C14" s="292"/>
      <c r="D14" s="292"/>
      <c r="E14" s="292"/>
      <c r="F14" s="292"/>
      <c r="G14" s="292"/>
      <c r="H14" s="292"/>
      <c r="I14" s="292"/>
      <c r="J14" s="292"/>
      <c r="K14" s="196"/>
      <c r="L14" s="204" t="s">
        <v>76</v>
      </c>
      <c r="M14" s="198"/>
      <c r="N14" s="330"/>
      <c r="O14" s="331"/>
      <c r="P14" s="2"/>
      <c r="Q14" s="2"/>
      <c r="R14" s="2"/>
      <c r="S14" s="1"/>
      <c r="T14" s="2"/>
    </row>
    <row r="15" spans="1:20" customFormat="1" ht="13" thickBot="1" x14ac:dyDescent="0.3">
      <c r="A15" s="219" t="s">
        <v>62</v>
      </c>
      <c r="B15" s="192"/>
      <c r="C15" s="292"/>
      <c r="D15" s="292"/>
      <c r="E15" s="292"/>
      <c r="F15" s="292"/>
      <c r="G15" s="292"/>
      <c r="H15" s="292"/>
      <c r="I15" s="292"/>
      <c r="J15" s="292"/>
      <c r="K15" s="196"/>
      <c r="L15" s="204"/>
      <c r="M15" s="198"/>
      <c r="N15" s="229"/>
      <c r="O15" s="216"/>
      <c r="P15" s="2"/>
      <c r="Q15" s="2"/>
      <c r="R15" s="2"/>
      <c r="S15" s="1"/>
      <c r="T15" s="2"/>
    </row>
    <row r="16" spans="1:20" customFormat="1" x14ac:dyDescent="0.25">
      <c r="A16" s="219"/>
      <c r="B16" s="192"/>
      <c r="C16" s="229"/>
      <c r="D16" s="229"/>
      <c r="E16" s="229"/>
      <c r="F16" s="229"/>
      <c r="G16" s="229"/>
      <c r="H16" s="229"/>
      <c r="I16" s="229"/>
      <c r="J16" s="229"/>
      <c r="K16" s="196"/>
      <c r="L16" s="204"/>
      <c r="M16" s="198"/>
      <c r="N16" s="229"/>
      <c r="O16" s="216"/>
      <c r="P16" s="2"/>
      <c r="Q16" s="2"/>
      <c r="R16" s="2"/>
      <c r="S16" s="1"/>
      <c r="T16" s="2"/>
    </row>
    <row r="17" spans="1:20" customFormat="1" ht="13" thickBot="1" x14ac:dyDescent="0.3">
      <c r="A17" s="219"/>
      <c r="B17" s="192"/>
      <c r="C17" s="229"/>
      <c r="D17" s="229"/>
      <c r="E17" s="229"/>
      <c r="F17" s="229"/>
      <c r="G17" s="229"/>
      <c r="H17" s="229"/>
      <c r="I17" s="205"/>
      <c r="J17" s="205"/>
      <c r="K17" s="206"/>
      <c r="L17" s="207"/>
      <c r="M17" s="208"/>
      <c r="N17" s="205"/>
      <c r="O17" s="235"/>
      <c r="P17" s="2"/>
      <c r="Q17" s="2"/>
      <c r="R17" s="2"/>
      <c r="S17" s="1"/>
      <c r="T17" s="2"/>
    </row>
    <row r="18" spans="1:20" ht="13" x14ac:dyDescent="0.3">
      <c r="A18" s="294"/>
      <c r="B18" s="295"/>
      <c r="C18" s="295"/>
      <c r="D18" s="295"/>
      <c r="E18" s="295"/>
      <c r="F18" s="295"/>
      <c r="G18" s="295"/>
      <c r="H18" s="296"/>
      <c r="I18" s="320" t="s">
        <v>40</v>
      </c>
      <c r="J18" s="320"/>
      <c r="K18" s="321"/>
      <c r="L18" s="322" t="s">
        <v>47</v>
      </c>
      <c r="M18" s="320"/>
      <c r="N18" s="321"/>
      <c r="O18" s="323" t="s">
        <v>61</v>
      </c>
      <c r="P18" s="1"/>
    </row>
    <row r="19" spans="1:20" s="6" customFormat="1" ht="13.5" thickBot="1" x14ac:dyDescent="0.35">
      <c r="A19" s="210" t="s">
        <v>12</v>
      </c>
      <c r="B19" s="211"/>
      <c r="C19" s="211"/>
      <c r="D19" s="212"/>
      <c r="E19" s="211"/>
      <c r="F19" s="211"/>
      <c r="G19" s="212"/>
      <c r="H19" s="213"/>
      <c r="I19" s="209" t="s">
        <v>13</v>
      </c>
      <c r="J19" s="98" t="s">
        <v>14</v>
      </c>
      <c r="K19" s="99" t="s">
        <v>37</v>
      </c>
      <c r="L19" s="97" t="s">
        <v>13</v>
      </c>
      <c r="M19" s="98" t="s">
        <v>14</v>
      </c>
      <c r="N19" s="100" t="s">
        <v>37</v>
      </c>
      <c r="O19" s="324"/>
    </row>
    <row r="20" spans="1:20" s="2" customFormat="1" x14ac:dyDescent="0.25">
      <c r="A20" s="15"/>
      <c r="B20" s="4"/>
      <c r="C20" s="4"/>
      <c r="D20" s="12"/>
      <c r="E20" s="12"/>
      <c r="F20" s="12"/>
      <c r="G20" s="12"/>
      <c r="H20" s="12"/>
      <c r="I20" s="16"/>
      <c r="J20" s="12"/>
      <c r="K20" s="17"/>
      <c r="L20" s="25"/>
      <c r="M20" s="12"/>
      <c r="N20" s="67"/>
      <c r="O20" s="30"/>
    </row>
    <row r="21" spans="1:20" s="2" customFormat="1" ht="13" x14ac:dyDescent="0.3">
      <c r="A21" s="15">
        <v>4160</v>
      </c>
      <c r="B21" s="3" t="s">
        <v>48</v>
      </c>
      <c r="C21" s="4"/>
      <c r="D21" s="12"/>
      <c r="E21" s="12"/>
      <c r="F21" s="12"/>
      <c r="G21" s="12"/>
      <c r="H21" s="12"/>
      <c r="I21" s="16">
        <v>0</v>
      </c>
      <c r="J21" s="18">
        <v>0</v>
      </c>
      <c r="K21" s="75">
        <f>I21*J21</f>
        <v>0</v>
      </c>
      <c r="L21" s="16">
        <v>0</v>
      </c>
      <c r="M21" s="18">
        <v>0</v>
      </c>
      <c r="N21" s="70">
        <f>L21*M21</f>
        <v>0</v>
      </c>
      <c r="O21" s="31">
        <f>K21+N21</f>
        <v>0</v>
      </c>
    </row>
    <row r="22" spans="1:20" s="2" customFormat="1" x14ac:dyDescent="0.25">
      <c r="A22" s="36"/>
      <c r="B22" s="4"/>
      <c r="C22" s="4"/>
      <c r="D22" s="12"/>
      <c r="E22" s="12"/>
      <c r="F22" s="12"/>
      <c r="G22" s="12"/>
      <c r="H22" s="12"/>
      <c r="I22" s="16"/>
      <c r="J22" s="12"/>
      <c r="K22" s="17"/>
      <c r="L22" s="25"/>
      <c r="M22" s="12"/>
      <c r="N22" s="67"/>
      <c r="O22" s="30"/>
    </row>
    <row r="23" spans="1:20" s="6" customFormat="1" ht="13.5" thickBot="1" x14ac:dyDescent="0.35">
      <c r="A23" s="37" t="s">
        <v>17</v>
      </c>
      <c r="B23" s="7"/>
      <c r="C23" s="7"/>
      <c r="D23" s="8"/>
      <c r="E23" s="8"/>
      <c r="F23" s="8"/>
      <c r="G23" s="56"/>
      <c r="H23" s="56"/>
      <c r="I23" s="27"/>
      <c r="J23" s="8"/>
      <c r="K23" s="21"/>
      <c r="L23" s="27"/>
      <c r="M23" s="8"/>
      <c r="N23" s="68"/>
      <c r="O23" s="32">
        <f>SUM(O20:O22)</f>
        <v>0</v>
      </c>
    </row>
    <row r="24" spans="1:20" ht="13" thickTop="1" x14ac:dyDescent="0.25">
      <c r="A24" s="39"/>
      <c r="D24" s="22"/>
      <c r="E24" s="22"/>
      <c r="F24" s="22"/>
      <c r="G24" s="57"/>
      <c r="H24" s="57"/>
      <c r="I24" s="57"/>
      <c r="J24" s="22"/>
      <c r="K24" s="23"/>
      <c r="L24" s="28"/>
      <c r="M24" s="22"/>
      <c r="N24" s="69"/>
      <c r="O24" s="33"/>
      <c r="P24" s="1"/>
    </row>
    <row r="25" spans="1:20" ht="12.75" customHeight="1" thickBot="1" x14ac:dyDescent="0.35">
      <c r="A25" s="39"/>
      <c r="D25" s="22"/>
      <c r="E25" s="22"/>
      <c r="F25" s="22"/>
      <c r="G25" s="57"/>
      <c r="H25" s="58"/>
      <c r="I25" s="57"/>
      <c r="J25" s="22"/>
      <c r="K25" s="23"/>
      <c r="L25" s="28"/>
      <c r="M25" s="22"/>
      <c r="N25" s="69"/>
      <c r="O25" s="33"/>
      <c r="P25" s="1"/>
    </row>
    <row r="26" spans="1:20" ht="13.5" thickBot="1" x14ac:dyDescent="0.35">
      <c r="A26" s="236" t="s">
        <v>18</v>
      </c>
      <c r="B26" s="214"/>
      <c r="C26" s="214"/>
      <c r="D26" s="214"/>
      <c r="E26" s="214"/>
      <c r="F26" s="214"/>
      <c r="G26" s="99" t="s">
        <v>19</v>
      </c>
      <c r="H26" s="215" t="s">
        <v>53</v>
      </c>
      <c r="I26" s="209" t="s">
        <v>13</v>
      </c>
      <c r="J26" s="98" t="s">
        <v>14</v>
      </c>
      <c r="K26" s="99" t="s">
        <v>37</v>
      </c>
      <c r="L26" s="97" t="s">
        <v>13</v>
      </c>
      <c r="M26" s="98" t="s">
        <v>14</v>
      </c>
      <c r="N26" s="100" t="s">
        <v>37</v>
      </c>
      <c r="O26" s="34" t="s">
        <v>15</v>
      </c>
      <c r="P26" s="1"/>
    </row>
    <row r="27" spans="1:20" s="2" customFormat="1" x14ac:dyDescent="0.25">
      <c r="A27" s="36"/>
      <c r="B27" s="4"/>
      <c r="C27" s="4"/>
      <c r="D27" s="12"/>
      <c r="E27" s="12"/>
      <c r="F27" s="12"/>
      <c r="G27" s="35"/>
      <c r="H27" s="79"/>
      <c r="I27" s="13"/>
      <c r="J27" s="12"/>
      <c r="K27" s="17"/>
      <c r="L27" s="25"/>
      <c r="M27" s="12"/>
      <c r="N27" s="67"/>
      <c r="O27" s="30"/>
    </row>
    <row r="28" spans="1:20" s="2" customFormat="1" ht="13" x14ac:dyDescent="0.3">
      <c r="A28" s="42" t="s">
        <v>60</v>
      </c>
      <c r="B28" s="44"/>
      <c r="C28" s="4"/>
      <c r="D28" s="12"/>
      <c r="E28" s="12"/>
      <c r="F28" s="12"/>
      <c r="G28" s="35"/>
      <c r="H28" s="80"/>
      <c r="I28" s="13"/>
      <c r="J28" s="18"/>
      <c r="K28" s="19"/>
      <c r="L28" s="26"/>
      <c r="M28" s="18"/>
      <c r="N28" s="67"/>
      <c r="O28" s="30"/>
    </row>
    <row r="29" spans="1:20" s="2" customFormat="1" ht="13" x14ac:dyDescent="0.3">
      <c r="A29" s="42"/>
      <c r="B29" s="94" t="s">
        <v>56</v>
      </c>
      <c r="C29" s="93"/>
      <c r="D29" s="77"/>
      <c r="E29" s="12"/>
      <c r="F29" s="12"/>
      <c r="G29" s="35"/>
      <c r="H29" s="81"/>
      <c r="I29" s="13"/>
      <c r="J29" s="18"/>
      <c r="K29" s="19"/>
      <c r="L29" s="26"/>
      <c r="M29" s="18"/>
      <c r="N29" s="67"/>
      <c r="O29" s="30"/>
    </row>
    <row r="30" spans="1:20" s="2" customFormat="1" ht="13" x14ac:dyDescent="0.3">
      <c r="A30" s="43">
        <v>5105</v>
      </c>
      <c r="B30" s="47" t="s">
        <v>21</v>
      </c>
      <c r="C30" s="4"/>
      <c r="D30" s="12"/>
      <c r="E30" s="12"/>
      <c r="F30" s="12"/>
      <c r="G30" s="35"/>
      <c r="H30" s="81"/>
      <c r="I30" s="13"/>
      <c r="J30" s="18"/>
      <c r="K30" s="19"/>
      <c r="L30" s="26"/>
      <c r="M30" s="18"/>
      <c r="N30" s="66"/>
      <c r="O30" s="237">
        <f>K31+N31+K38+N38</f>
        <v>0</v>
      </c>
    </row>
    <row r="31" spans="1:20" s="2" customFormat="1" ht="13" x14ac:dyDescent="0.3">
      <c r="A31" s="238"/>
      <c r="B31" s="49" t="s">
        <v>58</v>
      </c>
      <c r="C31" s="4"/>
      <c r="D31" s="12"/>
      <c r="E31" s="12"/>
      <c r="F31" s="12"/>
      <c r="G31" s="35"/>
      <c r="H31" s="81"/>
      <c r="I31" s="13"/>
      <c r="J31" s="12"/>
      <c r="K31" s="61">
        <f>SUM(K32:K36)</f>
        <v>0</v>
      </c>
      <c r="L31" s="16"/>
      <c r="M31" s="12"/>
      <c r="N31" s="61">
        <f>SUM(N32:N36)</f>
        <v>0</v>
      </c>
      <c r="O31" s="31"/>
    </row>
    <row r="32" spans="1:20" s="2" customFormat="1" x14ac:dyDescent="0.25">
      <c r="A32" s="15"/>
      <c r="B32" s="5" t="s">
        <v>68</v>
      </c>
      <c r="C32" s="4"/>
      <c r="D32" s="12"/>
      <c r="E32" s="12"/>
      <c r="F32" s="12"/>
      <c r="G32" s="35"/>
      <c r="H32" s="81" t="s">
        <v>20</v>
      </c>
      <c r="I32" s="4">
        <v>0</v>
      </c>
      <c r="J32" s="66">
        <v>0</v>
      </c>
      <c r="K32" s="106">
        <f>J32*I32</f>
        <v>0</v>
      </c>
      <c r="L32" s="16">
        <v>0</v>
      </c>
      <c r="M32" s="18">
        <v>0</v>
      </c>
      <c r="N32" s="67">
        <f t="shared" ref="N32:N34" si="0">L32*M32</f>
        <v>0</v>
      </c>
      <c r="O32" s="72"/>
    </row>
    <row r="33" spans="1:15" s="2" customFormat="1" x14ac:dyDescent="0.25">
      <c r="A33" s="15"/>
      <c r="B33" s="5" t="s">
        <v>42</v>
      </c>
      <c r="C33" s="4"/>
      <c r="D33" s="12"/>
      <c r="E33" s="12"/>
      <c r="F33" s="12"/>
      <c r="G33" s="35"/>
      <c r="H33" s="81" t="s">
        <v>20</v>
      </c>
      <c r="I33" s="4">
        <v>0</v>
      </c>
      <c r="J33" s="66">
        <v>0</v>
      </c>
      <c r="K33" s="106">
        <f t="shared" ref="K33" si="1">J33*I33</f>
        <v>0</v>
      </c>
      <c r="L33" s="16">
        <v>0</v>
      </c>
      <c r="M33" s="18">
        <v>0</v>
      </c>
      <c r="N33" s="67">
        <f t="shared" si="0"/>
        <v>0</v>
      </c>
      <c r="O33" s="72"/>
    </row>
    <row r="34" spans="1:15" s="2" customFormat="1" x14ac:dyDescent="0.25">
      <c r="A34" s="15"/>
      <c r="B34" s="5" t="s">
        <v>43</v>
      </c>
      <c r="C34" s="4"/>
      <c r="D34" s="12"/>
      <c r="E34" s="12"/>
      <c r="F34" s="12"/>
      <c r="G34" s="35"/>
      <c r="H34" s="81" t="s">
        <v>20</v>
      </c>
      <c r="I34" s="4">
        <v>0</v>
      </c>
      <c r="J34" s="66">
        <v>0</v>
      </c>
      <c r="K34" s="106">
        <f>J34*I34</f>
        <v>0</v>
      </c>
      <c r="L34" s="16">
        <v>0</v>
      </c>
      <c r="M34" s="18">
        <v>0</v>
      </c>
      <c r="N34" s="67">
        <f t="shared" si="0"/>
        <v>0</v>
      </c>
      <c r="O34" s="72"/>
    </row>
    <row r="35" spans="1:15" s="2" customFormat="1" x14ac:dyDescent="0.25">
      <c r="A35" s="15"/>
      <c r="B35" s="5"/>
      <c r="C35" s="4"/>
      <c r="D35" s="12"/>
      <c r="E35" s="12"/>
      <c r="F35" s="12"/>
      <c r="G35" s="35"/>
      <c r="H35" s="81"/>
      <c r="I35" s="13"/>
      <c r="J35" s="18"/>
      <c r="K35" s="106"/>
      <c r="L35" s="16"/>
      <c r="M35" s="18"/>
      <c r="N35" s="67"/>
      <c r="O35" s="72"/>
    </row>
    <row r="36" spans="1:15" s="1" customFormat="1" ht="13" x14ac:dyDescent="0.3">
      <c r="A36" s="15"/>
      <c r="B36" s="47" t="s">
        <v>22</v>
      </c>
      <c r="C36" s="40"/>
      <c r="D36" s="22"/>
      <c r="E36" s="22"/>
      <c r="F36" s="22"/>
      <c r="G36" s="46"/>
      <c r="H36" s="82"/>
      <c r="I36" s="78">
        <v>0.70921000000000001</v>
      </c>
      <c r="J36" s="24"/>
      <c r="K36" s="59">
        <f>SUM(K32:K35)*I36</f>
        <v>0</v>
      </c>
      <c r="L36" s="29"/>
      <c r="M36" s="24"/>
      <c r="N36" s="59">
        <f>SUM(N32:N35)</f>
        <v>0</v>
      </c>
      <c r="O36" s="72">
        <f>K36+N36</f>
        <v>0</v>
      </c>
    </row>
    <row r="37" spans="1:15" s="1" customFormat="1" ht="13" x14ac:dyDescent="0.3">
      <c r="A37" s="15"/>
      <c r="B37" s="47"/>
      <c r="C37" s="40"/>
      <c r="D37" s="22"/>
      <c r="E37" s="22"/>
      <c r="F37" s="22"/>
      <c r="G37" s="46"/>
      <c r="H37" s="82"/>
      <c r="I37" s="86"/>
      <c r="J37" s="87"/>
      <c r="K37" s="88"/>
      <c r="L37" s="89"/>
      <c r="M37" s="87"/>
      <c r="N37" s="90"/>
      <c r="O37" s="30"/>
    </row>
    <row r="38" spans="1:15" s="1" customFormat="1" ht="13" x14ac:dyDescent="0.3">
      <c r="A38" s="15"/>
      <c r="B38" s="47" t="s">
        <v>74</v>
      </c>
      <c r="C38" s="40"/>
      <c r="D38" s="22"/>
      <c r="E38" s="22"/>
      <c r="F38" s="22"/>
      <c r="G38" s="46"/>
      <c r="H38" s="82"/>
      <c r="I38" s="86"/>
      <c r="J38" s="87"/>
      <c r="K38" s="105">
        <f>SUM(K39:K42)</f>
        <v>0</v>
      </c>
      <c r="L38" s="89"/>
      <c r="M38" s="87"/>
      <c r="N38" s="61">
        <f>SUM(N39:N42)</f>
        <v>0</v>
      </c>
      <c r="O38" s="30"/>
    </row>
    <row r="39" spans="1:15" s="1" customFormat="1" x14ac:dyDescent="0.25">
      <c r="A39" s="15"/>
      <c r="B39" s="5" t="s">
        <v>68</v>
      </c>
      <c r="C39" s="4"/>
      <c r="D39" s="12"/>
      <c r="E39" s="12"/>
      <c r="F39" s="22" t="s">
        <v>69</v>
      </c>
      <c r="G39" s="46"/>
      <c r="H39" s="82"/>
      <c r="I39" s="327" t="s">
        <v>85</v>
      </c>
      <c r="J39" s="328"/>
      <c r="K39" s="104">
        <f>IFERROR(VLOOKUP(I39,Validación!$I$2:$J$4,2,0),0)</f>
        <v>0</v>
      </c>
      <c r="L39" s="16">
        <v>0</v>
      </c>
      <c r="M39" s="18">
        <v>0</v>
      </c>
      <c r="N39" s="67">
        <f t="shared" ref="N39:N42" si="2">L39*M39</f>
        <v>0</v>
      </c>
      <c r="O39" s="72">
        <f>K39+N39</f>
        <v>0</v>
      </c>
    </row>
    <row r="40" spans="1:15" s="1" customFormat="1" x14ac:dyDescent="0.25">
      <c r="A40" s="15"/>
      <c r="B40" s="5" t="s">
        <v>42</v>
      </c>
      <c r="C40" s="4"/>
      <c r="D40" s="12"/>
      <c r="E40" s="12"/>
      <c r="F40" s="22" t="s">
        <v>69</v>
      </c>
      <c r="G40" s="46"/>
      <c r="H40" s="82"/>
      <c r="I40" s="13"/>
      <c r="J40" s="18"/>
      <c r="K40" s="104">
        <f>IFERROR((VLOOKUP($I$39,Validación!$I$2:$K$4,3,0))*I40,0)</f>
        <v>0</v>
      </c>
      <c r="L40" s="16">
        <v>0</v>
      </c>
      <c r="M40" s="18">
        <v>0</v>
      </c>
      <c r="N40" s="67">
        <f t="shared" si="2"/>
        <v>0</v>
      </c>
      <c r="O40" s="72">
        <f>K40+N40</f>
        <v>0</v>
      </c>
    </row>
    <row r="41" spans="1:15" s="1" customFormat="1" x14ac:dyDescent="0.25">
      <c r="A41" s="15"/>
      <c r="B41" s="5" t="s">
        <v>43</v>
      </c>
      <c r="C41" s="4"/>
      <c r="D41" s="12"/>
      <c r="E41" s="12"/>
      <c r="F41" s="22" t="s">
        <v>69</v>
      </c>
      <c r="G41" s="46"/>
      <c r="H41" s="82"/>
      <c r="I41" s="13"/>
      <c r="J41" s="18"/>
      <c r="K41" s="104">
        <f>IFERROR((VLOOKUP($I$39,Validación!$I$2:$K$4,3,0))*I41,0)</f>
        <v>0</v>
      </c>
      <c r="L41" s="16">
        <v>0</v>
      </c>
      <c r="M41" s="18"/>
      <c r="N41" s="67">
        <f t="shared" si="2"/>
        <v>0</v>
      </c>
      <c r="O41" s="72">
        <f t="shared" ref="O41:O42" si="3">K41+N41</f>
        <v>0</v>
      </c>
    </row>
    <row r="42" spans="1:15" s="1" customFormat="1" ht="13" thickBot="1" x14ac:dyDescent="0.3">
      <c r="A42" s="15"/>
      <c r="B42" s="5" t="s">
        <v>43</v>
      </c>
      <c r="C42" s="4"/>
      <c r="D42" s="12"/>
      <c r="E42" s="12"/>
      <c r="F42" s="22" t="s">
        <v>69</v>
      </c>
      <c r="G42" s="46"/>
      <c r="H42" s="82"/>
      <c r="I42" s="13"/>
      <c r="J42" s="18"/>
      <c r="K42" s="104">
        <f>IFERROR((VLOOKUP($I$39,Validación!$I$2:$K$4,3,0))*I42,0)</f>
        <v>0</v>
      </c>
      <c r="L42" s="16">
        <v>0</v>
      </c>
      <c r="M42" s="18"/>
      <c r="N42" s="67">
        <f t="shared" si="2"/>
        <v>0</v>
      </c>
      <c r="O42" s="72">
        <f t="shared" si="3"/>
        <v>0</v>
      </c>
    </row>
    <row r="43" spans="1:15" s="1" customFormat="1" ht="13.5" thickBot="1" x14ac:dyDescent="0.35">
      <c r="A43" s="15"/>
      <c r="B43" s="5"/>
      <c r="C43" s="4"/>
      <c r="D43" s="12"/>
      <c r="E43" s="12"/>
      <c r="F43" s="22"/>
      <c r="G43" s="46"/>
      <c r="H43" s="76">
        <f>IFERROR((O30)/$O$86,0)</f>
        <v>0</v>
      </c>
      <c r="I43" s="13"/>
      <c r="J43" s="18"/>
      <c r="K43" s="106"/>
      <c r="L43" s="16"/>
      <c r="M43" s="18"/>
      <c r="N43" s="67"/>
      <c r="O43" s="30"/>
    </row>
    <row r="44" spans="1:15" s="1" customFormat="1" ht="13" x14ac:dyDescent="0.3">
      <c r="A44" s="43"/>
      <c r="B44" s="92" t="s">
        <v>57</v>
      </c>
      <c r="C44" s="93"/>
      <c r="D44" s="77"/>
      <c r="E44" s="12"/>
      <c r="F44" s="22"/>
      <c r="G44" s="46"/>
      <c r="H44" s="82"/>
      <c r="I44" s="13"/>
      <c r="J44" s="18"/>
      <c r="K44" s="106"/>
      <c r="L44" s="16"/>
      <c r="M44" s="18"/>
      <c r="N44" s="67"/>
      <c r="O44" s="30"/>
    </row>
    <row r="45" spans="1:15" s="2" customFormat="1" ht="13" x14ac:dyDescent="0.3">
      <c r="A45" s="43">
        <v>5105</v>
      </c>
      <c r="B45" s="47" t="s">
        <v>21</v>
      </c>
      <c r="C45" s="4"/>
      <c r="D45" s="12"/>
      <c r="E45" s="12"/>
      <c r="F45" s="12"/>
      <c r="G45" s="35"/>
      <c r="H45" s="81"/>
      <c r="I45" s="13"/>
      <c r="J45" s="18"/>
      <c r="K45" s="106"/>
      <c r="L45" s="26"/>
      <c r="M45" s="18"/>
      <c r="N45" s="66"/>
      <c r="O45" s="237">
        <f>K46+N46</f>
        <v>0</v>
      </c>
    </row>
    <row r="46" spans="1:15" s="2" customFormat="1" ht="13" x14ac:dyDescent="0.3">
      <c r="A46" s="15"/>
      <c r="B46" s="49" t="s">
        <v>55</v>
      </c>
      <c r="C46" s="4"/>
      <c r="D46" s="12"/>
      <c r="E46" s="12"/>
      <c r="F46" s="12"/>
      <c r="G46" s="35"/>
      <c r="H46" s="81"/>
      <c r="I46" s="13"/>
      <c r="J46" s="18"/>
      <c r="K46" s="105">
        <f>SUM(K47:K50)</f>
        <v>0</v>
      </c>
      <c r="L46" s="16"/>
      <c r="M46" s="18"/>
      <c r="N46" s="61">
        <f>SUM(N47:N50)</f>
        <v>0</v>
      </c>
      <c r="O46" s="30"/>
    </row>
    <row r="47" spans="1:15" s="2" customFormat="1" x14ac:dyDescent="0.25">
      <c r="A47" s="15"/>
      <c r="B47" s="48" t="s">
        <v>54</v>
      </c>
      <c r="C47" s="4"/>
      <c r="D47" s="12"/>
      <c r="E47" s="12"/>
      <c r="F47" s="12"/>
      <c r="G47" s="91" t="s">
        <v>70</v>
      </c>
      <c r="H47" s="96"/>
      <c r="I47" s="13">
        <v>0</v>
      </c>
      <c r="J47" s="95"/>
      <c r="K47" s="19">
        <f t="shared" ref="K47" si="4">I47*J47</f>
        <v>0</v>
      </c>
      <c r="L47" s="13">
        <v>0</v>
      </c>
      <c r="M47" s="95"/>
      <c r="N47" s="19">
        <f t="shared" ref="N47" si="5">L47*M47</f>
        <v>0</v>
      </c>
      <c r="O47" s="72">
        <f t="shared" ref="O47:O48" si="6">K47+N47</f>
        <v>0</v>
      </c>
    </row>
    <row r="48" spans="1:15" s="2" customFormat="1" x14ac:dyDescent="0.25">
      <c r="A48" s="15"/>
      <c r="B48" s="4" t="s">
        <v>38</v>
      </c>
      <c r="C48" s="4"/>
      <c r="D48" s="12"/>
      <c r="E48" s="12"/>
      <c r="F48" s="12"/>
      <c r="G48" s="35" t="s">
        <v>20</v>
      </c>
      <c r="H48" s="81"/>
      <c r="I48" s="13">
        <v>0</v>
      </c>
      <c r="J48" s="18"/>
      <c r="K48" s="19">
        <f t="shared" ref="K48" si="7">I48*J48</f>
        <v>0</v>
      </c>
      <c r="L48" s="16">
        <v>0</v>
      </c>
      <c r="M48" s="18">
        <v>0</v>
      </c>
      <c r="N48" s="19">
        <f t="shared" ref="N48" si="8">L48*M48</f>
        <v>0</v>
      </c>
      <c r="O48" s="72">
        <f t="shared" si="6"/>
        <v>0</v>
      </c>
    </row>
    <row r="49" spans="1:15" s="2" customFormat="1" x14ac:dyDescent="0.25">
      <c r="A49" s="15"/>
      <c r="B49" s="4"/>
      <c r="C49" s="4"/>
      <c r="D49" s="12"/>
      <c r="E49" s="12"/>
      <c r="F49" s="12"/>
      <c r="G49" s="35"/>
      <c r="H49" s="81"/>
      <c r="I49" s="13"/>
      <c r="J49" s="18"/>
      <c r="K49" s="19"/>
      <c r="L49" s="16"/>
      <c r="M49" s="18"/>
      <c r="N49" s="67"/>
      <c r="O49" s="30"/>
    </row>
    <row r="50" spans="1:15" s="1" customFormat="1" x14ac:dyDescent="0.25">
      <c r="A50" s="15"/>
      <c r="B50" s="45" t="s">
        <v>22</v>
      </c>
      <c r="C50" s="40"/>
      <c r="D50" s="22"/>
      <c r="E50" s="22"/>
      <c r="F50" s="22"/>
      <c r="G50" s="46"/>
      <c r="H50" s="82"/>
      <c r="I50" s="78">
        <v>0.50970000000000004</v>
      </c>
      <c r="J50" s="24"/>
      <c r="K50" s="59">
        <f>(SUM(K47:K49))*$I$50</f>
        <v>0</v>
      </c>
      <c r="L50" s="29"/>
      <c r="M50" s="24"/>
      <c r="N50" s="59">
        <f>(SUM(N47:N49))</f>
        <v>0</v>
      </c>
      <c r="O50" s="30"/>
    </row>
    <row r="51" spans="1:15" s="1" customFormat="1" x14ac:dyDescent="0.25">
      <c r="A51" s="15"/>
      <c r="B51" s="45"/>
      <c r="C51" s="40"/>
      <c r="D51" s="22"/>
      <c r="E51" s="22"/>
      <c r="F51" s="22"/>
      <c r="G51" s="46"/>
      <c r="H51" s="82"/>
      <c r="I51" s="86"/>
      <c r="J51" s="87"/>
      <c r="K51" s="90"/>
      <c r="L51" s="89"/>
      <c r="M51" s="87"/>
      <c r="N51" s="88"/>
      <c r="O51" s="30"/>
    </row>
    <row r="52" spans="1:15" s="2" customFormat="1" ht="13" x14ac:dyDescent="0.3">
      <c r="A52" s="43">
        <v>5110</v>
      </c>
      <c r="B52" s="49" t="s">
        <v>23</v>
      </c>
      <c r="C52" s="4"/>
      <c r="D52" s="12"/>
      <c r="E52" s="12"/>
      <c r="F52" s="12"/>
      <c r="G52" s="35"/>
      <c r="H52" s="81"/>
      <c r="I52" s="13"/>
      <c r="J52" s="12"/>
      <c r="K52" s="17"/>
      <c r="L52" s="25"/>
      <c r="M52" s="12"/>
      <c r="N52" s="66"/>
      <c r="O52" s="237">
        <f>K53+N53</f>
        <v>0</v>
      </c>
    </row>
    <row r="53" spans="1:15" s="2" customFormat="1" ht="13" x14ac:dyDescent="0.3">
      <c r="A53" s="15"/>
      <c r="B53" s="48" t="s">
        <v>55</v>
      </c>
      <c r="C53" s="4"/>
      <c r="D53" s="12"/>
      <c r="E53" s="12"/>
      <c r="F53" s="12"/>
      <c r="G53" s="35"/>
      <c r="H53" s="81"/>
      <c r="I53" s="13"/>
      <c r="J53" s="18"/>
      <c r="K53" s="61">
        <f>SUM(K54:K57)</f>
        <v>0</v>
      </c>
      <c r="L53" s="16"/>
      <c r="M53" s="18"/>
      <c r="N53" s="61">
        <f>SUM(N54:N57)</f>
        <v>0</v>
      </c>
      <c r="O53" s="30"/>
    </row>
    <row r="54" spans="1:15" s="2" customFormat="1" x14ac:dyDescent="0.25">
      <c r="A54" s="15"/>
      <c r="B54" s="48" t="s">
        <v>72</v>
      </c>
      <c r="C54" s="4"/>
      <c r="D54" s="12"/>
      <c r="E54" s="12"/>
      <c r="F54" s="12"/>
      <c r="G54" s="35"/>
      <c r="H54" s="81"/>
      <c r="I54" s="13">
        <v>0</v>
      </c>
      <c r="J54" s="18">
        <v>0</v>
      </c>
      <c r="K54" s="19">
        <f t="shared" ref="K54" si="9">I54*J54</f>
        <v>0</v>
      </c>
      <c r="L54" s="16">
        <v>0</v>
      </c>
      <c r="M54" s="18">
        <v>0</v>
      </c>
      <c r="N54" s="67">
        <f t="shared" ref="N54" si="10">L54*M54</f>
        <v>0</v>
      </c>
      <c r="O54" s="72">
        <f t="shared" ref="O54:O56" si="11">K54+N54</f>
        <v>0</v>
      </c>
    </row>
    <row r="55" spans="1:15" s="2" customFormat="1" x14ac:dyDescent="0.25">
      <c r="A55" s="15"/>
      <c r="B55" s="4" t="s">
        <v>38</v>
      </c>
      <c r="C55" s="4"/>
      <c r="D55" s="12"/>
      <c r="E55" s="12"/>
      <c r="F55" s="12"/>
      <c r="G55" s="35" t="s">
        <v>20</v>
      </c>
      <c r="H55" s="81"/>
      <c r="I55" s="13">
        <v>0</v>
      </c>
      <c r="J55" s="18">
        <v>0</v>
      </c>
      <c r="K55" s="19">
        <f t="shared" ref="K55:K56" si="12">I55*J55</f>
        <v>0</v>
      </c>
      <c r="L55" s="16">
        <v>0</v>
      </c>
      <c r="M55" s="18">
        <v>0</v>
      </c>
      <c r="N55" s="67">
        <f t="shared" ref="N55:N56" si="13">L55*M55</f>
        <v>0</v>
      </c>
      <c r="O55" s="72">
        <f t="shared" si="11"/>
        <v>0</v>
      </c>
    </row>
    <row r="56" spans="1:15" s="2" customFormat="1" ht="13" thickBot="1" x14ac:dyDescent="0.3">
      <c r="A56" s="36" t="s">
        <v>86</v>
      </c>
      <c r="B56" s="44" t="s">
        <v>49</v>
      </c>
      <c r="C56" s="4"/>
      <c r="D56" s="12"/>
      <c r="E56" s="12"/>
      <c r="F56" s="12"/>
      <c r="G56" s="35" t="s">
        <v>20</v>
      </c>
      <c r="H56" s="81"/>
      <c r="I56" s="13">
        <v>0</v>
      </c>
      <c r="J56" s="18">
        <v>0</v>
      </c>
      <c r="K56" s="19">
        <f t="shared" si="12"/>
        <v>0</v>
      </c>
      <c r="L56" s="16">
        <v>0</v>
      </c>
      <c r="M56" s="18">
        <v>0</v>
      </c>
      <c r="N56" s="67">
        <f t="shared" si="13"/>
        <v>0</v>
      </c>
      <c r="O56" s="72">
        <f t="shared" si="11"/>
        <v>0</v>
      </c>
    </row>
    <row r="57" spans="1:15" s="2" customFormat="1" ht="13.5" thickBot="1" x14ac:dyDescent="0.35">
      <c r="A57" s="15"/>
      <c r="B57" s="44"/>
      <c r="C57" s="4"/>
      <c r="D57" s="12"/>
      <c r="E57" s="12"/>
      <c r="F57" s="12"/>
      <c r="G57" s="35"/>
      <c r="H57" s="76">
        <f>IFERROR((O45+O52)/$O$86,0)</f>
        <v>0</v>
      </c>
      <c r="I57" s="13"/>
      <c r="J57" s="12"/>
      <c r="K57" s="17"/>
      <c r="L57" s="25"/>
      <c r="M57" s="12"/>
      <c r="N57" s="67"/>
      <c r="O57" s="30"/>
    </row>
    <row r="58" spans="1:15" s="2" customFormat="1" ht="13" x14ac:dyDescent="0.3">
      <c r="A58" s="239" t="s">
        <v>59</v>
      </c>
      <c r="B58" s="60"/>
      <c r="C58" s="4"/>
      <c r="D58" s="12"/>
      <c r="E58" s="12"/>
      <c r="F58" s="12"/>
      <c r="G58" s="35"/>
      <c r="H58" s="83"/>
      <c r="I58" s="13"/>
      <c r="J58" s="12"/>
      <c r="K58" s="62">
        <f>SUM(K59:K79)</f>
        <v>0</v>
      </c>
      <c r="L58" s="25"/>
      <c r="M58" s="12"/>
      <c r="N58" s="62">
        <f>SUM(N59:N79)</f>
        <v>0</v>
      </c>
      <c r="O58" s="237">
        <f>+K58+N58</f>
        <v>0</v>
      </c>
    </row>
    <row r="59" spans="1:15" s="2" customFormat="1" x14ac:dyDescent="0.25">
      <c r="A59" s="240">
        <v>5106</v>
      </c>
      <c r="B59" s="101" t="s">
        <v>78</v>
      </c>
      <c r="C59" s="4"/>
      <c r="D59" s="12"/>
      <c r="E59" s="12"/>
      <c r="F59" s="12"/>
      <c r="G59" s="50"/>
      <c r="H59" s="84"/>
      <c r="I59" s="13">
        <v>0</v>
      </c>
      <c r="J59" s="18">
        <v>0</v>
      </c>
      <c r="K59" s="19">
        <f t="shared" ref="K59" si="14">I59*J59</f>
        <v>0</v>
      </c>
      <c r="L59" s="16">
        <v>0</v>
      </c>
      <c r="M59" s="18">
        <v>0</v>
      </c>
      <c r="N59" s="67">
        <f>L59*M59</f>
        <v>0</v>
      </c>
      <c r="O59" s="72">
        <f t="shared" ref="O59" si="15">K59+N59</f>
        <v>0</v>
      </c>
    </row>
    <row r="60" spans="1:15" s="2" customFormat="1" x14ac:dyDescent="0.25">
      <c r="A60" s="240">
        <v>5106</v>
      </c>
      <c r="B60" s="101" t="s">
        <v>79</v>
      </c>
      <c r="C60" s="4"/>
      <c r="D60" s="12"/>
      <c r="E60" s="12"/>
      <c r="F60" s="12"/>
      <c r="G60" s="50"/>
      <c r="H60" s="84"/>
      <c r="I60" s="13">
        <v>0</v>
      </c>
      <c r="J60" s="18">
        <v>0</v>
      </c>
      <c r="K60" s="19">
        <f t="shared" ref="K60:K77" si="16">I60*J60</f>
        <v>0</v>
      </c>
      <c r="L60" s="16">
        <v>0</v>
      </c>
      <c r="M60" s="18">
        <v>0</v>
      </c>
      <c r="N60" s="67">
        <f>L60*M60</f>
        <v>0</v>
      </c>
      <c r="O60" s="72">
        <f t="shared" ref="O60:O62" si="17">K60+N60</f>
        <v>0</v>
      </c>
    </row>
    <row r="61" spans="1:15" s="2" customFormat="1" x14ac:dyDescent="0.25">
      <c r="A61" s="15">
        <v>5107</v>
      </c>
      <c r="B61" s="3" t="s">
        <v>63</v>
      </c>
      <c r="C61" s="4"/>
      <c r="D61" s="12"/>
      <c r="E61" s="12"/>
      <c r="F61" s="12"/>
      <c r="G61" s="50"/>
      <c r="H61" s="84"/>
      <c r="I61" s="13">
        <v>0</v>
      </c>
      <c r="J61" s="18">
        <v>0</v>
      </c>
      <c r="K61" s="19">
        <f t="shared" si="16"/>
        <v>0</v>
      </c>
      <c r="L61" s="16">
        <v>0</v>
      </c>
      <c r="M61" s="18">
        <v>0</v>
      </c>
      <c r="N61" s="67">
        <f>L61*M61</f>
        <v>0</v>
      </c>
      <c r="O61" s="72">
        <f t="shared" si="17"/>
        <v>0</v>
      </c>
    </row>
    <row r="62" spans="1:15" s="2" customFormat="1" x14ac:dyDescent="0.25">
      <c r="A62" s="15">
        <v>5111</v>
      </c>
      <c r="B62" s="101" t="s">
        <v>125</v>
      </c>
      <c r="C62" s="4"/>
      <c r="D62" s="12"/>
      <c r="E62" s="12"/>
      <c r="F62" s="12"/>
      <c r="G62" s="50"/>
      <c r="H62" s="84"/>
      <c r="I62" s="13">
        <v>0</v>
      </c>
      <c r="J62" s="18">
        <v>0</v>
      </c>
      <c r="K62" s="19">
        <f t="shared" ref="K62" si="18">I62*J62</f>
        <v>0</v>
      </c>
      <c r="L62" s="16">
        <v>0</v>
      </c>
      <c r="M62" s="18">
        <v>0</v>
      </c>
      <c r="N62" s="67">
        <f>L62*M62</f>
        <v>0</v>
      </c>
      <c r="O62" s="72">
        <f t="shared" si="17"/>
        <v>0</v>
      </c>
    </row>
    <row r="63" spans="1:15" s="2" customFormat="1" x14ac:dyDescent="0.25">
      <c r="A63" s="15">
        <v>5120</v>
      </c>
      <c r="B63" s="3" t="s">
        <v>24</v>
      </c>
      <c r="C63" s="4"/>
      <c r="D63" s="12"/>
      <c r="E63" s="12"/>
      <c r="F63" s="12"/>
      <c r="G63" s="50"/>
      <c r="H63" s="84"/>
      <c r="I63" s="13">
        <v>0</v>
      </c>
      <c r="J63" s="18">
        <v>0</v>
      </c>
      <c r="K63" s="19">
        <f t="shared" si="16"/>
        <v>0</v>
      </c>
      <c r="L63" s="16">
        <v>0</v>
      </c>
      <c r="M63" s="18">
        <v>0</v>
      </c>
      <c r="N63" s="67">
        <f>L63*M63</f>
        <v>0</v>
      </c>
      <c r="O63" s="72">
        <f t="shared" ref="O63:O74" si="19">K63+N63</f>
        <v>0</v>
      </c>
    </row>
    <row r="64" spans="1:15" s="2" customFormat="1" x14ac:dyDescent="0.25">
      <c r="A64" s="15">
        <v>5133</v>
      </c>
      <c r="B64" s="188" t="s">
        <v>128</v>
      </c>
      <c r="C64" s="4"/>
      <c r="D64" s="12"/>
      <c r="E64" s="12"/>
      <c r="F64" s="12"/>
      <c r="G64" s="50"/>
      <c r="H64" s="84"/>
      <c r="I64" s="13">
        <v>0</v>
      </c>
      <c r="J64" s="18">
        <v>0</v>
      </c>
      <c r="K64" s="19">
        <f t="shared" ref="K64:K66" si="20">I64*J64</f>
        <v>0</v>
      </c>
      <c r="L64" s="16">
        <v>0</v>
      </c>
      <c r="M64" s="18">
        <v>0</v>
      </c>
      <c r="N64" s="67">
        <f t="shared" ref="N64:N66" si="21">L64*M64</f>
        <v>0</v>
      </c>
      <c r="O64" s="72">
        <f t="shared" si="19"/>
        <v>0</v>
      </c>
    </row>
    <row r="65" spans="1:15" s="2" customFormat="1" x14ac:dyDescent="0.25">
      <c r="A65" s="15">
        <v>5134</v>
      </c>
      <c r="B65" s="188" t="s">
        <v>126</v>
      </c>
      <c r="C65" s="4"/>
      <c r="D65" s="12"/>
      <c r="E65" s="12"/>
      <c r="F65" s="12"/>
      <c r="G65" s="50"/>
      <c r="H65" s="84"/>
      <c r="I65" s="13">
        <v>0</v>
      </c>
      <c r="J65" s="18">
        <v>0</v>
      </c>
      <c r="K65" s="19">
        <f t="shared" si="20"/>
        <v>0</v>
      </c>
      <c r="L65" s="16">
        <v>0</v>
      </c>
      <c r="M65" s="18">
        <v>0</v>
      </c>
      <c r="N65" s="67">
        <f t="shared" si="21"/>
        <v>0</v>
      </c>
      <c r="O65" s="72">
        <f t="shared" si="19"/>
        <v>0</v>
      </c>
    </row>
    <row r="66" spans="1:15" s="2" customFormat="1" x14ac:dyDescent="0.25">
      <c r="A66" s="15">
        <v>5135</v>
      </c>
      <c r="B66" s="188" t="s">
        <v>127</v>
      </c>
      <c r="C66" s="4"/>
      <c r="D66" s="12"/>
      <c r="E66" s="12"/>
      <c r="F66" s="12"/>
      <c r="G66" s="50"/>
      <c r="H66" s="84"/>
      <c r="I66" s="13">
        <v>0</v>
      </c>
      <c r="J66" s="18">
        <v>0</v>
      </c>
      <c r="K66" s="19">
        <f t="shared" si="20"/>
        <v>0</v>
      </c>
      <c r="L66" s="16">
        <v>0</v>
      </c>
      <c r="M66" s="18">
        <v>0</v>
      </c>
      <c r="N66" s="67">
        <f t="shared" si="21"/>
        <v>0</v>
      </c>
      <c r="O66" s="72">
        <f t="shared" si="19"/>
        <v>0</v>
      </c>
    </row>
    <row r="67" spans="1:15" s="2" customFormat="1" x14ac:dyDescent="0.25">
      <c r="A67" s="15">
        <v>5136</v>
      </c>
      <c r="B67" s="3" t="s">
        <v>52</v>
      </c>
      <c r="C67" s="4"/>
      <c r="D67" s="12"/>
      <c r="E67" s="12"/>
      <c r="F67" s="12"/>
      <c r="G67" s="50"/>
      <c r="H67" s="84"/>
      <c r="I67" s="13">
        <v>0</v>
      </c>
      <c r="J67" s="18">
        <v>0</v>
      </c>
      <c r="K67" s="19">
        <f t="shared" si="16"/>
        <v>0</v>
      </c>
      <c r="L67" s="16">
        <v>0</v>
      </c>
      <c r="M67" s="18">
        <v>0</v>
      </c>
      <c r="N67" s="67">
        <f>L67*M67</f>
        <v>0</v>
      </c>
      <c r="O67" s="72">
        <f t="shared" ref="O67" si="22">K67+N67</f>
        <v>0</v>
      </c>
    </row>
    <row r="68" spans="1:15" s="2" customFormat="1" x14ac:dyDescent="0.25">
      <c r="A68" s="15">
        <v>5140</v>
      </c>
      <c r="B68" s="48" t="s">
        <v>41</v>
      </c>
      <c r="C68" s="4"/>
      <c r="D68" s="12"/>
      <c r="E68" s="12"/>
      <c r="F68" s="12"/>
      <c r="G68" s="35"/>
      <c r="H68" s="81"/>
      <c r="I68" s="13">
        <v>0</v>
      </c>
      <c r="J68" s="18">
        <v>0</v>
      </c>
      <c r="K68" s="19">
        <f t="shared" si="16"/>
        <v>0</v>
      </c>
      <c r="L68" s="16">
        <v>0</v>
      </c>
      <c r="M68" s="18">
        <v>0</v>
      </c>
      <c r="N68" s="67">
        <f t="shared" ref="N68:N77" si="23">L68*M68</f>
        <v>0</v>
      </c>
      <c r="O68" s="72">
        <f t="shared" si="19"/>
        <v>0</v>
      </c>
    </row>
    <row r="69" spans="1:15" s="2" customFormat="1" x14ac:dyDescent="0.25">
      <c r="A69" s="15">
        <v>5155</v>
      </c>
      <c r="B69" s="101" t="s">
        <v>80</v>
      </c>
      <c r="C69" s="4"/>
      <c r="D69" s="12"/>
      <c r="E69" s="12"/>
      <c r="F69" s="12"/>
      <c r="G69" s="51" t="s">
        <v>25</v>
      </c>
      <c r="H69" s="85"/>
      <c r="I69" s="13">
        <v>0</v>
      </c>
      <c r="J69" s="18">
        <v>0</v>
      </c>
      <c r="K69" s="19">
        <f t="shared" si="16"/>
        <v>0</v>
      </c>
      <c r="L69" s="16">
        <v>0</v>
      </c>
      <c r="M69" s="18">
        <v>0</v>
      </c>
      <c r="N69" s="67">
        <f t="shared" si="23"/>
        <v>0</v>
      </c>
      <c r="O69" s="72">
        <f t="shared" si="19"/>
        <v>0</v>
      </c>
    </row>
    <row r="70" spans="1:15" s="2" customFormat="1" x14ac:dyDescent="0.25">
      <c r="A70" s="15">
        <v>5155</v>
      </c>
      <c r="B70" s="101" t="s">
        <v>81</v>
      </c>
      <c r="C70" s="4"/>
      <c r="D70" s="12"/>
      <c r="E70" s="12"/>
      <c r="F70" s="12"/>
      <c r="G70" s="51" t="s">
        <v>25</v>
      </c>
      <c r="H70" s="85"/>
      <c r="I70" s="13">
        <v>0</v>
      </c>
      <c r="J70" s="18">
        <v>0</v>
      </c>
      <c r="K70" s="19">
        <f t="shared" ref="K70" si="24">I70*J70</f>
        <v>0</v>
      </c>
      <c r="L70" s="16">
        <v>0</v>
      </c>
      <c r="M70" s="18">
        <v>0</v>
      </c>
      <c r="N70" s="67">
        <f t="shared" ref="N70" si="25">L70*M70</f>
        <v>0</v>
      </c>
      <c r="O70" s="72">
        <f t="shared" ref="O70" si="26">K70+N70</f>
        <v>0</v>
      </c>
    </row>
    <row r="71" spans="1:15" s="2" customFormat="1" x14ac:dyDescent="0.25">
      <c r="A71" s="15">
        <v>5155</v>
      </c>
      <c r="B71" s="44" t="s">
        <v>50</v>
      </c>
      <c r="C71" s="4"/>
      <c r="D71" s="12"/>
      <c r="E71" s="12"/>
      <c r="F71" s="12"/>
      <c r="G71" s="51"/>
      <c r="H71" s="85"/>
      <c r="I71" s="13">
        <v>0</v>
      </c>
      <c r="J71" s="18">
        <v>0</v>
      </c>
      <c r="K71" s="19">
        <f t="shared" si="16"/>
        <v>0</v>
      </c>
      <c r="L71" s="16">
        <v>0</v>
      </c>
      <c r="M71" s="18">
        <v>0</v>
      </c>
      <c r="N71" s="67">
        <f t="shared" ref="N71" si="27">L71*M71</f>
        <v>0</v>
      </c>
      <c r="O71" s="72">
        <f t="shared" ref="O71" si="28">K71+N71</f>
        <v>0</v>
      </c>
    </row>
    <row r="72" spans="1:15" s="2" customFormat="1" x14ac:dyDescent="0.25">
      <c r="A72" s="15">
        <v>5155</v>
      </c>
      <c r="B72" s="44" t="s">
        <v>26</v>
      </c>
      <c r="C72" s="4"/>
      <c r="D72" s="12"/>
      <c r="E72" s="12"/>
      <c r="F72" s="12"/>
      <c r="G72" s="35" t="s">
        <v>27</v>
      </c>
      <c r="H72" s="81"/>
      <c r="I72" s="13">
        <v>0</v>
      </c>
      <c r="J72" s="18">
        <v>0</v>
      </c>
      <c r="K72" s="19">
        <f t="shared" si="16"/>
        <v>0</v>
      </c>
      <c r="L72" s="16">
        <v>0</v>
      </c>
      <c r="M72" s="18">
        <v>0</v>
      </c>
      <c r="N72" s="67">
        <f t="shared" si="23"/>
        <v>0</v>
      </c>
      <c r="O72" s="72">
        <f t="shared" si="19"/>
        <v>0</v>
      </c>
    </row>
    <row r="73" spans="1:15" s="2" customFormat="1" x14ac:dyDescent="0.25">
      <c r="A73" s="15">
        <v>5155</v>
      </c>
      <c r="B73" s="44" t="s">
        <v>28</v>
      </c>
      <c r="C73" s="4"/>
      <c r="D73" s="12"/>
      <c r="E73" s="12"/>
      <c r="F73" s="12"/>
      <c r="G73" s="35" t="s">
        <v>29</v>
      </c>
      <c r="H73" s="81"/>
      <c r="I73" s="13">
        <v>0</v>
      </c>
      <c r="J73" s="18">
        <v>0</v>
      </c>
      <c r="K73" s="19">
        <f t="shared" si="16"/>
        <v>0</v>
      </c>
      <c r="L73" s="16">
        <v>0</v>
      </c>
      <c r="M73" s="18">
        <v>0</v>
      </c>
      <c r="N73" s="67">
        <f t="shared" si="23"/>
        <v>0</v>
      </c>
      <c r="O73" s="72">
        <f t="shared" si="19"/>
        <v>0</v>
      </c>
    </row>
    <row r="74" spans="1:15" s="2" customFormat="1" x14ac:dyDescent="0.25">
      <c r="A74" s="63">
        <v>5175</v>
      </c>
      <c r="B74" s="44" t="s">
        <v>30</v>
      </c>
      <c r="C74" s="4"/>
      <c r="D74" s="12"/>
      <c r="E74" s="12"/>
      <c r="F74" s="12"/>
      <c r="G74" s="35"/>
      <c r="H74" s="81"/>
      <c r="I74" s="13">
        <v>0</v>
      </c>
      <c r="J74" s="18">
        <v>0</v>
      </c>
      <c r="K74" s="19">
        <f t="shared" si="16"/>
        <v>0</v>
      </c>
      <c r="L74" s="16">
        <v>0</v>
      </c>
      <c r="M74" s="18">
        <v>0</v>
      </c>
      <c r="N74" s="67">
        <f t="shared" si="23"/>
        <v>0</v>
      </c>
      <c r="O74" s="72">
        <f t="shared" si="19"/>
        <v>0</v>
      </c>
    </row>
    <row r="75" spans="1:15" s="2" customFormat="1" x14ac:dyDescent="0.25">
      <c r="A75" s="63">
        <v>5178</v>
      </c>
      <c r="B75" s="44" t="s">
        <v>51</v>
      </c>
      <c r="C75" s="4"/>
      <c r="D75" s="12"/>
      <c r="E75" s="12"/>
      <c r="F75" s="12"/>
      <c r="G75" s="35"/>
      <c r="H75" s="81"/>
      <c r="I75" s="13">
        <v>0</v>
      </c>
      <c r="J75" s="18">
        <v>0</v>
      </c>
      <c r="K75" s="19">
        <f t="shared" si="16"/>
        <v>0</v>
      </c>
      <c r="L75" s="16">
        <v>0</v>
      </c>
      <c r="M75" s="18">
        <v>0</v>
      </c>
      <c r="N75" s="67">
        <f>L75*M75</f>
        <v>0</v>
      </c>
      <c r="O75" s="72">
        <f>K75+N75</f>
        <v>0</v>
      </c>
    </row>
    <row r="76" spans="1:15" s="2" customFormat="1" x14ac:dyDescent="0.25">
      <c r="A76" s="63">
        <v>5180</v>
      </c>
      <c r="B76" s="3" t="s">
        <v>64</v>
      </c>
      <c r="C76" s="4"/>
      <c r="D76" s="12"/>
      <c r="E76" s="12"/>
      <c r="F76" s="12"/>
      <c r="G76" s="35"/>
      <c r="H76" s="81"/>
      <c r="I76" s="13">
        <v>0</v>
      </c>
      <c r="J76" s="18">
        <v>0</v>
      </c>
      <c r="K76" s="19">
        <f t="shared" si="16"/>
        <v>0</v>
      </c>
      <c r="L76" s="16">
        <v>0</v>
      </c>
      <c r="M76" s="18">
        <v>0</v>
      </c>
      <c r="N76" s="67">
        <f t="shared" ref="N76" si="29">L76*M76</f>
        <v>0</v>
      </c>
      <c r="O76" s="72">
        <f>K76+N76</f>
        <v>0</v>
      </c>
    </row>
    <row r="77" spans="1:15" s="2" customFormat="1" x14ac:dyDescent="0.25">
      <c r="A77" s="63">
        <v>5182</v>
      </c>
      <c r="B77" s="44" t="s">
        <v>31</v>
      </c>
      <c r="C77" s="4"/>
      <c r="D77" s="12"/>
      <c r="E77" s="12"/>
      <c r="F77" s="12"/>
      <c r="G77" s="35"/>
      <c r="H77" s="81"/>
      <c r="I77" s="13">
        <v>0</v>
      </c>
      <c r="J77" s="18">
        <v>0</v>
      </c>
      <c r="K77" s="19">
        <f t="shared" si="16"/>
        <v>0</v>
      </c>
      <c r="L77" s="16">
        <v>0</v>
      </c>
      <c r="M77" s="18">
        <v>0</v>
      </c>
      <c r="N77" s="67">
        <f t="shared" si="23"/>
        <v>0</v>
      </c>
      <c r="O77" s="72">
        <f>K77+N77</f>
        <v>0</v>
      </c>
    </row>
    <row r="78" spans="1:15" s="2" customFormat="1" ht="13.5" thickBot="1" x14ac:dyDescent="0.35">
      <c r="A78" s="240" t="s">
        <v>16</v>
      </c>
      <c r="B78" s="3"/>
      <c r="C78" s="4"/>
      <c r="D78" s="12"/>
      <c r="E78" s="12"/>
      <c r="F78" s="12"/>
      <c r="G78" s="35"/>
      <c r="H78" s="81"/>
      <c r="I78" s="13"/>
      <c r="J78" s="12"/>
      <c r="K78" s="17"/>
      <c r="L78" s="25"/>
      <c r="M78" s="12"/>
      <c r="N78" s="67"/>
      <c r="O78" s="31"/>
    </row>
    <row r="79" spans="1:15" s="2" customFormat="1" ht="13.5" thickBot="1" x14ac:dyDescent="0.35">
      <c r="A79" s="15"/>
      <c r="B79" s="3"/>
      <c r="C79" s="4"/>
      <c r="D79" s="12"/>
      <c r="E79" s="12"/>
      <c r="F79" s="12"/>
      <c r="G79" s="35"/>
      <c r="H79" s="76">
        <f>IFERROR(O58/$O$86,0)</f>
        <v>0</v>
      </c>
      <c r="I79" s="13"/>
      <c r="J79" s="12"/>
      <c r="K79" s="17"/>
      <c r="L79" s="25"/>
      <c r="M79" s="12"/>
      <c r="N79" s="67"/>
      <c r="O79" s="31"/>
    </row>
    <row r="80" spans="1:15" s="2" customFormat="1" ht="13" x14ac:dyDescent="0.3">
      <c r="A80" s="42" t="s">
        <v>32</v>
      </c>
      <c r="B80" s="44"/>
      <c r="C80" s="4"/>
      <c r="D80" s="12"/>
      <c r="E80" s="12"/>
      <c r="F80" s="12"/>
      <c r="G80" s="35"/>
      <c r="H80" s="81"/>
      <c r="I80" s="13"/>
      <c r="J80" s="12"/>
      <c r="K80" s="62">
        <f>SUM(K81:K85)</f>
        <v>0</v>
      </c>
      <c r="L80" s="25"/>
      <c r="M80" s="12"/>
      <c r="N80" s="74">
        <f>SUM(N81:N85)</f>
        <v>0</v>
      </c>
      <c r="O80" s="237">
        <f>+K80+N80</f>
        <v>0</v>
      </c>
    </row>
    <row r="81" spans="1:16" s="2" customFormat="1" x14ac:dyDescent="0.25">
      <c r="A81" s="52">
        <v>1528</v>
      </c>
      <c r="B81" s="53" t="s">
        <v>44</v>
      </c>
      <c r="C81" s="4"/>
      <c r="D81" s="12"/>
      <c r="E81" s="12"/>
      <c r="F81" s="12"/>
      <c r="G81" s="35"/>
      <c r="H81" s="81"/>
      <c r="I81" s="13">
        <v>0</v>
      </c>
      <c r="J81" s="18">
        <v>0</v>
      </c>
      <c r="K81" s="19">
        <f>I81*J81</f>
        <v>0</v>
      </c>
      <c r="L81" s="16">
        <v>0</v>
      </c>
      <c r="M81" s="18">
        <v>0</v>
      </c>
      <c r="N81" s="67">
        <f>L81*M81</f>
        <v>0</v>
      </c>
      <c r="O81" s="72">
        <f t="shared" ref="O81:O82" si="30">K81+N81</f>
        <v>0</v>
      </c>
    </row>
    <row r="82" spans="1:16" s="2" customFormat="1" x14ac:dyDescent="0.25">
      <c r="A82" s="52">
        <v>1529</v>
      </c>
      <c r="B82" s="54" t="s">
        <v>45</v>
      </c>
      <c r="C82" s="4"/>
      <c r="D82" s="12"/>
      <c r="E82" s="12"/>
      <c r="F82" s="12"/>
      <c r="G82" s="35"/>
      <c r="H82" s="81"/>
      <c r="I82" s="13">
        <v>0</v>
      </c>
      <c r="J82" s="18">
        <v>0</v>
      </c>
      <c r="K82" s="19">
        <f>I82*J82</f>
        <v>0</v>
      </c>
      <c r="L82" s="16">
        <v>0</v>
      </c>
      <c r="M82" s="18">
        <v>0</v>
      </c>
      <c r="N82" s="67">
        <f t="shared" ref="N82:N84" si="31">L82*M82</f>
        <v>0</v>
      </c>
      <c r="O82" s="72">
        <f t="shared" si="30"/>
        <v>0</v>
      </c>
    </row>
    <row r="83" spans="1:16" s="2" customFormat="1" x14ac:dyDescent="0.25">
      <c r="A83" s="52">
        <v>1530</v>
      </c>
      <c r="B83" s="54" t="s">
        <v>46</v>
      </c>
      <c r="C83" s="4"/>
      <c r="D83" s="12"/>
      <c r="E83" s="12"/>
      <c r="F83" s="12"/>
      <c r="G83" s="35"/>
      <c r="H83" s="81"/>
      <c r="I83" s="13">
        <v>0</v>
      </c>
      <c r="J83" s="18">
        <v>0</v>
      </c>
      <c r="K83" s="19">
        <f>I83*J83</f>
        <v>0</v>
      </c>
      <c r="L83" s="16">
        <v>0</v>
      </c>
      <c r="M83" s="18">
        <v>0</v>
      </c>
      <c r="N83" s="67">
        <f t="shared" si="31"/>
        <v>0</v>
      </c>
      <c r="O83" s="72">
        <f>K83+N83</f>
        <v>0</v>
      </c>
    </row>
    <row r="84" spans="1:16" s="2" customFormat="1" ht="13" thickBot="1" x14ac:dyDescent="0.3">
      <c r="A84" s="52">
        <v>1532</v>
      </c>
      <c r="B84" s="53" t="s">
        <v>73</v>
      </c>
      <c r="C84" s="4"/>
      <c r="D84" s="12"/>
      <c r="E84" s="12"/>
      <c r="F84" s="12"/>
      <c r="G84" s="35"/>
      <c r="H84" s="81"/>
      <c r="I84" s="13">
        <v>0</v>
      </c>
      <c r="J84" s="18">
        <v>0</v>
      </c>
      <c r="K84" s="19">
        <f>I84*J84</f>
        <v>0</v>
      </c>
      <c r="L84" s="16">
        <v>0</v>
      </c>
      <c r="M84" s="18">
        <v>0</v>
      </c>
      <c r="N84" s="67">
        <f t="shared" si="31"/>
        <v>0</v>
      </c>
      <c r="O84" s="72">
        <f>K84+N84</f>
        <v>0</v>
      </c>
    </row>
    <row r="85" spans="1:16" ht="13.5" thickBot="1" x14ac:dyDescent="0.35">
      <c r="A85" s="39"/>
      <c r="D85" s="22"/>
      <c r="E85" s="22"/>
      <c r="F85" s="22"/>
      <c r="G85" s="41"/>
      <c r="H85" s="76">
        <f>IFERROR(O80/O86,0)</f>
        <v>0</v>
      </c>
      <c r="I85" s="57"/>
      <c r="J85" s="22"/>
      <c r="K85" s="23"/>
      <c r="L85" s="28"/>
      <c r="M85" s="22"/>
      <c r="N85" s="69"/>
      <c r="O85" s="73"/>
      <c r="P85" s="1"/>
    </row>
    <row r="86" spans="1:16" s="6" customFormat="1" ht="13.5" thickBot="1" x14ac:dyDescent="0.35">
      <c r="A86" s="55" t="s">
        <v>33</v>
      </c>
      <c r="B86" s="7"/>
      <c r="C86" s="7"/>
      <c r="D86" s="8"/>
      <c r="E86" s="8"/>
      <c r="F86" s="8"/>
      <c r="G86" s="38"/>
      <c r="H86" s="64">
        <f>H43+H57+H79+H85</f>
        <v>0</v>
      </c>
      <c r="I86" s="20"/>
      <c r="J86" s="8"/>
      <c r="K86" s="21">
        <f>K31+K46+K53+K58+K38+K80</f>
        <v>0</v>
      </c>
      <c r="L86" s="27"/>
      <c r="M86" s="8"/>
      <c r="N86" s="21">
        <f>N31+N46+N53+N58+N38+N80</f>
        <v>0</v>
      </c>
      <c r="O86" s="32">
        <f>K86+N86</f>
        <v>0</v>
      </c>
    </row>
    <row r="87" spans="1:16" ht="13" thickTop="1" x14ac:dyDescent="0.25">
      <c r="A87" s="241"/>
      <c r="D87" s="22"/>
      <c r="E87" s="22"/>
      <c r="F87" s="22"/>
      <c r="G87" s="57"/>
      <c r="H87" s="57"/>
      <c r="I87" s="57"/>
      <c r="J87" s="22"/>
      <c r="K87" s="22"/>
      <c r="L87" s="22"/>
      <c r="M87" s="22"/>
      <c r="O87" s="23"/>
      <c r="P87" s="1"/>
    </row>
    <row r="88" spans="1:16" s="6" customFormat="1" ht="13.5" thickBot="1" x14ac:dyDescent="0.35">
      <c r="A88" s="242" t="s">
        <v>34</v>
      </c>
      <c r="B88" s="9"/>
      <c r="C88" s="9"/>
      <c r="D88" s="10"/>
      <c r="E88" s="10"/>
      <c r="F88" s="10"/>
      <c r="G88" s="11"/>
      <c r="H88" s="11"/>
      <c r="I88" s="11"/>
      <c r="J88" s="10"/>
      <c r="K88" s="10"/>
      <c r="L88" s="10"/>
      <c r="M88" s="10"/>
      <c r="N88" s="71"/>
      <c r="O88" s="243">
        <f>+O23-O86</f>
        <v>0</v>
      </c>
      <c r="P88" s="102"/>
    </row>
    <row r="89" spans="1:16" ht="13" thickBot="1" x14ac:dyDescent="0.3">
      <c r="A89" s="241"/>
      <c r="D89" s="22"/>
      <c r="E89" s="22"/>
      <c r="F89" s="22"/>
      <c r="G89" s="57"/>
      <c r="H89" s="57"/>
      <c r="I89" s="57"/>
      <c r="J89" s="22"/>
      <c r="K89" s="22"/>
      <c r="L89" s="22"/>
      <c r="M89" s="22"/>
      <c r="O89" s="23"/>
      <c r="P89" s="1"/>
    </row>
    <row r="90" spans="1:16" s="2" customFormat="1" x14ac:dyDescent="0.25">
      <c r="A90" s="217" t="s">
        <v>35</v>
      </c>
      <c r="B90" s="218"/>
      <c r="C90" s="223"/>
      <c r="D90" s="224"/>
      <c r="E90" s="224"/>
      <c r="F90" s="224"/>
      <c r="G90" s="224"/>
      <c r="H90" s="224"/>
      <c r="I90" s="224"/>
      <c r="J90" s="224"/>
      <c r="K90" s="224"/>
      <c r="L90" s="224"/>
      <c r="M90" s="224"/>
      <c r="N90" s="225"/>
      <c r="O90" s="226"/>
    </row>
    <row r="91" spans="1:16" s="2" customFormat="1" x14ac:dyDescent="0.25">
      <c r="A91" s="219"/>
      <c r="B91" s="220"/>
      <c r="C91" s="227"/>
      <c r="D91" s="221"/>
      <c r="E91" s="221"/>
      <c r="F91" s="221"/>
      <c r="G91" s="221"/>
      <c r="H91" s="221"/>
      <c r="I91" s="221"/>
      <c r="J91" s="221"/>
      <c r="K91" s="221"/>
      <c r="L91" s="221"/>
      <c r="M91" s="221"/>
      <c r="N91" s="222"/>
      <c r="O91" s="228"/>
    </row>
    <row r="92" spans="1:16" s="2" customFormat="1" x14ac:dyDescent="0.25">
      <c r="A92" s="219"/>
      <c r="B92" s="220"/>
      <c r="C92" s="227"/>
      <c r="D92" s="221"/>
      <c r="E92" s="221"/>
      <c r="F92" s="221"/>
      <c r="G92" s="221"/>
      <c r="H92" s="221"/>
      <c r="I92" s="221"/>
      <c r="J92" s="221"/>
      <c r="K92" s="221"/>
      <c r="L92" s="221"/>
      <c r="M92" s="221"/>
      <c r="N92" s="222"/>
      <c r="O92" s="228"/>
    </row>
    <row r="93" spans="1:16" s="2" customFormat="1" ht="13" thickBot="1" x14ac:dyDescent="0.3">
      <c r="A93" s="246"/>
      <c r="B93" s="247"/>
      <c r="C93" s="248"/>
      <c r="D93" s="249"/>
      <c r="E93" s="249"/>
      <c r="F93" s="249"/>
      <c r="G93" s="249"/>
      <c r="H93" s="249"/>
      <c r="I93" s="249"/>
      <c r="J93" s="249"/>
      <c r="K93" s="249"/>
      <c r="L93" s="249"/>
      <c r="M93" s="249"/>
      <c r="N93" s="250"/>
      <c r="O93" s="251"/>
    </row>
    <row r="94" spans="1:16" s="2" customFormat="1" ht="14.25" customHeight="1" thickBot="1" x14ac:dyDescent="0.35">
      <c r="A94" s="252" t="s">
        <v>65</v>
      </c>
      <c r="B94" s="253"/>
      <c r="C94" s="254" t="s">
        <v>66</v>
      </c>
      <c r="D94" s="156"/>
      <c r="E94" s="255"/>
      <c r="F94" s="255"/>
      <c r="G94" s="256"/>
      <c r="H94" s="257" t="s">
        <v>67</v>
      </c>
      <c r="I94" s="156"/>
      <c r="J94" s="258"/>
      <c r="K94" s="259"/>
      <c r="L94" s="156"/>
      <c r="M94" s="156"/>
      <c r="N94" s="260"/>
      <c r="O94" s="261"/>
    </row>
    <row r="95" spans="1:16" s="182" customFormat="1" ht="14.25" customHeight="1" thickBot="1" x14ac:dyDescent="0.3">
      <c r="A95" s="244"/>
      <c r="B95" s="183"/>
      <c r="C95" s="329"/>
      <c r="D95" s="329"/>
      <c r="E95" s="329"/>
      <c r="F95" s="179"/>
      <c r="G95" s="186"/>
      <c r="H95" s="180"/>
      <c r="I95" s="179"/>
      <c r="J95" s="179"/>
      <c r="K95" s="179"/>
      <c r="L95" s="179"/>
      <c r="M95" s="179"/>
      <c r="N95" s="181"/>
      <c r="O95" s="245"/>
    </row>
    <row r="96" spans="1:16" s="2" customFormat="1" ht="13" thickBot="1" x14ac:dyDescent="0.3">
      <c r="A96" s="337" t="s">
        <v>160</v>
      </c>
      <c r="B96" s="338"/>
      <c r="C96" s="338"/>
      <c r="D96" s="338"/>
      <c r="E96" s="338"/>
      <c r="F96" s="339" t="s">
        <v>164</v>
      </c>
      <c r="G96" s="340"/>
      <c r="H96" s="340"/>
      <c r="I96" s="340"/>
      <c r="J96" s="341"/>
      <c r="K96" s="342" t="s">
        <v>165</v>
      </c>
      <c r="L96" s="343"/>
      <c r="M96" s="343"/>
      <c r="N96" s="343"/>
      <c r="O96" s="344"/>
    </row>
    <row r="97" spans="1:15" s="2" customFormat="1" ht="13.5" thickBot="1" x14ac:dyDescent="0.3">
      <c r="A97" s="345" t="s">
        <v>151</v>
      </c>
      <c r="B97" s="332" t="s">
        <v>162</v>
      </c>
      <c r="C97" s="333"/>
      <c r="D97" s="333"/>
      <c r="E97" s="334"/>
      <c r="F97" s="347" t="s">
        <v>152</v>
      </c>
      <c r="G97" s="332" t="s">
        <v>167</v>
      </c>
      <c r="H97" s="333"/>
      <c r="I97" s="333"/>
      <c r="J97" s="334"/>
      <c r="K97" s="349" t="s">
        <v>153</v>
      </c>
      <c r="L97" s="332" t="s">
        <v>161</v>
      </c>
      <c r="M97" s="335"/>
      <c r="N97" s="335"/>
      <c r="O97" s="336"/>
    </row>
    <row r="98" spans="1:15" s="2" customFormat="1" ht="13.5" thickBot="1" x14ac:dyDescent="0.3">
      <c r="A98" s="346" t="s">
        <v>154</v>
      </c>
      <c r="B98" s="287" t="s">
        <v>163</v>
      </c>
      <c r="C98" s="290"/>
      <c r="D98" s="290"/>
      <c r="E98" s="291"/>
      <c r="F98" s="348" t="s">
        <v>154</v>
      </c>
      <c r="G98" s="287" t="s">
        <v>168</v>
      </c>
      <c r="H98" s="288"/>
      <c r="I98" s="288"/>
      <c r="J98" s="289"/>
      <c r="K98" s="350" t="s">
        <v>154</v>
      </c>
      <c r="L98" s="287" t="s">
        <v>166</v>
      </c>
      <c r="M98" s="288"/>
      <c r="N98" s="288"/>
      <c r="O98" s="289"/>
    </row>
    <row r="99" spans="1:15" ht="13" thickBot="1" x14ac:dyDescent="0.3">
      <c r="A99" s="317" t="s">
        <v>156</v>
      </c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18"/>
      <c r="N99" s="318"/>
      <c r="O99" s="319"/>
    </row>
    <row r="100" spans="1:15" x14ac:dyDescent="0.25">
      <c r="A100" s="40"/>
    </row>
  </sheetData>
  <sheetProtection formatCells="0" insertRows="0" deleteRows="0"/>
  <mergeCells count="38">
    <mergeCell ref="O1:O2"/>
    <mergeCell ref="A99:O99"/>
    <mergeCell ref="I18:K18"/>
    <mergeCell ref="L18:N18"/>
    <mergeCell ref="O18:O19"/>
    <mergeCell ref="C12:G12"/>
    <mergeCell ref="N12:O12"/>
    <mergeCell ref="C15:J15"/>
    <mergeCell ref="C14:J14"/>
    <mergeCell ref="I39:J39"/>
    <mergeCell ref="C95:E95"/>
    <mergeCell ref="N14:O14"/>
    <mergeCell ref="C13:J13"/>
    <mergeCell ref="N11:O11"/>
    <mergeCell ref="N1:N2"/>
    <mergeCell ref="A18:C18"/>
    <mergeCell ref="D18:F18"/>
    <mergeCell ref="G18:H18"/>
    <mergeCell ref="A1:A6"/>
    <mergeCell ref="A7:O7"/>
    <mergeCell ref="C8:J8"/>
    <mergeCell ref="C9:J9"/>
    <mergeCell ref="C10:J10"/>
    <mergeCell ref="N3:N4"/>
    <mergeCell ref="O3:O4"/>
    <mergeCell ref="N5:N6"/>
    <mergeCell ref="O5:O6"/>
    <mergeCell ref="B1:M3"/>
    <mergeCell ref="B4:M6"/>
    <mergeCell ref="K96:O96"/>
    <mergeCell ref="L97:O97"/>
    <mergeCell ref="L98:O98"/>
    <mergeCell ref="A96:E96"/>
    <mergeCell ref="B97:E97"/>
    <mergeCell ref="B98:E98"/>
    <mergeCell ref="F96:J96"/>
    <mergeCell ref="G97:J97"/>
    <mergeCell ref="G98:J98"/>
  </mergeCells>
  <conditionalFormatting sqref="H43">
    <cfRule type="cellIs" dxfId="3" priority="5" operator="greaterThan">
      <formula>0.6</formula>
    </cfRule>
    <cfRule type="cellIs" dxfId="2" priority="6" operator="greaterThan">
      <formula>1</formula>
    </cfRule>
    <cfRule type="cellIs" dxfId="1" priority="7" operator="greaterThan">
      <formula>0.6</formula>
    </cfRule>
  </conditionalFormatting>
  <conditionalFormatting sqref="H85">
    <cfRule type="cellIs" dxfId="0" priority="1" operator="lessThan">
      <formula>0.05</formula>
    </cfRule>
  </conditionalFormatting>
  <printOptions horizontalCentered="1"/>
  <pageMargins left="0.39370078740157483" right="0.39370078740157483" top="0.78740157480314965" bottom="0.39370078740157483" header="0" footer="0"/>
  <pageSetup scale="51" orientation="portrait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486" yWindow="658" count="3">
        <x14:dataValidation type="list" allowBlank="1" showInputMessage="1" showErrorMessage="1" promptTitle="SELECCIONE LA MODALIDAD" prompt="Menor cuantia menor  a    15 milones_x000a_Mediana cuantia entre      15 y 50 millones_x000a_Mayor Cuantia entre         50 y 100 millones">
          <x14:formula1>
            <xm:f>Validación!$I$1:$I$5</xm:f>
          </x14:formula1>
          <xm:sqref>I39:J39</xm:sqref>
        </x14:dataValidation>
        <x14:dataValidation type="list" allowBlank="1" showInputMessage="1" showErrorMessage="1">
          <x14:formula1>
            <xm:f>Validación!$D$1:$D$19</xm:f>
          </x14:formula1>
          <xm:sqref>C9:J9</xm:sqref>
        </x14:dataValidation>
        <x14:dataValidation type="list" allowBlank="1" showInputMessage="1" showErrorMessage="1">
          <x14:formula1>
            <xm:f>Validación!$M$2:$M$4</xm:f>
          </x14:formula1>
          <xm:sqref>N11:O11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opLeftCell="B1" workbookViewId="0">
      <selection activeCell="B1" sqref="B1:B14"/>
    </sheetView>
  </sheetViews>
  <sheetFormatPr baseColWidth="10" defaultColWidth="11.453125" defaultRowHeight="12.5" x14ac:dyDescent="0.25"/>
  <cols>
    <col min="1" max="1" width="47.1796875" style="108" bestFit="1" customWidth="1"/>
    <col min="2" max="2" width="40.1796875" style="108" bestFit="1" customWidth="1"/>
    <col min="3" max="16384" width="11.453125" style="108"/>
  </cols>
  <sheetData>
    <row r="1" spans="1:13" x14ac:dyDescent="0.25">
      <c r="A1" s="107" t="s">
        <v>0</v>
      </c>
      <c r="B1" s="108" t="s">
        <v>111</v>
      </c>
      <c r="D1" s="108" t="s">
        <v>99</v>
      </c>
      <c r="I1" s="103" t="s">
        <v>85</v>
      </c>
      <c r="J1" s="65">
        <v>0</v>
      </c>
      <c r="K1" s="65">
        <v>0</v>
      </c>
      <c r="M1" s="108" t="s">
        <v>106</v>
      </c>
    </row>
    <row r="2" spans="1:13" x14ac:dyDescent="0.25">
      <c r="A2" s="107" t="s">
        <v>2</v>
      </c>
      <c r="B2" s="108" t="s">
        <v>112</v>
      </c>
      <c r="D2" s="108" t="s">
        <v>98</v>
      </c>
      <c r="I2" s="103" t="s">
        <v>82</v>
      </c>
      <c r="J2" s="65">
        <v>5000000</v>
      </c>
      <c r="K2" s="65">
        <v>3000000</v>
      </c>
      <c r="M2" s="108" t="s">
        <v>109</v>
      </c>
    </row>
    <row r="3" spans="1:13" x14ac:dyDescent="0.25">
      <c r="A3" s="107" t="s">
        <v>3</v>
      </c>
      <c r="B3" s="108" t="s">
        <v>113</v>
      </c>
      <c r="D3" s="108" t="s">
        <v>96</v>
      </c>
      <c r="I3" s="103" t="s">
        <v>83</v>
      </c>
      <c r="J3" s="65">
        <v>9000000</v>
      </c>
      <c r="K3" s="65">
        <v>5000000</v>
      </c>
      <c r="M3" s="108" t="s">
        <v>108</v>
      </c>
    </row>
    <row r="4" spans="1:13" x14ac:dyDescent="0.25">
      <c r="A4" s="107" t="s">
        <v>5</v>
      </c>
      <c r="B4" s="108" t="s">
        <v>114</v>
      </c>
      <c r="D4" s="108" t="s">
        <v>92</v>
      </c>
      <c r="I4" s="103" t="s">
        <v>84</v>
      </c>
      <c r="J4" s="65">
        <v>12000000</v>
      </c>
      <c r="K4" s="65">
        <v>7000000</v>
      </c>
      <c r="M4" s="108" t="s">
        <v>107</v>
      </c>
    </row>
    <row r="5" spans="1:13" x14ac:dyDescent="0.25">
      <c r="A5" s="107" t="s">
        <v>7</v>
      </c>
      <c r="B5" s="108" t="s">
        <v>115</v>
      </c>
      <c r="D5" s="108" t="s">
        <v>94</v>
      </c>
    </row>
    <row r="6" spans="1:13" x14ac:dyDescent="0.25">
      <c r="A6" s="107" t="s">
        <v>10</v>
      </c>
      <c r="B6" s="108" t="s">
        <v>116</v>
      </c>
      <c r="D6" s="108" t="s">
        <v>95</v>
      </c>
    </row>
    <row r="7" spans="1:13" x14ac:dyDescent="0.25">
      <c r="A7" s="107" t="s">
        <v>11</v>
      </c>
      <c r="B7" s="108" t="s">
        <v>117</v>
      </c>
      <c r="D7" s="108" t="s">
        <v>97</v>
      </c>
    </row>
    <row r="8" spans="1:13" x14ac:dyDescent="0.25">
      <c r="B8" s="108" t="s">
        <v>118</v>
      </c>
      <c r="D8" s="108" t="s">
        <v>93</v>
      </c>
    </row>
    <row r="9" spans="1:13" x14ac:dyDescent="0.25">
      <c r="B9" s="108" t="s">
        <v>119</v>
      </c>
      <c r="D9" s="108" t="s">
        <v>89</v>
      </c>
    </row>
    <row r="10" spans="1:13" x14ac:dyDescent="0.25">
      <c r="B10" s="108" t="s">
        <v>120</v>
      </c>
      <c r="D10" s="108" t="s">
        <v>90</v>
      </c>
    </row>
    <row r="11" spans="1:13" x14ac:dyDescent="0.25">
      <c r="B11" s="108" t="s">
        <v>121</v>
      </c>
      <c r="D11" s="108" t="s">
        <v>87</v>
      </c>
    </row>
    <row r="12" spans="1:13" x14ac:dyDescent="0.25">
      <c r="B12" s="108" t="s">
        <v>122</v>
      </c>
      <c r="D12" s="108" t="s">
        <v>88</v>
      </c>
    </row>
    <row r="13" spans="1:13" x14ac:dyDescent="0.25">
      <c r="B13" s="108" t="s">
        <v>123</v>
      </c>
      <c r="D13" s="108" t="s">
        <v>91</v>
      </c>
    </row>
    <row r="14" spans="1:13" x14ac:dyDescent="0.25">
      <c r="A14" s="107"/>
      <c r="B14" s="108" t="s">
        <v>124</v>
      </c>
      <c r="D14" s="108" t="s">
        <v>105</v>
      </c>
    </row>
    <row r="15" spans="1:13" ht="13" x14ac:dyDescent="0.3">
      <c r="A15" s="107"/>
      <c r="B15" s="109"/>
      <c r="D15" s="108" t="s">
        <v>104</v>
      </c>
    </row>
    <row r="16" spans="1:13" x14ac:dyDescent="0.25">
      <c r="A16" s="107"/>
      <c r="B16" s="107"/>
      <c r="D16" s="108" t="s">
        <v>100</v>
      </c>
    </row>
    <row r="17" spans="1:4" x14ac:dyDescent="0.25">
      <c r="A17" s="107"/>
      <c r="B17" s="107"/>
      <c r="D17" s="108" t="s">
        <v>101</v>
      </c>
    </row>
    <row r="18" spans="1:4" x14ac:dyDescent="0.25">
      <c r="A18" s="110"/>
      <c r="B18" s="110"/>
      <c r="D18" s="108" t="s">
        <v>102</v>
      </c>
    </row>
    <row r="19" spans="1:4" ht="13" x14ac:dyDescent="0.3">
      <c r="A19" s="111"/>
      <c r="B19" s="111"/>
      <c r="D19" s="108" t="s">
        <v>103</v>
      </c>
    </row>
    <row r="20" spans="1:4" x14ac:dyDescent="0.25">
      <c r="A20" s="110"/>
      <c r="B20" s="110"/>
    </row>
    <row r="21" spans="1:4" x14ac:dyDescent="0.25">
      <c r="A21" s="110"/>
      <c r="B21" s="110"/>
    </row>
    <row r="22" spans="1:4" x14ac:dyDescent="0.25">
      <c r="A22" s="110"/>
      <c r="B22" s="110"/>
    </row>
    <row r="23" spans="1:4" x14ac:dyDescent="0.25">
      <c r="A23" s="110"/>
      <c r="B23" s="110"/>
    </row>
    <row r="24" spans="1:4" x14ac:dyDescent="0.25">
      <c r="A24" s="110"/>
      <c r="B24" s="110"/>
    </row>
    <row r="25" spans="1:4" x14ac:dyDescent="0.25">
      <c r="A25" s="107"/>
      <c r="B25" s="107"/>
    </row>
    <row r="26" spans="1:4" x14ac:dyDescent="0.25">
      <c r="A26" s="107"/>
      <c r="B26" s="107"/>
    </row>
    <row r="27" spans="1:4" x14ac:dyDescent="0.25">
      <c r="A27" s="107"/>
      <c r="B27" s="107"/>
    </row>
    <row r="28" spans="1:4" x14ac:dyDescent="0.25">
      <c r="A28" s="107"/>
      <c r="B28" s="107"/>
    </row>
    <row r="29" spans="1:4" x14ac:dyDescent="0.25">
      <c r="A29" s="107"/>
      <c r="B29" s="107"/>
    </row>
    <row r="30" spans="1:4" x14ac:dyDescent="0.25">
      <c r="A30" s="107"/>
      <c r="B30" s="107"/>
    </row>
    <row r="31" spans="1:4" x14ac:dyDescent="0.25">
      <c r="A31" s="107"/>
      <c r="B31" s="107"/>
    </row>
    <row r="32" spans="1:4" x14ac:dyDescent="0.25">
      <c r="A32" s="107"/>
      <c r="B32" s="107"/>
    </row>
    <row r="33" spans="1:2" x14ac:dyDescent="0.25">
      <c r="A33" s="107"/>
      <c r="B33" s="107"/>
    </row>
    <row r="34" spans="1:2" x14ac:dyDescent="0.25">
      <c r="A34" s="107"/>
      <c r="B34" s="107"/>
    </row>
    <row r="35" spans="1:2" x14ac:dyDescent="0.25">
      <c r="A35" s="107"/>
      <c r="B35" s="107"/>
    </row>
    <row r="36" spans="1:2" x14ac:dyDescent="0.25">
      <c r="A36" s="107"/>
      <c r="B36" s="107"/>
    </row>
    <row r="37" spans="1:2" x14ac:dyDescent="0.25">
      <c r="A37" s="107"/>
      <c r="B37" s="107"/>
    </row>
    <row r="38" spans="1:2" x14ac:dyDescent="0.25">
      <c r="A38" s="107"/>
      <c r="B38" s="107"/>
    </row>
    <row r="39" spans="1:2" x14ac:dyDescent="0.25">
      <c r="A39" s="107"/>
      <c r="B39" s="107"/>
    </row>
    <row r="40" spans="1:2" x14ac:dyDescent="0.25">
      <c r="A40" s="107"/>
      <c r="B40" s="107"/>
    </row>
    <row r="41" spans="1:2" x14ac:dyDescent="0.25">
      <c r="A41" s="107"/>
      <c r="B41" s="107"/>
    </row>
    <row r="42" spans="1:2" x14ac:dyDescent="0.25">
      <c r="A42" s="110"/>
      <c r="B42" s="110"/>
    </row>
    <row r="43" spans="1:2" x14ac:dyDescent="0.25">
      <c r="A43" s="107"/>
      <c r="B43" s="107"/>
    </row>
    <row r="44" spans="1:2" x14ac:dyDescent="0.25">
      <c r="A44" s="107"/>
      <c r="B44" s="107"/>
    </row>
    <row r="45" spans="1:2" x14ac:dyDescent="0.25">
      <c r="A45" s="107"/>
      <c r="B45" s="107"/>
    </row>
    <row r="46" spans="1:2" x14ac:dyDescent="0.25">
      <c r="A46" s="107"/>
      <c r="B46" s="107"/>
    </row>
    <row r="47" spans="1:2" x14ac:dyDescent="0.25">
      <c r="A47" s="107"/>
      <c r="B47" s="107"/>
    </row>
    <row r="48" spans="1:2" x14ac:dyDescent="0.25">
      <c r="A48" s="107"/>
      <c r="B48" s="107"/>
    </row>
    <row r="49" spans="1:2" x14ac:dyDescent="0.25">
      <c r="A49" s="107"/>
      <c r="B49" s="107"/>
    </row>
    <row r="50" spans="1:2" x14ac:dyDescent="0.25">
      <c r="A50" s="107"/>
      <c r="B50" s="107"/>
    </row>
    <row r="51" spans="1:2" x14ac:dyDescent="0.25">
      <c r="A51" s="107"/>
      <c r="B51" s="107"/>
    </row>
    <row r="52" spans="1:2" x14ac:dyDescent="0.25">
      <c r="A52" s="107"/>
      <c r="B52" s="107"/>
    </row>
    <row r="53" spans="1:2" x14ac:dyDescent="0.25">
      <c r="A53" s="107"/>
      <c r="B53" s="107"/>
    </row>
    <row r="54" spans="1:2" x14ac:dyDescent="0.25">
      <c r="A54" s="107"/>
      <c r="B54" s="107"/>
    </row>
    <row r="55" spans="1:2" x14ac:dyDescent="0.25">
      <c r="A55" s="107"/>
      <c r="B55" s="107"/>
    </row>
    <row r="56" spans="1:2" x14ac:dyDescent="0.25">
      <c r="A56" s="107"/>
      <c r="B56" s="107"/>
    </row>
    <row r="57" spans="1:2" x14ac:dyDescent="0.25">
      <c r="A57" s="107"/>
      <c r="B57" s="107"/>
    </row>
    <row r="58" spans="1:2" x14ac:dyDescent="0.25">
      <c r="A58" s="107"/>
      <c r="B58" s="107"/>
    </row>
    <row r="59" spans="1:2" x14ac:dyDescent="0.25">
      <c r="A59" s="107"/>
      <c r="B59" s="107"/>
    </row>
    <row r="60" spans="1:2" x14ac:dyDescent="0.25">
      <c r="A60" s="107"/>
      <c r="B60" s="107"/>
    </row>
    <row r="61" spans="1:2" x14ac:dyDescent="0.25">
      <c r="A61" s="107"/>
      <c r="B61" s="107"/>
    </row>
    <row r="62" spans="1:2" x14ac:dyDescent="0.25">
      <c r="A62" s="107"/>
      <c r="B62" s="107"/>
    </row>
    <row r="63" spans="1:2" x14ac:dyDescent="0.25">
      <c r="A63" s="107"/>
      <c r="B63" s="107"/>
    </row>
    <row r="64" spans="1:2" x14ac:dyDescent="0.25">
      <c r="A64" s="107"/>
      <c r="B64" s="107"/>
    </row>
    <row r="65" spans="1:2" x14ac:dyDescent="0.25">
      <c r="A65" s="107"/>
      <c r="B65" s="107"/>
    </row>
    <row r="66" spans="1:2" x14ac:dyDescent="0.25">
      <c r="A66" s="107"/>
      <c r="B66" s="107"/>
    </row>
    <row r="67" spans="1:2" x14ac:dyDescent="0.25">
      <c r="A67" s="110"/>
      <c r="B67" s="110"/>
    </row>
    <row r="68" spans="1:2" x14ac:dyDescent="0.25">
      <c r="A68" s="107"/>
      <c r="B68" s="107"/>
    </row>
    <row r="69" spans="1:2" x14ac:dyDescent="0.25">
      <c r="A69" s="107"/>
      <c r="B69" s="107"/>
    </row>
    <row r="70" spans="1:2" x14ac:dyDescent="0.25">
      <c r="A70" s="107"/>
      <c r="B70" s="107"/>
    </row>
    <row r="71" spans="1:2" x14ac:dyDescent="0.25">
      <c r="A71" s="110"/>
      <c r="B71" s="110"/>
    </row>
    <row r="72" spans="1:2" x14ac:dyDescent="0.25">
      <c r="A72" s="110"/>
      <c r="B72" s="110"/>
    </row>
    <row r="73" spans="1:2" x14ac:dyDescent="0.25">
      <c r="A73" s="110"/>
      <c r="B73" s="110"/>
    </row>
    <row r="74" spans="1:2" ht="13" x14ac:dyDescent="0.3">
      <c r="A74" s="111"/>
      <c r="B74" s="111"/>
    </row>
    <row r="75" spans="1:2" x14ac:dyDescent="0.25">
      <c r="A75" s="110"/>
      <c r="B75" s="110"/>
    </row>
    <row r="76" spans="1:2" ht="13" x14ac:dyDescent="0.3">
      <c r="A76" s="111"/>
      <c r="B76" s="111"/>
    </row>
    <row r="77" spans="1:2" x14ac:dyDescent="0.25">
      <c r="A77" s="110"/>
      <c r="B77" s="110"/>
    </row>
    <row r="78" spans="1:2" x14ac:dyDescent="0.25">
      <c r="A78" s="110"/>
      <c r="B78" s="110"/>
    </row>
    <row r="79" spans="1:2" x14ac:dyDescent="0.25">
      <c r="A79" s="110"/>
      <c r="B79" s="110"/>
    </row>
    <row r="80" spans="1:2" x14ac:dyDescent="0.25">
      <c r="A80" s="110"/>
      <c r="B80" s="110"/>
    </row>
    <row r="81" spans="1:2" x14ac:dyDescent="0.25">
      <c r="A81" s="110"/>
      <c r="B81" s="110"/>
    </row>
    <row r="82" spans="1:2" x14ac:dyDescent="0.25">
      <c r="A82" s="107"/>
      <c r="B82" s="107"/>
    </row>
    <row r="83" spans="1:2" x14ac:dyDescent="0.25">
      <c r="A83" s="107"/>
      <c r="B83" s="107"/>
    </row>
    <row r="84" spans="1:2" x14ac:dyDescent="0.25">
      <c r="A84" s="107"/>
      <c r="B84" s="107"/>
    </row>
    <row r="85" spans="1:2" x14ac:dyDescent="0.25">
      <c r="A85" s="107"/>
      <c r="B85" s="107"/>
    </row>
    <row r="86" spans="1:2" x14ac:dyDescent="0.25">
      <c r="A86" s="107"/>
      <c r="B86" s="107"/>
    </row>
    <row r="87" spans="1:2" x14ac:dyDescent="0.25">
      <c r="A87" s="107"/>
      <c r="B87" s="107"/>
    </row>
    <row r="88" spans="1:2" x14ac:dyDescent="0.25">
      <c r="A88" s="107"/>
      <c r="B88" s="107"/>
    </row>
    <row r="89" spans="1:2" x14ac:dyDescent="0.25">
      <c r="A89" s="107"/>
      <c r="B89" s="107"/>
    </row>
    <row r="90" spans="1:2" x14ac:dyDescent="0.25">
      <c r="A90" s="107"/>
      <c r="B90" s="107"/>
    </row>
    <row r="91" spans="1:2" x14ac:dyDescent="0.25">
      <c r="A91" s="107"/>
      <c r="B91" s="107"/>
    </row>
    <row r="92" spans="1:2" x14ac:dyDescent="0.25">
      <c r="A92" s="110"/>
      <c r="B92" s="110"/>
    </row>
    <row r="93" spans="1:2" x14ac:dyDescent="0.25">
      <c r="A93" s="110"/>
      <c r="B93" s="110"/>
    </row>
    <row r="94" spans="1:2" x14ac:dyDescent="0.25">
      <c r="A94" s="110"/>
      <c r="B94" s="110"/>
    </row>
    <row r="95" spans="1:2" x14ac:dyDescent="0.25">
      <c r="A95" s="110"/>
      <c r="B95" s="110"/>
    </row>
    <row r="96" spans="1:2" x14ac:dyDescent="0.25">
      <c r="A96" s="110"/>
      <c r="B96" s="110"/>
    </row>
  </sheetData>
  <sortState ref="D1:D19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Plan Operativo</vt:lpstr>
      <vt:lpstr>Proyectos de Investigacion</vt:lpstr>
      <vt:lpstr>Validación</vt:lpstr>
      <vt:lpstr>'Plan Operativo'!Títulos_a_imprimir</vt:lpstr>
      <vt:lpstr>'Proyectos de Investigacion'!Títulos_a_imprimir</vt:lpstr>
    </vt:vector>
  </TitlesOfParts>
  <Company>U Manizales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auxcontable4</dc:creator>
  <cp:lastModifiedBy>lenovo</cp:lastModifiedBy>
  <cp:lastPrinted>2018-11-01T21:51:00Z</cp:lastPrinted>
  <dcterms:created xsi:type="dcterms:W3CDTF">2011-09-16T14:42:33Z</dcterms:created>
  <dcterms:modified xsi:type="dcterms:W3CDTF">2018-11-01T21:51:04Z</dcterms:modified>
</cp:coreProperties>
</file>