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gx3o7xxAnmy1RpR7nDN0kWimoFCQ=="/>
    </ext>
  </extLst>
</workbook>
</file>

<file path=xl/sharedStrings.xml><?xml version="1.0" encoding="utf-8"?>
<sst xmlns="http://schemas.openxmlformats.org/spreadsheetml/2006/main" count="118" uniqueCount="105">
  <si>
    <t>NIVEL DE RIESGO ABSOLUTO</t>
  </si>
  <si>
    <t>PROBABILIDAD</t>
  </si>
  <si>
    <t>IMPACTO</t>
  </si>
  <si>
    <t>PROBABILIDAD (P) x IMPACTO (I)</t>
  </si>
  <si>
    <t>NIVEL</t>
  </si>
  <si>
    <t>VALOR</t>
  </si>
  <si>
    <t>Si el producto PxI = 9</t>
  </si>
  <si>
    <t>ALTO</t>
  </si>
  <si>
    <t>Si el producto PxI = 4 o 6</t>
  </si>
  <si>
    <t>MEDIO</t>
  </si>
  <si>
    <t>Si el producto PxI = 1, 2, 3</t>
  </si>
  <si>
    <t>BAJO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</si>
  <si>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</si>
  <si>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</si>
  <si>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</si>
  <si>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</si>
  <si>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</si>
  <si>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>MATRIZ DE RIESGOS</t>
  </si>
  <si>
    <t>Código:</t>
  </si>
  <si>
    <t>GI-FOR-006</t>
  </si>
  <si>
    <t>GESTIÓN DE INFRAESTRUCTURA</t>
  </si>
  <si>
    <t>Versión:</t>
  </si>
  <si>
    <t>2.0</t>
  </si>
  <si>
    <t xml:space="preserve">Fecha: </t>
  </si>
  <si>
    <t>01.02.2019</t>
  </si>
  <si>
    <t>NRO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</si>
  <si>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</si>
  <si>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</si>
  <si>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</si>
  <si>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</si>
  <si>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</si>
  <si>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</si>
  <si>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</si>
  <si>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</si>
  <si>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</si>
  <si>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</si>
  <si>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</si>
  <si>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</si>
  <si>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ACCIONES ESPECÍFICAS REALIZADAS EN EL AÑO 2018</t>
  </si>
  <si>
    <t>ACCIONES ESPECÍFICAS PARA EL AÑO 2019</t>
  </si>
  <si>
    <t>Ejecutar un proyecto innecesario o que genere detrimento patrimonial</t>
  </si>
  <si>
    <t>- Omitir análisis de requerimientos, necesidades y expectativas de las partes interesadas
- Omisión o deficiencia en la planeación del proyecto
- Omisión o deficiencia en el estudio de viabilidad el proyecto
- Omisón o deficiencia en la revisión del proyecto propuesto
- Omitir especificaciones documentadas
- Omitir el alcance del proyecto
- Omisión o deficiencia en el diseño</t>
  </si>
  <si>
    <t>- Pérdida económica
- Inconformidad de las partes interesadas
- Incumplimiento de los objetivos, metas, requisitos y otros  del proyecto</t>
  </si>
  <si>
    <t>- Plan maestro de ordenamiento físico
- Plan anual de Proyectos de infraestructura</t>
  </si>
  <si>
    <t>* Se analizaron los proyectos a realizar en el año 2018
* Se realizó la programación en las diferentes actividades que se iban a desarrollar.
* Los proyectos desarrollados se efectuaron bajo los lineamientos del plan maestro de desarrollo</t>
  </si>
  <si>
    <t>* se analizaron los proyectos para ejecutar en el año 2019
* Definición del alcance de los proyectos a anlizar de acuerdo a las necesidades de la universidad.
* Se realizó la programación en las diferentes actividades que se iban a desarrollar.
* Los proyectos desarrollados se efectuaron bajo los lineamientos del plan maestro de desarrollo</t>
  </si>
  <si>
    <t>Iniciar proyecto sin el cumplimiento de los requisitos sin haber seguido el debido proceso</t>
  </si>
  <si>
    <t>-Omisión o deficiencia en la planeación del Proyecto
- Contrato sin perfeccionar
- Omisión de las garantías requeridas (polizas)
- Omisión del Acta de inicio del proyecto
- Omisión de las afiliaciones que debe tener el contratista
-Omitir obtención de licencia cuando lo requiere el proyecto
- Asignación insuficiente de recursos para el proyecto</t>
  </si>
  <si>
    <t>- Proceso disciplinario,  legal, fiscal y/o penal
- Proyecto no exitoso
-Pérdida económica</t>
  </si>
  <si>
    <t>-Procediento administrativo de los proyectos de infraestrcutura
- Revisión y Seguimiento a la planeación del Proyecto</t>
  </si>
  <si>
    <t>* Se realizaron contratos para los diferentes proyectos desarrollados
* La documentación legal requerida para el inicio de las obras se desarrollo debidamente.
* se asignaron los recursos necesarios para  los proyectos planeados.</t>
  </si>
  <si>
    <t>* Se realiza presupuesto de las obras a ejecutar
* Se realiza programa de ejecución de cada proyecto
* Se Solicitan cotizaciones para las actividades que necesitan ser contratadas
* Se solicita realización de contrato
* Se realiza seguimiento a las obras en ejecución</t>
  </si>
  <si>
    <t>Ejecutar o finalizar proyecto sin haber logrado el objetivo</t>
  </si>
  <si>
    <t xml:space="preserve">- Omisión o deficiencia en la supervisión del proyecto y/o del contrato
- Incumplir los procedimientos, políticas y en general normas internas y externas que apliquen para la gestión del proceso. 
- Gestionar pagos parciales sin  evaluar el avance y cumplimiento del proyecto
- Omisión o deficiencia en el control del plazo de ejecución del contrato
- Omisión o deficiencia en la comunicación con el contratista
- Permitir el uso de materiales, herramientas, equipos u otro componente dle proyecto,  que no cumpla con la calidad requerida
- Dificultad parar tomar decisiones
- Contratista sin la competencia, conocimiento y /o experiencia requierida para la ejecución del proyecto </t>
  </si>
  <si>
    <t>- Inconformidad del usuario
- Sobrecostos
- Reprocesos
- Dificultades legales para la Institución</t>
  </si>
  <si>
    <t>- Acta de terminaciónd del proyecto y recibido a satisfacción
-Procediento
-Profesional competente a cargo del proceso
- Revisión y Seguimiento</t>
  </si>
  <si>
    <t>* Realización de seguimiento al desarrollo de las obras para garantizar los acabados y cumplimiento de lo especificado en los diseños.
*Comunicación permanente con los contratistas para garantizar el cumplimiento de los contratos.
*Realización de pagos previa verificación del cumplimiento del objeto de los contratos.</t>
  </si>
  <si>
    <t>Proyecto ejecutado con un costo muy superior al presupuestado</t>
  </si>
  <si>
    <t>-Omisión o deficiencia en el análisis de costos del proyecto, previendo incremento de precios de elementos, recursos u otros componentes del proyecto para así presupuestarlos
- Omisión o desacierto en el presupuesto del proyecto
- Incremento de precios no previsto
- Gestión inadecuada del proyecto</t>
  </si>
  <si>
    <t>- Afectación económica Institucional</t>
  </si>
  <si>
    <t>Supervisión de la ejecución del  contrato teniendo en cuenta lo establecido en el mismo, en  el Reglamento de Contratación, en los procedimientos y en general las  normas internas o externas que apliquen</t>
  </si>
  <si>
    <t>* Estudio del mercado y analisis de los precios.
* Realización de presupuesto antes de iniciar las obras.
* Realización de comites y priorización de proyectos</t>
  </si>
  <si>
    <t>Error en la actividad de mantenimiento</t>
  </si>
  <si>
    <t>- Omisión, deficiencia en el mantenimiento
- Mantenimiento preventivo inoportuno
- Equipo no inlcuido en el Plan de mantenimiento
- Insumos insuficientes o de mala calidad
- Herramientas o equipos en mal estado o inadecuados</t>
  </si>
  <si>
    <t>- Pérdida económica
- Inconformidad de las partes interesadas
- Afectación de la Gestión Institucional
- deterioro, daño prematuro o salida de servicio inesperada de equipos, instalaciones y sistemas de infraestructura.</t>
  </si>
  <si>
    <t>- Proceso de mantenimiento con personal competente
- Plan de mantenimento anual
- Seguimeinto al Plan de mantenimiento</t>
  </si>
  <si>
    <t>*Realización de contratos oportunos para el mantenimiento de equipos.
*Realización de mantenimientos preventivos.
*Realización de compras de materiales de marcas reconocidas.
Cumplimiento de los mantenimientos con los materiales indicados y siguiendo las recomendaciones del fabricante.
*Utilización de materiales y equipos en optimas condiciones.</t>
  </si>
  <si>
    <t>Fraude objeto de la Gestión de proyectos</t>
  </si>
  <si>
    <t>- Irregularidades en el proceso de contratación
- Incumplir de manera intencional lo establecido en el reglamento de contratación o en las normas legales que apliquen a la ejecución del contrato
- Adjudicar contrato sin la transparencia y claridad que requieren los procesos contractuales
- Gestionar pago por obras no realizadas
- Omitir trámites legales o documentos requeridos para soportar la gestión del contrato
- Gestionar pago de anticipo, sin el cumplimiento de los requisitos
- Omisión de la supervisión y seguimeinto al uso del anticipo
- Acuerdo con contratistas para beneficios personales
- Gestionar el último pago sin que se haya terminado la obra o sinq ue se haya recibido a satisfacción
- Contratista o suipervisor no idóneo
- Requerimientos y especificaciones direccioandas a un contratista
- Proyecto grande dividido en Proyectos pequeños para realizar contratación directa</t>
  </si>
  <si>
    <t>- Proceso Disciplinario, fiscal y/o penal
- Afectación de la Imagen Instituciuonal
- Pérdida económica Institucional
- Reprocesos
- Desgaste administrativo
- Afectación de la Gestión Institucional
- Afectación de la misión y visión Institucional</t>
  </si>
  <si>
    <t xml:space="preserve">-Supervisión del proceso de contratación
- Auditoría ocasional
- Autorizaciones por parte de la Dirección
- Revisión  de los documentos de contrataición
- Seguimiento 
</t>
  </si>
  <si>
    <t>*Realización de comites para evaluar contratistas.
*Adjudicación de contratos a empresas con experiencia certificada y especializada en los trabajos a desarrollar.
* Control al Avance de las obras.
* Realización de pagos previa verificación del trabajo concluido.
* Solicitud de eleaboración de contratos según lo establecido en el manual de contratación.</t>
  </si>
  <si>
    <t>CRITERIOS PARA EVALUAR LA PROBABILIDAD Y EL IMPACTO</t>
  </si>
  <si>
    <t xml:space="preserve">Alto </t>
  </si>
  <si>
    <t>Se han presentado más de 50 casos en el período</t>
  </si>
  <si>
    <t>Afecta de manera considerable el proceso y la Institución</t>
  </si>
  <si>
    <t>Medio</t>
  </si>
  <si>
    <t>Se han presentado entre 20 y 50 casos en el período</t>
  </si>
  <si>
    <t>Afecta un poco el proceso y la Institución</t>
  </si>
  <si>
    <t>Bajo</t>
  </si>
  <si>
    <t>NIVEL DE RIESGO DEL PROCESO</t>
  </si>
  <si>
    <t>Se han presentado menos de 20 casos en el período</t>
  </si>
  <si>
    <t>Afecta muy poco al proceso y a la Institución</t>
  </si>
  <si>
    <t>CRITERIOS PARA EVALUAR EL CONTROL</t>
  </si>
  <si>
    <t>SE ASIGNA ESTE VALOR CUANDO:</t>
  </si>
  <si>
    <t>Fecha de aprobación:</t>
  </si>
  <si>
    <t>Es aplicado, efectivo y se documenta</t>
  </si>
  <si>
    <t>Aprobó:</t>
  </si>
  <si>
    <t>Es aplicado y se documenta  pero es poco efectivo</t>
  </si>
  <si>
    <t>Control Interno</t>
  </si>
  <si>
    <t>Es aplicado y se documenta pero no es efectivo</t>
  </si>
  <si>
    <t>Es aplicado pero no es efectivo ni se documenta</t>
  </si>
  <si>
    <r>
      <t xml:space="preserve">Objetivo Estratégico: </t>
    </r>
    <r>
      <rPr>
        <rFont val="Arial"/>
        <color rgb="FF000000"/>
        <sz val="8.0"/>
      </rPr>
      <t xml:space="preserve"> Consolidar la Gestión de Infraestructura</t>
    </r>
  </si>
  <si>
    <t>No existe</t>
  </si>
  <si>
    <t>MODIFICACIONES A LA MATRIZ DE RIESGOS</t>
  </si>
  <si>
    <t>Nro.</t>
  </si>
  <si>
    <t>FECHA</t>
  </si>
  <si>
    <t>DESCRIPCIÓN</t>
  </si>
  <si>
    <t>MOTIVO</t>
  </si>
  <si>
    <t xml:space="preserve"> Se amplia la descripción del riesgo #1</t>
  </si>
  <si>
    <t>Resultado del análisis de riesgos</t>
  </si>
  <si>
    <t>Se modifican las causas del riesgo 2</t>
  </si>
  <si>
    <t>Se modifican controles del riesgo 2</t>
  </si>
  <si>
    <t>Nivel de Riesgo Absoluto</t>
  </si>
  <si>
    <t>Nivel de Riesgo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</si>
</sst>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1.0"/>
      <color rgb="FF000000"/>
      <name val="Calibri"/>
    </font>
    <font>
      <sz val="11.0"/>
      <color rgb="FF000000"/>
      <name val="Arial"/>
    </font>
    <font>
      <b/>
      <sz val="14.0"/>
      <name val="Arial"/>
    </font>
    <font/>
    <font>
      <b/>
      <sz val="11.0"/>
      <color rgb="FF000000"/>
      <name val="Arial"/>
    </font>
    <font>
      <sz val="8.0"/>
      <color rgb="FF000000"/>
      <name val="Arial"/>
    </font>
    <font>
      <sz val="8.0"/>
      <name val="Arial"/>
    </font>
    <font>
      <b/>
      <sz val="16.0"/>
      <color rgb="FF000000"/>
      <name val="Calibri"/>
    </font>
    <font>
      <b/>
      <sz val="26.0"/>
      <color rgb="FF000000"/>
      <name val="Calibri"/>
    </font>
    <font>
      <sz val="10.0"/>
      <color rgb="FF000000"/>
      <name val="Arial"/>
    </font>
    <font>
      <sz val="8.0"/>
      <color rgb="FF000000"/>
      <name val="Calibri"/>
    </font>
    <font>
      <b/>
      <sz val="8.0"/>
      <color rgb="FF1808E2"/>
      <name val="Arial"/>
    </font>
    <font>
      <b/>
      <sz val="8.0"/>
      <color rgb="FF000000"/>
      <name val="Arial"/>
    </font>
    <font>
      <b/>
      <sz val="8.0"/>
      <name val="Arial"/>
    </font>
    <font>
      <sz val="4.0"/>
      <color rgb="FFFFFFFF"/>
      <name val="Arial"/>
    </font>
    <font>
      <sz val="8.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name val="Calibri"/>
    </font>
    <font>
      <b/>
      <sz val="9.0"/>
      <color rgb="FF000000"/>
      <name val="Arial"/>
    </font>
    <font>
      <b/>
      <sz val="10.0"/>
      <color rgb="FF000000"/>
      <name val="Arial"/>
    </font>
    <font>
      <b/>
      <sz val="11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0033CC"/>
        <bgColor rgb="FF0033CC"/>
      </patternFill>
    </fill>
    <fill>
      <patternFill patternType="solid">
        <fgColor rgb="FFFFC000"/>
        <bgColor rgb="FFFFC000"/>
      </patternFill>
    </fill>
    <fill>
      <patternFill patternType="solid">
        <fgColor rgb="FF00349E"/>
        <bgColor rgb="FF00349E"/>
      </patternFill>
    </fill>
  </fills>
  <borders count="8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  <bottom style="thin">
        <color rgb="FF000000"/>
      </bottom>
    </border>
    <border>
      <right/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ont="1"/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  <xf borderId="9" fillId="4" fontId="4" numFmtId="0" xfId="0" applyAlignment="1" applyBorder="1" applyFill="1" applyFont="1">
      <alignment horizontal="center" textRotation="180" vertical="center"/>
    </xf>
    <xf borderId="1" fillId="2" fontId="1" numFmtId="0" xfId="0" applyAlignment="1" applyBorder="1" applyFont="1">
      <alignment horizontal="center" vertical="center"/>
    </xf>
    <xf borderId="10" fillId="5" fontId="1" numFmtId="0" xfId="0" applyAlignment="1" applyBorder="1" applyFill="1" applyFont="1">
      <alignment horizontal="center" vertical="center"/>
    </xf>
    <xf borderId="11" fillId="5" fontId="1" numFmtId="0" xfId="0" applyAlignment="1" applyBorder="1" applyFont="1">
      <alignment horizontal="center" vertical="center"/>
    </xf>
    <xf borderId="12" fillId="6" fontId="1" numFmtId="0" xfId="0" applyAlignment="1" applyBorder="1" applyFill="1" applyFont="1">
      <alignment horizontal="center" vertical="center"/>
    </xf>
    <xf borderId="13" fillId="2" fontId="1" numFmtId="0" xfId="0" applyBorder="1" applyFont="1"/>
    <xf borderId="14" fillId="0" fontId="3" numFmtId="0" xfId="0" applyBorder="1" applyFont="1"/>
    <xf borderId="15" fillId="7" fontId="1" numFmtId="0" xfId="0" applyAlignment="1" applyBorder="1" applyFill="1" applyFont="1">
      <alignment horizontal="center" vertical="center"/>
    </xf>
    <xf borderId="16" fillId="5" fontId="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7" fontId="1" numFmtId="0" xfId="0" applyAlignment="1" applyBorder="1" applyFont="1">
      <alignment horizontal="center" vertical="center"/>
    </xf>
    <xf borderId="20" fillId="7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/>
    </xf>
    <xf borderId="2" fillId="4" fontId="4" numFmtId="0" xfId="0" applyAlignment="1" applyBorder="1" applyFont="1">
      <alignment horizontal="center" vertical="center"/>
    </xf>
    <xf borderId="22" fillId="2" fontId="1" numFmtId="0" xfId="0" applyBorder="1" applyFont="1"/>
    <xf borderId="23" fillId="2" fontId="1" numFmtId="0" xfId="0" applyBorder="1" applyFont="1"/>
    <xf borderId="23" fillId="2" fontId="1" numFmtId="0" xfId="0" applyAlignment="1" applyBorder="1" applyFont="1">
      <alignment horizontal="center"/>
    </xf>
    <xf borderId="24" fillId="2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25" fillId="4" fontId="4" numFmtId="0" xfId="0" applyAlignment="1" applyBorder="1" applyFont="1">
      <alignment horizontal="center"/>
    </xf>
    <xf borderId="26" fillId="0" fontId="3" numFmtId="0" xfId="0" applyBorder="1" applyFont="1"/>
    <xf borderId="27" fillId="0" fontId="3" numFmtId="0" xfId="0" applyBorder="1" applyFont="1"/>
    <xf borderId="28" fillId="4" fontId="4" numFmtId="0" xfId="0" applyAlignment="1" applyBorder="1" applyFont="1">
      <alignment horizontal="center"/>
    </xf>
    <xf borderId="1" fillId="2" fontId="5" numFmtId="0" xfId="0" applyAlignment="1" applyBorder="1" applyFont="1">
      <alignment vertical="center"/>
    </xf>
    <xf borderId="1" fillId="2" fontId="0" numFmtId="0" xfId="0" applyBorder="1" applyFont="1"/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shrinkToFit="0" vertical="center" wrapText="1"/>
    </xf>
    <xf borderId="29" fillId="4" fontId="4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vertical="center"/>
    </xf>
    <xf borderId="31" fillId="0" fontId="3" numFmtId="0" xfId="0" applyBorder="1" applyFont="1"/>
    <xf borderId="32" fillId="2" fontId="5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3" numFmtId="0" xfId="0" applyBorder="1" applyFont="1"/>
    <xf borderId="10" fillId="6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0" fontId="3" numFmtId="0" xfId="0" applyBorder="1" applyFont="1"/>
    <xf borderId="37" fillId="0" fontId="3" numFmtId="0" xfId="0" applyBorder="1" applyFont="1"/>
    <xf borderId="15" fillId="5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21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vertical="center"/>
    </xf>
    <xf borderId="17" fillId="6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1" fillId="2" fontId="4" numFmtId="0" xfId="0" applyBorder="1" applyFont="1"/>
    <xf borderId="1" fillId="2" fontId="4" numFmtId="0" xfId="0" applyAlignment="1" applyBorder="1" applyFont="1">
      <alignment horizontal="center"/>
    </xf>
    <xf borderId="24" fillId="2" fontId="1" numFmtId="0" xfId="0" applyBorder="1" applyFont="1"/>
    <xf borderId="2" fillId="3" fontId="1" numFmtId="0" xfId="0" applyAlignment="1" applyBorder="1" applyFont="1">
      <alignment horizontal="center" vertical="center"/>
    </xf>
    <xf borderId="25" fillId="2" fontId="7" numFmtId="0" xfId="0" applyAlignment="1" applyBorder="1" applyFont="1">
      <alignment horizontal="center" shrinkToFit="0" vertical="center" wrapText="1"/>
    </xf>
    <xf borderId="41" fillId="2" fontId="8" numFmtId="0" xfId="0" applyAlignment="1" applyBorder="1" applyFont="1">
      <alignment horizontal="center" vertical="center"/>
    </xf>
    <xf borderId="42" fillId="0" fontId="3" numFmtId="0" xfId="0" applyBorder="1" applyFont="1"/>
    <xf borderId="43" fillId="2" fontId="9" numFmtId="0" xfId="0" applyAlignment="1" applyBorder="1" applyFont="1">
      <alignment horizontal="center" readingOrder="0" vertical="center"/>
    </xf>
    <xf borderId="44" fillId="2" fontId="9" numFmtId="0" xfId="0" applyAlignment="1" applyBorder="1" applyFont="1">
      <alignment horizontal="center" readingOrder="0" vertical="center"/>
    </xf>
    <xf borderId="1" fillId="2" fontId="10" numFmtId="0" xfId="0" applyAlignment="1" applyBorder="1" applyFont="1">
      <alignment vertical="center"/>
    </xf>
    <xf borderId="45" fillId="0" fontId="3" numFmtId="0" xfId="0" applyBorder="1" applyFont="1"/>
    <xf borderId="46" fillId="0" fontId="3" numFmtId="0" xfId="0" applyBorder="1" applyFont="1"/>
    <xf borderId="47" fillId="2" fontId="7" numFmtId="0" xfId="0" applyAlignment="1" applyBorder="1" applyFont="1">
      <alignment horizontal="center" vertical="center"/>
    </xf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43" fillId="2" fontId="9" numFmtId="0" xfId="0" applyAlignment="1" applyBorder="1" applyFont="1">
      <alignment horizontal="center" vertical="center"/>
    </xf>
    <xf borderId="44" fillId="2" fontId="9" numFmtId="0" xfId="0" applyAlignment="1" applyBorder="1" applyFont="1">
      <alignment horizontal="center" vertical="center"/>
    </xf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3" numFmtId="0" xfId="0" applyBorder="1" applyFont="1"/>
    <xf borderId="55" fillId="0" fontId="3" numFmtId="0" xfId="0" applyBorder="1" applyFont="1"/>
    <xf borderId="56" fillId="2" fontId="9" numFmtId="0" xfId="0" applyAlignment="1" applyBorder="1" applyFont="1">
      <alignment horizontal="center" vertical="center"/>
    </xf>
    <xf borderId="24" fillId="2" fontId="9" numFmtId="3" xfId="0" applyAlignment="1" applyBorder="1" applyFont="1" applyNumberFormat="1">
      <alignment horizontal="center" vertical="center"/>
    </xf>
    <xf borderId="57" fillId="2" fontId="11" numFmtId="0" xfId="0" applyAlignment="1" applyBorder="1" applyFont="1">
      <alignment horizontal="left" shrinkToFit="0" vertical="center" wrapText="1"/>
    </xf>
    <xf borderId="58" fillId="0" fontId="3" numFmtId="0" xfId="0" applyBorder="1" applyFont="1"/>
    <xf borderId="59" fillId="0" fontId="3" numFmtId="0" xfId="0" applyBorder="1" applyFont="1"/>
    <xf borderId="60" fillId="8" fontId="12" numFmtId="0" xfId="0" applyAlignment="1" applyBorder="1" applyFill="1" applyFont="1">
      <alignment horizontal="center" vertical="center"/>
    </xf>
    <xf borderId="61" fillId="8" fontId="12" numFmtId="0" xfId="0" applyAlignment="1" applyBorder="1" applyFont="1">
      <alignment horizontal="center" shrinkToFit="0" vertical="center" wrapText="1"/>
    </xf>
    <xf borderId="61" fillId="8" fontId="12" numFmtId="0" xfId="0" applyAlignment="1" applyBorder="1" applyFont="1">
      <alignment horizontal="center" vertical="center"/>
    </xf>
    <xf borderId="61" fillId="8" fontId="13" numFmtId="0" xfId="0" applyAlignment="1" applyBorder="1" applyFont="1">
      <alignment horizontal="center" vertical="center"/>
    </xf>
    <xf borderId="29" fillId="8" fontId="12" numFmtId="0" xfId="0" applyAlignment="1" applyBorder="1" applyFont="1">
      <alignment horizontal="center" shrinkToFit="0" vertical="center" wrapText="1"/>
    </xf>
    <xf borderId="43" fillId="9" fontId="13" numFmtId="0" xfId="0" applyAlignment="1" applyBorder="1" applyFill="1" applyFont="1">
      <alignment horizontal="center" shrinkToFit="0" vertical="center" wrapText="1"/>
    </xf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left" shrinkToFit="0" vertical="center" wrapText="1"/>
    </xf>
    <xf borderId="11" fillId="2" fontId="5" numFmtId="0" xfId="0" applyAlignment="1" applyBorder="1" applyFont="1">
      <alignment shrinkToFit="0" vertical="center" wrapText="1"/>
    </xf>
    <xf borderId="11" fillId="2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1" fillId="2" fontId="0" numFmtId="0" xfId="0" applyAlignment="1" applyBorder="1" applyFont="1">
      <alignment horizontal="center" vertical="center"/>
    </xf>
    <xf borderId="11" fillId="9" fontId="0" numFmtId="0" xfId="0" applyAlignment="1" applyBorder="1" applyFont="1">
      <alignment horizontal="center" vertical="center"/>
    </xf>
    <xf borderId="12" fillId="9" fontId="5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vertical="center"/>
    </xf>
    <xf borderId="62" fillId="2" fontId="5" numFmtId="0" xfId="0" applyAlignment="1" applyBorder="1" applyFont="1">
      <alignment shrinkToFit="0" vertical="center" wrapText="1"/>
    </xf>
    <xf borderId="15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left" shrinkToFit="0" vertical="center" wrapText="1"/>
    </xf>
    <xf quotePrefix="1" borderId="16" fillId="2" fontId="5" numFmtId="0" xfId="0" applyAlignment="1" applyBorder="1" applyFont="1">
      <alignment shrinkToFit="0" vertical="center" wrapText="1"/>
    </xf>
    <xf quotePrefix="1" borderId="16" fillId="2" fontId="5" numFmtId="0" xfId="0" applyAlignment="1" applyBorder="1" applyFont="1">
      <alignment horizontal="left" shrinkToFit="0" vertical="center" wrapText="1"/>
    </xf>
    <xf borderId="16" fillId="2" fontId="6" numFmtId="0" xfId="0" applyAlignment="1" applyBorder="1" applyFont="1">
      <alignment horizontal="center" vertical="center"/>
    </xf>
    <xf borderId="16" fillId="2" fontId="5" numFmtId="0" xfId="0" applyAlignment="1" applyBorder="1" applyFont="1">
      <alignment horizontal="center" vertical="center"/>
    </xf>
    <xf borderId="16" fillId="2" fontId="5" numFmtId="0" xfId="0" applyAlignment="1" applyBorder="1" applyFont="1">
      <alignment shrinkToFit="0" vertical="center" wrapText="1"/>
    </xf>
    <xf borderId="16" fillId="2" fontId="0" numFmtId="0" xfId="0" applyAlignment="1" applyBorder="1" applyFont="1">
      <alignment horizontal="center" vertical="center"/>
    </xf>
    <xf borderId="16" fillId="9" fontId="0" numFmtId="0" xfId="0" applyAlignment="1" applyBorder="1" applyFont="1">
      <alignment horizontal="center" vertical="center"/>
    </xf>
    <xf borderId="17" fillId="9" fontId="5" numFmtId="0" xfId="0" applyAlignment="1" applyBorder="1" applyFont="1">
      <alignment horizontal="center" shrinkToFit="0" vertical="center" wrapText="1"/>
    </xf>
    <xf borderId="63" fillId="2" fontId="5" numFmtId="0" xfId="0" applyAlignment="1" applyBorder="1" applyFont="1">
      <alignment shrinkToFit="0" vertical="center" wrapText="1"/>
    </xf>
    <xf borderId="16" fillId="2" fontId="6" numFmtId="0" xfId="0" applyAlignment="1" applyBorder="1" applyFont="1">
      <alignment horizontal="center" shrinkToFit="0" vertical="center" wrapText="1"/>
    </xf>
    <xf borderId="20" fillId="2" fontId="5" numFmtId="0" xfId="0" applyAlignment="1" applyBorder="1" applyFont="1">
      <alignment shrinkToFit="0" vertical="center" wrapText="1"/>
    </xf>
    <xf quotePrefix="1" borderId="20" fillId="2" fontId="5" numFmtId="0" xfId="0" applyAlignment="1" applyBorder="1" applyFont="1">
      <alignment shrinkToFit="0" vertical="center" wrapText="1"/>
    </xf>
    <xf quotePrefix="1" borderId="20" fillId="2" fontId="5" numFmtId="0" xfId="0" applyAlignment="1" applyBorder="1" applyFont="1">
      <alignment horizontal="left" shrinkToFit="0" vertical="center" wrapText="1"/>
    </xf>
    <xf borderId="16" fillId="0" fontId="15" numFmtId="0" xfId="0" applyAlignment="1" applyBorder="1" applyFont="1">
      <alignment horizontal="left" shrinkToFit="0" vertical="center" wrapText="1"/>
    </xf>
    <xf borderId="16" fillId="0" fontId="15" numFmtId="0" xfId="0" applyAlignment="1" applyBorder="1" applyFont="1">
      <alignment shrinkToFit="0" vertical="center" wrapText="1"/>
    </xf>
    <xf borderId="2" fillId="10" fontId="16" numFmtId="0" xfId="0" applyAlignment="1" applyBorder="1" applyFill="1" applyFont="1">
      <alignment horizontal="center" vertical="center"/>
    </xf>
    <xf borderId="16" fillId="0" fontId="10" numFmtId="0" xfId="0" applyAlignment="1" applyBorder="1" applyFont="1">
      <alignment horizontal="left" shrinkToFit="0" vertical="center" wrapText="1"/>
    </xf>
    <xf borderId="63" fillId="2" fontId="5" numFmtId="0" xfId="0" applyAlignment="1" applyBorder="1" applyFont="1">
      <alignment vertical="center"/>
    </xf>
    <xf borderId="60" fillId="8" fontId="17" numFmtId="0" xfId="0" applyAlignment="1" applyBorder="1" applyFont="1">
      <alignment horizontal="center" vertical="center"/>
    </xf>
    <xf borderId="61" fillId="8" fontId="17" numFmtId="0" xfId="0" applyAlignment="1" applyBorder="1" applyFont="1">
      <alignment horizontal="center" vertical="center"/>
    </xf>
    <xf borderId="29" fillId="8" fontId="17" numFmtId="0" xfId="0" applyAlignment="1" applyBorder="1" applyFont="1">
      <alignment horizontal="center" vertical="center"/>
    </xf>
    <xf borderId="19" fillId="2" fontId="5" numFmtId="0" xfId="0" applyAlignment="1" applyBorder="1" applyFont="1">
      <alignment horizontal="center" vertical="center"/>
    </xf>
    <xf borderId="10" fillId="6" fontId="0" numFmtId="0" xfId="0" applyAlignment="1" applyBorder="1" applyFont="1">
      <alignment horizontal="center" vertical="center"/>
    </xf>
    <xf borderId="11" fillId="2" fontId="0" numFmtId="0" xfId="0" applyAlignment="1" applyBorder="1" applyFont="1">
      <alignment shrinkToFit="0" vertical="center" wrapText="1"/>
    </xf>
    <xf borderId="12" fillId="2" fontId="0" numFmtId="0" xfId="0" applyAlignment="1" applyBorder="1" applyFont="1">
      <alignment horizontal="left" shrinkToFit="0" vertical="center" wrapText="1"/>
    </xf>
    <xf borderId="20" fillId="0" fontId="15" numFmtId="0" xfId="0" applyAlignment="1" applyBorder="1" applyFont="1">
      <alignment horizontal="left" shrinkToFit="0" vertical="center" wrapText="1"/>
    </xf>
    <xf borderId="15" fillId="11" fontId="18" numFmtId="0" xfId="0" applyAlignment="1" applyBorder="1" applyFill="1" applyFont="1">
      <alignment horizontal="center" vertical="center"/>
    </xf>
    <xf borderId="20" fillId="0" fontId="15" numFmtId="0" xfId="0" applyAlignment="1" applyBorder="1" applyFont="1">
      <alignment shrinkToFit="0" vertical="center" wrapText="1"/>
    </xf>
    <xf borderId="16" fillId="2" fontId="0" numFmtId="0" xfId="0" applyAlignment="1" applyBorder="1" applyFont="1">
      <alignment shrinkToFit="0" vertical="center" wrapText="1"/>
    </xf>
    <xf borderId="17" fillId="2" fontId="0" numFmtId="0" xfId="0" applyAlignment="1" applyBorder="1" applyFont="1">
      <alignment horizontal="left" shrinkToFit="0" vertical="center" wrapText="1"/>
    </xf>
    <xf borderId="20" fillId="2" fontId="6" numFmtId="0" xfId="0" applyAlignment="1" applyBorder="1" applyFont="1">
      <alignment horizontal="center" shrinkToFit="0" vertical="center" wrapText="1"/>
    </xf>
    <xf borderId="20" fillId="2" fontId="5" numFmtId="0" xfId="0" applyAlignment="1" applyBorder="1" applyFont="1">
      <alignment horizontal="center" vertical="center"/>
    </xf>
    <xf borderId="20" fillId="0" fontId="10" numFmtId="0" xfId="0" applyAlignment="1" applyBorder="1" applyFont="1">
      <alignment horizontal="left" shrinkToFit="0" vertical="center" wrapText="1"/>
    </xf>
    <xf borderId="20" fillId="2" fontId="0" numFmtId="0" xfId="0" applyAlignment="1" applyBorder="1" applyFont="1">
      <alignment horizontal="center" vertical="center"/>
    </xf>
    <xf borderId="20" fillId="9" fontId="0" numFmtId="0" xfId="0" applyAlignment="1" applyBorder="1" applyFont="1">
      <alignment horizontal="center" vertical="center"/>
    </xf>
    <xf borderId="21" fillId="9" fontId="5" numFmtId="0" xfId="0" applyAlignment="1" applyBorder="1" applyFont="1">
      <alignment horizontal="center" shrinkToFit="0" vertical="center" wrapText="1"/>
    </xf>
    <xf borderId="19" fillId="7" fontId="0" numFmtId="0" xfId="0" applyAlignment="1" applyBorder="1" applyFont="1">
      <alignment horizontal="center" vertical="center"/>
    </xf>
    <xf borderId="2" fillId="3" fontId="19" numFmtId="0" xfId="0" applyAlignment="1" applyBorder="1" applyFont="1">
      <alignment horizontal="center" shrinkToFit="0" vertical="center" wrapText="1"/>
    </xf>
    <xf borderId="20" fillId="2" fontId="0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horizontal="left" shrinkToFit="0" vertical="center" wrapText="1"/>
    </xf>
    <xf borderId="2" fillId="12" fontId="16" numFmtId="0" xfId="0" applyAlignment="1" applyBorder="1" applyFill="1" applyFont="1">
      <alignment horizontal="center" vertical="center"/>
    </xf>
    <xf borderId="64" fillId="2" fontId="5" numFmtId="0" xfId="0" applyAlignment="1" applyBorder="1" applyFont="1">
      <alignment vertical="center"/>
    </xf>
    <xf borderId="65" fillId="8" fontId="17" numFmtId="0" xfId="0" applyAlignment="1" applyBorder="1" applyFont="1">
      <alignment horizontal="center"/>
    </xf>
    <xf borderId="1" fillId="2" fontId="12" numFmtId="0" xfId="0" applyAlignment="1" applyBorder="1" applyFont="1">
      <alignment horizontal="center" vertical="center"/>
    </xf>
    <xf borderId="66" fillId="8" fontId="17" numFmtId="0" xfId="0" applyAlignment="1" applyBorder="1" applyFont="1">
      <alignment horizontal="center"/>
    </xf>
    <xf borderId="30" fillId="2" fontId="20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vertical="center"/>
    </xf>
    <xf borderId="67" fillId="0" fontId="3" numFmtId="0" xfId="0" applyBorder="1" applyFont="1"/>
    <xf borderId="68" fillId="2" fontId="0" numFmtId="0" xfId="0" applyAlignment="1" applyBorder="1" applyFont="1">
      <alignment horizontal="left"/>
    </xf>
    <xf borderId="68" fillId="2" fontId="5" numFmtId="164" xfId="0" applyAlignment="1" applyBorder="1" applyFont="1" applyNumberFormat="1">
      <alignment horizontal="left" readingOrder="0" shrinkToFit="0" vertical="center" wrapText="1"/>
    </xf>
    <xf borderId="69" fillId="0" fontId="3" numFmtId="0" xfId="0" applyBorder="1" applyFont="1"/>
    <xf borderId="38" fillId="2" fontId="20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vertical="center"/>
    </xf>
    <xf borderId="70" fillId="0" fontId="3" numFmtId="0" xfId="0" applyBorder="1" applyFont="1"/>
    <xf borderId="71" fillId="2" fontId="0" numFmtId="0" xfId="0" applyAlignment="1" applyBorder="1" applyFont="1">
      <alignment horizontal="left"/>
    </xf>
    <xf borderId="68" fillId="2" fontId="5" numFmtId="0" xfId="0" applyAlignment="1" applyBorder="1" applyFont="1">
      <alignment horizontal="left" readingOrder="0" shrinkToFit="0" vertical="center" wrapText="1"/>
    </xf>
    <xf borderId="72" fillId="0" fontId="3" numFmtId="0" xfId="0" applyBorder="1" applyFont="1"/>
    <xf borderId="59" fillId="2" fontId="5" numFmtId="0" xfId="0" applyAlignment="1" applyBorder="1" applyFont="1">
      <alignment vertical="center"/>
    </xf>
    <xf borderId="73" fillId="2" fontId="6" numFmtId="0" xfId="0" applyAlignment="1" applyBorder="1" applyFont="1">
      <alignment horizontal="center" vertical="center"/>
    </xf>
    <xf borderId="73" fillId="2" fontId="5" numFmtId="0" xfId="0" applyAlignment="1" applyBorder="1" applyFont="1">
      <alignment horizontal="center" vertical="center"/>
    </xf>
    <xf borderId="73" fillId="2" fontId="5" numFmtId="0" xfId="0" applyAlignment="1" applyBorder="1" applyFont="1">
      <alignment vertical="center"/>
    </xf>
    <xf borderId="73" fillId="2" fontId="5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left" shrinkToFit="0" vertical="center" wrapText="1"/>
    </xf>
    <xf borderId="74" fillId="2" fontId="0" numFmtId="0" xfId="0" applyAlignment="1" applyBorder="1" applyFont="1">
      <alignment horizontal="left"/>
    </xf>
    <xf borderId="1" fillId="2" fontId="19" numFmtId="0" xfId="0" applyAlignment="1" applyBorder="1" applyFont="1">
      <alignment horizontal="left" vertical="center"/>
    </xf>
    <xf borderId="75" fillId="0" fontId="3" numFmtId="0" xfId="0" applyBorder="1" applyFont="1"/>
    <xf borderId="2" fillId="3" fontId="21" numFmtId="0" xfId="0" applyAlignment="1" applyBorder="1" applyFont="1">
      <alignment horizontal="center" vertical="center"/>
    </xf>
    <xf borderId="57" fillId="2" fontId="5" numFmtId="14" xfId="0" applyAlignment="1" applyBorder="1" applyFont="1" applyNumberFormat="1">
      <alignment horizontal="center" vertical="center"/>
    </xf>
    <xf borderId="43" fillId="8" fontId="20" numFmtId="0" xfId="0" applyAlignment="1" applyBorder="1" applyFont="1">
      <alignment horizontal="center" vertical="center"/>
    </xf>
    <xf borderId="76" fillId="8" fontId="20" numFmtId="0" xfId="0" applyAlignment="1" applyBorder="1" applyFont="1">
      <alignment horizontal="center" shrinkToFit="0" vertical="center" wrapText="1"/>
    </xf>
    <xf borderId="2" fillId="8" fontId="20" numFmtId="0" xfId="0" applyAlignment="1" applyBorder="1" applyFont="1">
      <alignment horizontal="center" shrinkToFit="0" vertical="center" wrapText="1"/>
    </xf>
    <xf borderId="77" fillId="2" fontId="5" numFmtId="0" xfId="0" applyAlignment="1" applyBorder="1" applyFont="1">
      <alignment horizontal="center" vertical="center"/>
    </xf>
    <xf borderId="78" fillId="2" fontId="5" numFmtId="14" xfId="0" applyAlignment="1" applyBorder="1" applyFont="1" applyNumberFormat="1">
      <alignment horizontal="center" shrinkToFit="0" vertical="center" wrapText="1"/>
    </xf>
    <xf borderId="79" fillId="2" fontId="5" numFmtId="0" xfId="0" applyAlignment="1" applyBorder="1" applyFont="1">
      <alignment horizontal="left" shrinkToFit="0" vertical="center" wrapText="1"/>
    </xf>
    <xf borderId="80" fillId="0" fontId="3" numFmtId="0" xfId="0" applyBorder="1" applyFont="1"/>
    <xf borderId="81" fillId="0" fontId="3" numFmtId="0" xfId="0" applyBorder="1" applyFont="1"/>
    <xf borderId="63" fillId="2" fontId="5" numFmtId="0" xfId="0" applyAlignment="1" applyBorder="1" applyFont="1">
      <alignment horizontal="center" vertical="center"/>
    </xf>
    <xf borderId="35" fillId="2" fontId="5" numFmtId="0" xfId="0" applyAlignment="1" applyBorder="1" applyFont="1">
      <alignment horizontal="left" shrinkToFit="0" vertical="center" wrapText="1"/>
    </xf>
    <xf borderId="64" fillId="2" fontId="5" numFmtId="0" xfId="0" applyAlignment="1" applyBorder="1" applyFont="1">
      <alignment horizontal="center" vertical="center"/>
    </xf>
    <xf borderId="38" fillId="2" fontId="5" numFmtId="0" xfId="0" applyAlignment="1" applyBorder="1" applyFont="1">
      <alignment horizontal="left" shrinkToFit="0" vertical="center" wrapText="1"/>
    </xf>
    <xf borderId="16" fillId="2" fontId="12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ormato%20para%20la%20Matriz%20de%20riesgo%20v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z de riesgos"/>
      <sheetName val="criterios para evaluar"/>
      <sheetName val="nivel de riesgo absoluto"/>
      <sheetName val="nivel de riesgo residual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  <col customWidth="1" hidden="1" min="16" max="16" width="46.14"/>
    <col customWidth="1" hidden="1" min="17" max="17" width="2.57"/>
    <col customWidth="1" hidden="1" min="18" max="18" width="50.43"/>
  </cols>
  <sheetData>
    <row r="1" ht="11.25" customHeight="1">
      <c r="A1" s="34"/>
      <c r="B1" s="36"/>
      <c r="C1" s="37"/>
      <c r="D1" s="37"/>
      <c r="E1" s="34"/>
      <c r="F1" s="39"/>
      <c r="G1" s="39"/>
      <c r="H1" s="36"/>
      <c r="I1" s="34"/>
      <c r="J1" s="40"/>
      <c r="K1" s="36"/>
      <c r="L1" s="36"/>
      <c r="M1" s="34"/>
      <c r="N1" s="34"/>
      <c r="O1" s="34"/>
      <c r="P1" s="34"/>
      <c r="Q1" s="34"/>
      <c r="R1" s="34"/>
    </row>
    <row r="2" ht="11.25" customHeight="1">
      <c r="A2" s="34"/>
      <c r="B2" s="36"/>
      <c r="C2" s="37"/>
      <c r="D2" s="37"/>
      <c r="E2" s="34"/>
      <c r="F2" s="39"/>
      <c r="G2" s="39"/>
      <c r="H2" s="36"/>
      <c r="I2" s="34"/>
      <c r="J2" s="40"/>
      <c r="K2" s="36"/>
      <c r="L2" s="36"/>
      <c r="M2" s="34"/>
      <c r="N2" s="34"/>
      <c r="O2" s="34"/>
      <c r="P2" s="34"/>
      <c r="Q2" s="34"/>
      <c r="R2" s="34"/>
    </row>
    <row r="3" ht="30.0" customHeight="1">
      <c r="A3" s="34"/>
      <c r="B3" s="43"/>
      <c r="C3" s="45"/>
      <c r="D3" s="67" t="s">
        <v>17</v>
      </c>
      <c r="E3" s="31"/>
      <c r="F3" s="31"/>
      <c r="G3" s="31"/>
      <c r="H3" s="31"/>
      <c r="I3" s="32"/>
      <c r="J3" s="68"/>
      <c r="K3" s="69"/>
      <c r="L3" s="45"/>
      <c r="M3" s="70" t="s">
        <v>18</v>
      </c>
      <c r="N3" s="71" t="s">
        <v>19</v>
      </c>
      <c r="O3" s="72"/>
      <c r="P3" s="34"/>
      <c r="Q3" s="34"/>
      <c r="R3" s="34"/>
    </row>
    <row r="4" ht="30.0" customHeight="1">
      <c r="A4" s="34"/>
      <c r="B4" s="73"/>
      <c r="C4" s="74"/>
      <c r="D4" s="75" t="s">
        <v>20</v>
      </c>
      <c r="E4" s="76"/>
      <c r="F4" s="76"/>
      <c r="G4" s="76"/>
      <c r="H4" s="76"/>
      <c r="I4" s="77"/>
      <c r="J4" s="78"/>
      <c r="L4" s="74"/>
      <c r="M4" s="79" t="s">
        <v>21</v>
      </c>
      <c r="N4" s="80" t="s">
        <v>22</v>
      </c>
      <c r="O4" s="72"/>
      <c r="P4" s="34"/>
      <c r="Q4" s="34"/>
      <c r="R4" s="34"/>
    </row>
    <row r="5" ht="30.0" customHeight="1">
      <c r="A5" s="34"/>
      <c r="B5" s="81"/>
      <c r="C5" s="82"/>
      <c r="D5" s="81"/>
      <c r="E5" s="83"/>
      <c r="F5" s="83"/>
      <c r="G5" s="83"/>
      <c r="H5" s="83"/>
      <c r="I5" s="84"/>
      <c r="J5" s="85"/>
      <c r="K5" s="83"/>
      <c r="L5" s="82"/>
      <c r="M5" s="86" t="s">
        <v>23</v>
      </c>
      <c r="N5" s="87" t="s">
        <v>24</v>
      </c>
      <c r="O5" s="34"/>
      <c r="P5" s="34"/>
      <c r="Q5" s="34"/>
      <c r="R5" s="34"/>
    </row>
    <row r="6" ht="4.5" customHeight="1">
      <c r="A6" s="34"/>
      <c r="B6" s="88"/>
      <c r="C6" s="89"/>
      <c r="D6" s="89"/>
      <c r="E6" s="89"/>
      <c r="F6" s="89"/>
      <c r="G6" s="89"/>
      <c r="H6" s="89"/>
      <c r="I6" s="90"/>
      <c r="J6" s="40"/>
      <c r="K6" s="36"/>
      <c r="L6" s="36"/>
      <c r="M6" s="34"/>
      <c r="N6" s="34"/>
      <c r="O6" s="34"/>
      <c r="P6" s="34"/>
      <c r="Q6" s="34"/>
      <c r="R6" s="34"/>
    </row>
    <row r="7" ht="11.25" customHeight="1">
      <c r="A7" s="34"/>
      <c r="B7" s="91" t="s">
        <v>25</v>
      </c>
      <c r="C7" s="92" t="s">
        <v>26</v>
      </c>
      <c r="D7" s="92" t="s">
        <v>27</v>
      </c>
      <c r="E7" s="93" t="s">
        <v>28</v>
      </c>
      <c r="F7" s="94" t="s">
        <v>29</v>
      </c>
      <c r="G7" s="94" t="s">
        <v>30</v>
      </c>
      <c r="H7" s="93" t="s">
        <v>31</v>
      </c>
      <c r="I7" s="93" t="s">
        <v>32</v>
      </c>
      <c r="J7" s="92" t="s">
        <v>33</v>
      </c>
      <c r="K7" s="92" t="s">
        <v>34</v>
      </c>
      <c r="L7" s="92" t="s">
        <v>35</v>
      </c>
      <c r="M7" s="92" t="s">
        <v>36</v>
      </c>
      <c r="N7" s="95" t="s">
        <v>37</v>
      </c>
      <c r="O7" s="34"/>
      <c r="P7" s="96" t="s">
        <v>38</v>
      </c>
      <c r="Q7" s="34"/>
      <c r="R7" s="96" t="s">
        <v>39</v>
      </c>
    </row>
    <row r="8" ht="11.25" customHeight="1">
      <c r="A8" s="34"/>
      <c r="B8" s="97">
        <v>1.0</v>
      </c>
      <c r="C8" s="98" t="s">
        <v>40</v>
      </c>
      <c r="D8" s="98" t="s">
        <v>41</v>
      </c>
      <c r="E8" s="99" t="s">
        <v>42</v>
      </c>
      <c r="F8" s="100">
        <v>1.0</v>
      </c>
      <c r="G8" s="100">
        <v>3.0</v>
      </c>
      <c r="H8" s="101" t="str">
        <f t="shared" ref="H8:H17" si="1">IF($F8*$G8&lt;=3,"B",IF($F8*$G8&lt;9,"M","A"))</f>
        <v>B</v>
      </c>
      <c r="I8" s="99" t="s">
        <v>43</v>
      </c>
      <c r="J8" s="99" t="str">
        <f t="shared" ref="J8:J13" si="2">IF(ISERROR(VLOOKUP($K8,'[1]criterios para evaluar'!$B$12:$D$17,2,0)),"",VLOOKUP($K8,'[1]criterios para evaluar'!$B$12:$D$17,2,0))</f>
        <v/>
      </c>
      <c r="K8" s="102">
        <v>1.0</v>
      </c>
      <c r="L8" s="103">
        <f t="shared" ref="L8:L17" si="3">IF(H8="B",1,IF(H8="M",2,3))</f>
        <v>1</v>
      </c>
      <c r="M8" s="101" t="str">
        <f t="shared" ref="M8:M17" si="4">IF(IF($H8="B",1,IF($H8="M",2,3))*$K8&lt;=3,"BAJO",IF(IF($H8="B",1,IF($H8="M",2,3))*$K8&lt;9,"MEDIO","ALTO"))</f>
        <v>BAJO</v>
      </c>
      <c r="N8" s="104" t="str">
        <f t="shared" ref="N8:N17" si="5">IF($M8="ALTO","Acciones Inmediatas",IF($M8="MEDIO","Gestión de Mejora","Monitoreo"))</f>
        <v>Monitoreo</v>
      </c>
      <c r="O8" s="105">
        <f t="shared" ref="O8:O12" si="6">IF($M8="BAJO",1,IF($M8="MEDIO",10,100))</f>
        <v>1</v>
      </c>
      <c r="P8" s="106" t="s">
        <v>44</v>
      </c>
      <c r="Q8" s="34"/>
      <c r="R8" s="106" t="s">
        <v>45</v>
      </c>
    </row>
    <row r="9" ht="11.25" customHeight="1">
      <c r="A9" s="34"/>
      <c r="B9" s="107">
        <f t="shared" ref="B9:B11" si="7">+B8+1</f>
        <v>2</v>
      </c>
      <c r="C9" s="108" t="s">
        <v>46</v>
      </c>
      <c r="D9" s="109" t="s">
        <v>47</v>
      </c>
      <c r="E9" s="110" t="s">
        <v>48</v>
      </c>
      <c r="F9" s="111">
        <v>1.0</v>
      </c>
      <c r="G9" s="111">
        <v>2.0</v>
      </c>
      <c r="H9" s="112" t="str">
        <f t="shared" si="1"/>
        <v>B</v>
      </c>
      <c r="I9" s="110" t="s">
        <v>49</v>
      </c>
      <c r="J9" s="113" t="str">
        <f t="shared" si="2"/>
        <v/>
      </c>
      <c r="K9" s="114">
        <v>1.0</v>
      </c>
      <c r="L9" s="115">
        <f t="shared" si="3"/>
        <v>1</v>
      </c>
      <c r="M9" s="112" t="str">
        <f t="shared" si="4"/>
        <v>BAJO</v>
      </c>
      <c r="N9" s="116" t="str">
        <f t="shared" si="5"/>
        <v>Monitoreo</v>
      </c>
      <c r="O9" s="105">
        <f t="shared" si="6"/>
        <v>1</v>
      </c>
      <c r="P9" s="117" t="s">
        <v>50</v>
      </c>
      <c r="Q9" s="34"/>
      <c r="R9" s="117" t="s">
        <v>51</v>
      </c>
    </row>
    <row r="10" ht="11.25" customHeight="1">
      <c r="A10" s="34"/>
      <c r="B10" s="107">
        <f t="shared" si="7"/>
        <v>3</v>
      </c>
      <c r="C10" s="113" t="s">
        <v>52</v>
      </c>
      <c r="D10" s="109" t="s">
        <v>53</v>
      </c>
      <c r="E10" s="110" t="s">
        <v>54</v>
      </c>
      <c r="F10" s="118">
        <v>1.0</v>
      </c>
      <c r="G10" s="118">
        <v>2.0</v>
      </c>
      <c r="H10" s="112" t="str">
        <f t="shared" si="1"/>
        <v>B</v>
      </c>
      <c r="I10" s="110" t="s">
        <v>55</v>
      </c>
      <c r="J10" s="113" t="str">
        <f t="shared" si="2"/>
        <v/>
      </c>
      <c r="K10" s="112">
        <v>1.0</v>
      </c>
      <c r="L10" s="115">
        <f t="shared" si="3"/>
        <v>1</v>
      </c>
      <c r="M10" s="112" t="str">
        <f t="shared" si="4"/>
        <v>BAJO</v>
      </c>
      <c r="N10" s="116" t="str">
        <f t="shared" si="5"/>
        <v>Monitoreo</v>
      </c>
      <c r="O10" s="105">
        <f t="shared" si="6"/>
        <v>1</v>
      </c>
      <c r="P10" s="117" t="s">
        <v>56</v>
      </c>
      <c r="Q10" s="34"/>
      <c r="R10" s="117" t="s">
        <v>56</v>
      </c>
    </row>
    <row r="11" ht="11.25" customHeight="1">
      <c r="A11" s="34"/>
      <c r="B11" s="107">
        <f t="shared" si="7"/>
        <v>4</v>
      </c>
      <c r="C11" s="113" t="s">
        <v>57</v>
      </c>
      <c r="D11" s="109" t="s">
        <v>58</v>
      </c>
      <c r="E11" s="110" t="s">
        <v>59</v>
      </c>
      <c r="F11" s="118">
        <v>1.0</v>
      </c>
      <c r="G11" s="118">
        <v>3.0</v>
      </c>
      <c r="H11" s="112" t="str">
        <f t="shared" si="1"/>
        <v>B</v>
      </c>
      <c r="I11" s="110" t="s">
        <v>60</v>
      </c>
      <c r="J11" s="113" t="str">
        <f t="shared" si="2"/>
        <v/>
      </c>
      <c r="K11" s="112">
        <v>1.0</v>
      </c>
      <c r="L11" s="115">
        <f t="shared" si="3"/>
        <v>1</v>
      </c>
      <c r="M11" s="112" t="str">
        <f t="shared" si="4"/>
        <v>BAJO</v>
      </c>
      <c r="N11" s="116" t="str">
        <f t="shared" si="5"/>
        <v>Monitoreo</v>
      </c>
      <c r="O11" s="105">
        <f t="shared" si="6"/>
        <v>1</v>
      </c>
      <c r="P11" s="117" t="s">
        <v>61</v>
      </c>
      <c r="Q11" s="34"/>
      <c r="R11" s="117" t="s">
        <v>61</v>
      </c>
    </row>
    <row r="12" ht="11.25" customHeight="1">
      <c r="A12" s="34"/>
      <c r="B12" s="107">
        <v>5.0</v>
      </c>
      <c r="C12" s="113" t="s">
        <v>62</v>
      </c>
      <c r="D12" s="109" t="s">
        <v>63</v>
      </c>
      <c r="E12" s="110" t="s">
        <v>64</v>
      </c>
      <c r="F12" s="118">
        <v>1.0</v>
      </c>
      <c r="G12" s="118">
        <v>3.0</v>
      </c>
      <c r="H12" s="112" t="str">
        <f t="shared" si="1"/>
        <v>B</v>
      </c>
      <c r="I12" s="110" t="s">
        <v>65</v>
      </c>
      <c r="J12" s="113" t="str">
        <f t="shared" si="2"/>
        <v/>
      </c>
      <c r="K12" s="112">
        <v>1.0</v>
      </c>
      <c r="L12" s="115">
        <f t="shared" si="3"/>
        <v>1</v>
      </c>
      <c r="M12" s="112" t="str">
        <f t="shared" si="4"/>
        <v>BAJO</v>
      </c>
      <c r="N12" s="116" t="str">
        <f t="shared" si="5"/>
        <v>Monitoreo</v>
      </c>
      <c r="O12" s="105">
        <f t="shared" si="6"/>
        <v>1</v>
      </c>
      <c r="P12" s="117" t="s">
        <v>66</v>
      </c>
      <c r="Q12" s="34"/>
      <c r="R12" s="117" t="s">
        <v>66</v>
      </c>
    </row>
    <row r="13" ht="11.25" customHeight="1">
      <c r="A13" s="34"/>
      <c r="B13" s="107">
        <v>6.0</v>
      </c>
      <c r="C13" s="119" t="s">
        <v>67</v>
      </c>
      <c r="D13" s="120" t="s">
        <v>68</v>
      </c>
      <c r="E13" s="121" t="s">
        <v>69</v>
      </c>
      <c r="F13" s="118">
        <v>1.0</v>
      </c>
      <c r="G13" s="118">
        <v>2.0</v>
      </c>
      <c r="H13" s="112" t="str">
        <f t="shared" si="1"/>
        <v>B</v>
      </c>
      <c r="I13" s="121" t="s">
        <v>70</v>
      </c>
      <c r="J13" s="113" t="str">
        <f t="shared" si="2"/>
        <v/>
      </c>
      <c r="K13" s="112">
        <v>1.0</v>
      </c>
      <c r="L13" s="115">
        <f t="shared" si="3"/>
        <v>1</v>
      </c>
      <c r="M13" s="112" t="str">
        <f t="shared" si="4"/>
        <v>BAJO</v>
      </c>
      <c r="N13" s="116" t="str">
        <f t="shared" si="5"/>
        <v>Monitoreo</v>
      </c>
      <c r="O13" s="105"/>
      <c r="P13" s="117" t="s">
        <v>71</v>
      </c>
      <c r="Q13" s="34"/>
      <c r="R13" s="117" t="s">
        <v>71</v>
      </c>
    </row>
    <row r="14" ht="11.25" customHeight="1">
      <c r="A14" s="34"/>
      <c r="B14" s="107">
        <v>7.0</v>
      </c>
      <c r="C14" s="122"/>
      <c r="D14" s="122"/>
      <c r="E14" s="123"/>
      <c r="F14" s="118"/>
      <c r="G14" s="118"/>
      <c r="H14" s="112" t="str">
        <f t="shared" si="1"/>
        <v>B</v>
      </c>
      <c r="I14" s="125"/>
      <c r="J14" s="113"/>
      <c r="K14" s="112">
        <v>1.0</v>
      </c>
      <c r="L14" s="115">
        <f t="shared" si="3"/>
        <v>1</v>
      </c>
      <c r="M14" s="112" t="str">
        <f t="shared" si="4"/>
        <v>BAJO</v>
      </c>
      <c r="N14" s="116" t="str">
        <f t="shared" si="5"/>
        <v>Monitoreo</v>
      </c>
      <c r="O14" s="105"/>
      <c r="P14" s="126"/>
      <c r="Q14" s="34"/>
      <c r="R14" s="126"/>
    </row>
    <row r="15" ht="11.25" customHeight="1">
      <c r="A15" s="34"/>
      <c r="B15" s="107">
        <v>8.0</v>
      </c>
      <c r="C15" s="122"/>
      <c r="D15" s="122"/>
      <c r="E15" s="123"/>
      <c r="F15" s="118"/>
      <c r="G15" s="118"/>
      <c r="H15" s="112" t="str">
        <f t="shared" si="1"/>
        <v>B</v>
      </c>
      <c r="I15" s="125"/>
      <c r="J15" s="113"/>
      <c r="K15" s="112">
        <v>1.0</v>
      </c>
      <c r="L15" s="115">
        <f t="shared" si="3"/>
        <v>1</v>
      </c>
      <c r="M15" s="112" t="str">
        <f t="shared" si="4"/>
        <v>BAJO</v>
      </c>
      <c r="N15" s="116" t="str">
        <f t="shared" si="5"/>
        <v>Monitoreo</v>
      </c>
      <c r="O15" s="105"/>
      <c r="P15" s="126"/>
      <c r="Q15" s="34"/>
      <c r="R15" s="126"/>
    </row>
    <row r="16" ht="11.25" customHeight="1">
      <c r="A16" s="34"/>
      <c r="B16" s="107">
        <v>9.0</v>
      </c>
      <c r="C16" s="122"/>
      <c r="D16" s="122"/>
      <c r="E16" s="123"/>
      <c r="F16" s="118"/>
      <c r="G16" s="118"/>
      <c r="H16" s="112" t="str">
        <f t="shared" si="1"/>
        <v>B</v>
      </c>
      <c r="I16" s="125"/>
      <c r="J16" s="113"/>
      <c r="K16" s="114">
        <v>1.0</v>
      </c>
      <c r="L16" s="115">
        <f t="shared" si="3"/>
        <v>1</v>
      </c>
      <c r="M16" s="112" t="str">
        <f t="shared" si="4"/>
        <v>BAJO</v>
      </c>
      <c r="N16" s="116" t="str">
        <f t="shared" si="5"/>
        <v>Monitoreo</v>
      </c>
      <c r="O16" s="105"/>
      <c r="P16" s="126"/>
      <c r="Q16" s="34"/>
      <c r="R16" s="126"/>
    </row>
    <row r="17" ht="11.25" customHeight="1">
      <c r="A17" s="34"/>
      <c r="B17" s="130">
        <v>10.0</v>
      </c>
      <c r="C17" s="134"/>
      <c r="D17" s="134"/>
      <c r="E17" s="136"/>
      <c r="F17" s="139"/>
      <c r="G17" s="139"/>
      <c r="H17" s="140" t="str">
        <f t="shared" si="1"/>
        <v>B</v>
      </c>
      <c r="I17" s="141"/>
      <c r="J17" s="119"/>
      <c r="K17" s="142">
        <v>1.0</v>
      </c>
      <c r="L17" s="143">
        <f t="shared" si="3"/>
        <v>1</v>
      </c>
      <c r="M17" s="140" t="str">
        <f t="shared" si="4"/>
        <v>BAJO</v>
      </c>
      <c r="N17" s="144" t="str">
        <f t="shared" si="5"/>
        <v>Monitoreo</v>
      </c>
      <c r="O17" s="105"/>
      <c r="P17" s="126"/>
      <c r="Q17" s="34"/>
      <c r="R17" s="126"/>
    </row>
    <row r="18" ht="4.5" customHeight="1">
      <c r="A18" s="34"/>
      <c r="B18" s="36"/>
      <c r="C18" s="37"/>
      <c r="D18" s="37"/>
      <c r="E18" s="34"/>
      <c r="F18" s="39"/>
      <c r="G18" s="39"/>
      <c r="H18" s="36"/>
      <c r="I18" s="34"/>
      <c r="J18" s="34"/>
      <c r="K18" s="36"/>
      <c r="L18" s="36"/>
      <c r="M18" s="34"/>
      <c r="N18" s="34"/>
      <c r="O18" s="105"/>
      <c r="P18" s="126"/>
      <c r="Q18" s="34"/>
      <c r="R18" s="126"/>
    </row>
    <row r="19" ht="19.5" customHeight="1">
      <c r="A19" s="34"/>
      <c r="B19" s="146" t="s">
        <v>80</v>
      </c>
      <c r="C19" s="4"/>
      <c r="D19" s="140" t="str">
        <f>IF(COUNTIF($O$8:$O$17,100)&gt;=1,"ALTO",IF(COUNTIF($O$8:$O$17,10)&gt;=1,"MEDIO","BAJO"))</f>
        <v>BAJO</v>
      </c>
      <c r="E19" s="34"/>
      <c r="F19" s="39"/>
      <c r="G19" s="39"/>
      <c r="H19" s="36"/>
      <c r="I19" s="34"/>
      <c r="J19" s="40"/>
      <c r="K19" s="36"/>
      <c r="L19" s="36"/>
      <c r="M19" s="34"/>
      <c r="N19" s="34"/>
      <c r="O19" s="105">
        <f>SUM(O8:O18)</f>
        <v>5</v>
      </c>
      <c r="P19" s="150"/>
      <c r="Q19" s="34"/>
      <c r="R19" s="150"/>
    </row>
    <row r="20" ht="4.5" customHeight="1">
      <c r="A20" s="34"/>
      <c r="B20" s="152"/>
      <c r="C20" s="37"/>
      <c r="D20" s="37"/>
      <c r="E20" s="34"/>
      <c r="F20" s="39"/>
      <c r="G20" s="39"/>
      <c r="H20" s="36"/>
      <c r="I20" s="34"/>
      <c r="J20" s="40"/>
      <c r="K20" s="36"/>
      <c r="L20" s="36"/>
      <c r="M20" s="34"/>
      <c r="N20" s="34"/>
      <c r="O20" s="34"/>
      <c r="P20" s="34"/>
      <c r="Q20" s="34"/>
      <c r="R20" s="34"/>
    </row>
    <row r="21">
      <c r="A21" s="34"/>
      <c r="B21" s="154" t="s">
        <v>85</v>
      </c>
      <c r="C21" s="156"/>
      <c r="D21" s="158">
        <v>43508.0</v>
      </c>
      <c r="E21" s="42"/>
      <c r="F21" s="42"/>
      <c r="G21" s="42"/>
      <c r="H21" s="42"/>
      <c r="I21" s="42"/>
      <c r="J21" s="42"/>
      <c r="K21" s="42"/>
      <c r="L21" s="42"/>
      <c r="M21" s="42"/>
      <c r="N21" s="156"/>
      <c r="O21" s="34"/>
      <c r="P21" s="34"/>
      <c r="Q21" s="34"/>
      <c r="R21" s="34"/>
    </row>
    <row r="22">
      <c r="A22" s="34"/>
      <c r="B22" s="160" t="s">
        <v>87</v>
      </c>
      <c r="C22" s="162"/>
      <c r="D22" s="164" t="s">
        <v>89</v>
      </c>
      <c r="E22" s="42"/>
      <c r="F22" s="42"/>
      <c r="G22" s="42"/>
      <c r="H22" s="42"/>
      <c r="I22" s="42"/>
      <c r="J22" s="42"/>
      <c r="K22" s="42"/>
      <c r="L22" s="42"/>
      <c r="M22" s="42"/>
      <c r="N22" s="156"/>
      <c r="O22" s="166"/>
      <c r="P22" s="34"/>
      <c r="Q22" s="34"/>
      <c r="R22" s="34"/>
    </row>
    <row r="23" ht="11.25" customHeight="1">
      <c r="A23" s="34"/>
      <c r="B23" s="152"/>
      <c r="C23" s="37"/>
      <c r="D23" s="37"/>
      <c r="E23" s="34"/>
      <c r="F23" s="167"/>
      <c r="G23" s="167"/>
      <c r="H23" s="168"/>
      <c r="I23" s="169"/>
      <c r="J23" s="170"/>
      <c r="K23" s="168"/>
      <c r="L23" s="168"/>
      <c r="M23" s="169"/>
      <c r="N23" s="169"/>
      <c r="O23" s="34"/>
      <c r="P23" s="34"/>
      <c r="Q23" s="34"/>
      <c r="R23" s="34"/>
    </row>
    <row r="24" ht="36.75" customHeight="1">
      <c r="A24" s="34"/>
      <c r="B24" s="172" t="s">
        <v>92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4"/>
      <c r="O24" s="34"/>
      <c r="P24" s="34"/>
      <c r="Q24" s="34"/>
      <c r="R24" s="34"/>
    </row>
    <row r="25" ht="11.25" customHeight="1">
      <c r="A25" s="34"/>
      <c r="B25" s="174"/>
      <c r="C25" s="37"/>
      <c r="D25" s="37"/>
      <c r="E25" s="34"/>
      <c r="F25" s="39"/>
      <c r="G25" s="39"/>
      <c r="H25" s="36"/>
      <c r="I25" s="34"/>
      <c r="J25" s="40"/>
      <c r="K25" s="36"/>
      <c r="L25" s="36"/>
      <c r="M25" s="34"/>
      <c r="N25" s="34"/>
      <c r="O25" s="34"/>
      <c r="P25" s="34"/>
      <c r="Q25" s="34"/>
      <c r="R25" s="34"/>
    </row>
    <row r="26" ht="24.75" customHeight="1">
      <c r="A26" s="34"/>
      <c r="B26" s="176" t="s">
        <v>94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4"/>
      <c r="O26" s="34"/>
      <c r="P26" s="34"/>
      <c r="Q26" s="34"/>
      <c r="R26" s="34"/>
    </row>
    <row r="27" ht="9.75" customHeight="1">
      <c r="A27" s="34"/>
      <c r="B27" s="177"/>
      <c r="C27" s="90"/>
      <c r="D27" s="40"/>
      <c r="E27" s="34"/>
      <c r="F27" s="39"/>
      <c r="G27" s="39"/>
      <c r="H27" s="36"/>
      <c r="I27" s="34"/>
      <c r="J27" s="40"/>
      <c r="K27" s="36"/>
      <c r="L27" s="36"/>
      <c r="M27" s="34"/>
      <c r="N27" s="34"/>
      <c r="O27" s="34"/>
      <c r="P27" s="34"/>
      <c r="Q27" s="34"/>
      <c r="R27" s="34"/>
    </row>
    <row r="28" ht="30.0" customHeight="1">
      <c r="A28" s="34"/>
      <c r="B28" s="178" t="s">
        <v>95</v>
      </c>
      <c r="C28" s="179" t="s">
        <v>96</v>
      </c>
      <c r="D28" s="180" t="s">
        <v>97</v>
      </c>
      <c r="E28" s="3"/>
      <c r="F28" s="3"/>
      <c r="G28" s="3"/>
      <c r="H28" s="3"/>
      <c r="I28" s="4"/>
      <c r="J28" s="180" t="s">
        <v>98</v>
      </c>
      <c r="K28" s="3"/>
      <c r="L28" s="3"/>
      <c r="M28" s="3"/>
      <c r="N28" s="4"/>
      <c r="O28" s="34"/>
      <c r="P28" s="34"/>
      <c r="Q28" s="34"/>
      <c r="R28" s="34"/>
    </row>
    <row r="29" ht="30.0" customHeight="1">
      <c r="A29" s="34"/>
      <c r="B29" s="181">
        <v>1.0</v>
      </c>
      <c r="C29" s="182">
        <v>43508.0</v>
      </c>
      <c r="D29" s="183" t="s">
        <v>99</v>
      </c>
      <c r="E29" s="184"/>
      <c r="F29" s="184"/>
      <c r="G29" s="184"/>
      <c r="H29" s="184"/>
      <c r="I29" s="185"/>
      <c r="J29" s="183" t="s">
        <v>100</v>
      </c>
      <c r="K29" s="184"/>
      <c r="L29" s="184"/>
      <c r="M29" s="184"/>
      <c r="N29" s="185"/>
      <c r="O29" s="34"/>
      <c r="P29" s="34"/>
      <c r="Q29" s="34"/>
      <c r="R29" s="34"/>
    </row>
    <row r="30" ht="30.0" customHeight="1">
      <c r="A30" s="34"/>
      <c r="B30" s="186">
        <v>2.0</v>
      </c>
      <c r="C30" s="182">
        <v>43508.0</v>
      </c>
      <c r="D30" s="187" t="s">
        <v>101</v>
      </c>
      <c r="E30" s="49"/>
      <c r="F30" s="49"/>
      <c r="G30" s="49"/>
      <c r="H30" s="49"/>
      <c r="I30" s="165"/>
      <c r="J30" s="183" t="s">
        <v>100</v>
      </c>
      <c r="K30" s="184"/>
      <c r="L30" s="184"/>
      <c r="M30" s="184"/>
      <c r="N30" s="185"/>
      <c r="O30" s="34"/>
      <c r="P30" s="34"/>
      <c r="Q30" s="34"/>
      <c r="R30" s="34"/>
    </row>
    <row r="31" ht="30.0" customHeight="1">
      <c r="A31" s="34"/>
      <c r="B31" s="188">
        <v>3.0</v>
      </c>
      <c r="C31" s="182">
        <v>43508.0</v>
      </c>
      <c r="D31" s="189" t="s">
        <v>102</v>
      </c>
      <c r="E31" s="54"/>
      <c r="F31" s="54"/>
      <c r="G31" s="54"/>
      <c r="H31" s="54"/>
      <c r="I31" s="175"/>
      <c r="J31" s="183" t="s">
        <v>100</v>
      </c>
      <c r="K31" s="184"/>
      <c r="L31" s="184"/>
      <c r="M31" s="184"/>
      <c r="N31" s="185"/>
      <c r="O31" s="34"/>
      <c r="P31" s="34"/>
      <c r="Q31" s="34"/>
      <c r="R31" s="34"/>
    </row>
    <row r="32" ht="11.25" customHeight="1">
      <c r="A32" s="34"/>
      <c r="B32" s="36"/>
      <c r="C32" s="37"/>
      <c r="D32" s="37"/>
      <c r="E32" s="34"/>
      <c r="F32" s="39"/>
      <c r="G32" s="39"/>
      <c r="H32" s="36"/>
      <c r="I32" s="34"/>
      <c r="J32" s="40"/>
      <c r="K32" s="36"/>
      <c r="L32" s="36"/>
      <c r="M32" s="34"/>
      <c r="N32" s="34"/>
      <c r="O32" s="34"/>
      <c r="P32" s="34"/>
      <c r="Q32" s="34"/>
      <c r="R32" s="34"/>
    </row>
    <row r="33" ht="11.25" customHeight="1">
      <c r="A33" s="34"/>
      <c r="B33" s="190" t="s">
        <v>31</v>
      </c>
      <c r="C33" s="113" t="s">
        <v>103</v>
      </c>
      <c r="D33" s="37"/>
      <c r="E33" s="34"/>
      <c r="F33" s="39"/>
      <c r="G33" s="39"/>
      <c r="H33" s="36"/>
      <c r="I33" s="34"/>
      <c r="J33" s="40"/>
      <c r="K33" s="36"/>
      <c r="L33" s="36"/>
      <c r="M33" s="34"/>
      <c r="N33" s="34"/>
      <c r="O33" s="34"/>
      <c r="P33" s="34"/>
      <c r="Q33" s="34"/>
      <c r="R33" s="34"/>
    </row>
    <row r="34" ht="11.25" customHeight="1">
      <c r="A34" s="34"/>
      <c r="B34" s="190" t="s">
        <v>36</v>
      </c>
      <c r="C34" s="113" t="s">
        <v>104</v>
      </c>
      <c r="D34" s="37"/>
      <c r="E34" s="34"/>
      <c r="F34" s="39"/>
      <c r="G34" s="39"/>
      <c r="H34" s="36"/>
      <c r="I34" s="34"/>
      <c r="J34" s="40"/>
      <c r="K34" s="36"/>
      <c r="L34" s="36"/>
      <c r="M34" s="34"/>
      <c r="N34" s="34"/>
      <c r="O34" s="34"/>
      <c r="P34" s="34"/>
      <c r="Q34" s="34"/>
      <c r="R34" s="34"/>
    </row>
    <row r="35" ht="11.25" customHeight="1">
      <c r="A35" s="34"/>
      <c r="B35" s="36"/>
      <c r="C35" s="37"/>
      <c r="D35" s="37"/>
      <c r="E35" s="34"/>
      <c r="F35" s="39"/>
      <c r="G35" s="39"/>
      <c r="H35" s="36"/>
      <c r="I35" s="34"/>
      <c r="J35" s="40"/>
      <c r="K35" s="36"/>
      <c r="L35" s="36"/>
      <c r="M35" s="34"/>
      <c r="N35" s="34"/>
      <c r="O35" s="34"/>
      <c r="P35" s="34"/>
      <c r="Q35" s="34"/>
      <c r="R35" s="34"/>
    </row>
  </sheetData>
  <mergeCells count="21">
    <mergeCell ref="J29:N29"/>
    <mergeCell ref="J28:N28"/>
    <mergeCell ref="B27:C27"/>
    <mergeCell ref="D28:I28"/>
    <mergeCell ref="B21:C21"/>
    <mergeCell ref="B22:C22"/>
    <mergeCell ref="B3:C5"/>
    <mergeCell ref="B26:N26"/>
    <mergeCell ref="B24:N24"/>
    <mergeCell ref="J30:N30"/>
    <mergeCell ref="J31:N31"/>
    <mergeCell ref="D31:I31"/>
    <mergeCell ref="D21:N21"/>
    <mergeCell ref="D22:N22"/>
    <mergeCell ref="B19:C19"/>
    <mergeCell ref="D29:I29"/>
    <mergeCell ref="D30:I30"/>
    <mergeCell ref="D3:I3"/>
    <mergeCell ref="D4:I5"/>
    <mergeCell ref="J3:L5"/>
    <mergeCell ref="B6:I6"/>
  </mergeCells>
  <conditionalFormatting sqref="H8:H12">
    <cfRule type="containsText" dxfId="0" priority="1" operator="containsText" text="B">
      <formula>NOT(ISERROR(SEARCH(("B"),(H8))))</formula>
    </cfRule>
  </conditionalFormatting>
  <conditionalFormatting sqref="H8:H12">
    <cfRule type="containsText" dxfId="1" priority="2" operator="containsText" text="M">
      <formula>NOT(ISERROR(SEARCH(("M"),(H8))))</formula>
    </cfRule>
  </conditionalFormatting>
  <conditionalFormatting sqref="H8:H12">
    <cfRule type="containsText" dxfId="2" priority="3" operator="containsText" text="A">
      <formula>NOT(ISERROR(SEARCH(("A"),(H8))))</formula>
    </cfRule>
  </conditionalFormatting>
  <conditionalFormatting sqref="M9:M12">
    <cfRule type="containsText" dxfId="0" priority="4" operator="containsText" text="BAJO">
      <formula>NOT(ISERROR(SEARCH(("BAJO"),(M9))))</formula>
    </cfRule>
  </conditionalFormatting>
  <conditionalFormatting sqref="M9:M12">
    <cfRule type="containsText" dxfId="1" priority="5" operator="containsText" text="MEDIO">
      <formula>NOT(ISERROR(SEARCH(("MEDIO"),(M9))))</formula>
    </cfRule>
  </conditionalFormatting>
  <conditionalFormatting sqref="M9:M12">
    <cfRule type="containsText" dxfId="2" priority="6" operator="containsText" text="ALTO">
      <formula>NOT(ISERROR(SEARCH(("ALTO"),(M9))))</formula>
    </cfRule>
  </conditionalFormatting>
  <conditionalFormatting sqref="M8:M12">
    <cfRule type="containsText" dxfId="0" priority="7" operator="containsText" text="BAJO">
      <formula>NOT(ISERROR(SEARCH(("BAJO"),(M8))))</formula>
    </cfRule>
  </conditionalFormatting>
  <conditionalFormatting sqref="M8:M12">
    <cfRule type="containsText" dxfId="1" priority="8" operator="containsText" text="MEDIO">
      <formula>NOT(ISERROR(SEARCH(("MEDIO"),(M8))))</formula>
    </cfRule>
  </conditionalFormatting>
  <conditionalFormatting sqref="M8:M12">
    <cfRule type="containsText" dxfId="2" priority="9" operator="containsText" text="ALTO">
      <formula>NOT(ISERROR(SEARCH(("ALTO"),(M8))))</formula>
    </cfRule>
  </conditionalFormatting>
  <conditionalFormatting sqref="D19">
    <cfRule type="containsText" dxfId="0" priority="10" operator="containsText" text="B">
      <formula>NOT(ISERROR(SEARCH(("B"),(D19))))</formula>
    </cfRule>
  </conditionalFormatting>
  <conditionalFormatting sqref="D19">
    <cfRule type="containsText" dxfId="1" priority="11" operator="containsText" text="M">
      <formula>NOT(ISERROR(SEARCH(("M"),(D19))))</formula>
    </cfRule>
  </conditionalFormatting>
  <conditionalFormatting sqref="D19">
    <cfRule type="containsText" dxfId="2" priority="12" operator="containsText" text="A">
      <formula>NOT(ISERROR(SEARCH(("A"),(D19))))</formula>
    </cfRule>
  </conditionalFormatting>
  <conditionalFormatting sqref="H13:H14 H16:H17">
    <cfRule type="containsText" dxfId="0" priority="13" operator="containsText" text="B">
      <formula>NOT(ISERROR(SEARCH(("B"),(H13))))</formula>
    </cfRule>
  </conditionalFormatting>
  <conditionalFormatting sqref="H13:H14 H16:H17">
    <cfRule type="containsText" dxfId="1" priority="14" operator="containsText" text="M">
      <formula>NOT(ISERROR(SEARCH(("M"),(H13))))</formula>
    </cfRule>
  </conditionalFormatting>
  <conditionalFormatting sqref="H13:H14 H16:H17">
    <cfRule type="containsText" dxfId="2" priority="15" operator="containsText" text="A">
      <formula>NOT(ISERROR(SEARCH(("A"),(H13))))</formula>
    </cfRule>
  </conditionalFormatting>
  <conditionalFormatting sqref="M13:M14 M16:M17">
    <cfRule type="containsText" dxfId="0" priority="16" operator="containsText" text="BAJO">
      <formula>NOT(ISERROR(SEARCH(("BAJO"),(M13))))</formula>
    </cfRule>
  </conditionalFormatting>
  <conditionalFormatting sqref="M13:M14 M16:M17">
    <cfRule type="containsText" dxfId="1" priority="17" operator="containsText" text="MEDIO">
      <formula>NOT(ISERROR(SEARCH(("MEDIO"),(M13))))</formula>
    </cfRule>
  </conditionalFormatting>
  <conditionalFormatting sqref="M13:M14 M16:M17">
    <cfRule type="containsText" dxfId="2" priority="18" operator="containsText" text="ALTO">
      <formula>NOT(ISERROR(SEARCH(("ALTO"),(M13))))</formula>
    </cfRule>
  </conditionalFormatting>
  <conditionalFormatting sqref="M13:M14 M16:M17">
    <cfRule type="containsText" dxfId="0" priority="19" operator="containsText" text="BAJO">
      <formula>NOT(ISERROR(SEARCH(("BAJO"),(M13))))</formula>
    </cfRule>
  </conditionalFormatting>
  <conditionalFormatting sqref="M13:M14 M16:M17">
    <cfRule type="containsText" dxfId="1" priority="20" operator="containsText" text="MEDIO">
      <formula>NOT(ISERROR(SEARCH(("MEDIO"),(M13))))</formula>
    </cfRule>
  </conditionalFormatting>
  <conditionalFormatting sqref="M13:M14 M16:M17">
    <cfRule type="containsText" dxfId="2" priority="21" operator="containsText" text="ALTO">
      <formula>NOT(ISERROR(SEARCH(("ALTO"),(M13))))</formula>
    </cfRule>
  </conditionalFormatting>
  <conditionalFormatting sqref="H15">
    <cfRule type="containsText" dxfId="0" priority="22" operator="containsText" text="B">
      <formula>NOT(ISERROR(SEARCH(("B"),(H15))))</formula>
    </cfRule>
  </conditionalFormatting>
  <conditionalFormatting sqref="H15">
    <cfRule type="containsText" dxfId="1" priority="23" operator="containsText" text="M">
      <formula>NOT(ISERROR(SEARCH(("M"),(H15))))</formula>
    </cfRule>
  </conditionalFormatting>
  <conditionalFormatting sqref="H15">
    <cfRule type="containsText" dxfId="2" priority="24" operator="containsText" text="A">
      <formula>NOT(ISERROR(SEARCH(("A"),(H15))))</formula>
    </cfRule>
  </conditionalFormatting>
  <conditionalFormatting sqref="M15">
    <cfRule type="containsText" dxfId="0" priority="25" operator="containsText" text="BAJO">
      <formula>NOT(ISERROR(SEARCH(("BAJO"),(M15))))</formula>
    </cfRule>
  </conditionalFormatting>
  <conditionalFormatting sqref="M15">
    <cfRule type="containsText" dxfId="1" priority="26" operator="containsText" text="MEDIO">
      <formula>NOT(ISERROR(SEARCH(("MEDIO"),(M15))))</formula>
    </cfRule>
  </conditionalFormatting>
  <conditionalFormatting sqref="M15">
    <cfRule type="containsText" dxfId="2" priority="27" operator="containsText" text="ALTO">
      <formula>NOT(ISERROR(SEARCH(("ALTO"),(M15))))</formula>
    </cfRule>
  </conditionalFormatting>
  <conditionalFormatting sqref="M15">
    <cfRule type="containsText" dxfId="0" priority="28" operator="containsText" text="BAJO">
      <formula>NOT(ISERROR(SEARCH(("BAJO"),(M15))))</formula>
    </cfRule>
  </conditionalFormatting>
  <conditionalFormatting sqref="M15">
    <cfRule type="containsText" dxfId="1" priority="29" operator="containsText" text="MEDIO">
      <formula>NOT(ISERROR(SEARCH(("MEDIO"),(M15))))</formula>
    </cfRule>
  </conditionalFormatting>
  <conditionalFormatting sqref="M15">
    <cfRule type="containsText" dxfId="2" priority="30" operator="containsText" text="ALTO">
      <formula>NOT(ISERROR(SEARCH(("ALTO"),(M15))))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7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7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7">
      <formula1>"1.0,2.0,3.0,4.0,5.0"</formula1>
    </dataValidation>
  </dataValidations>
  <printOptions horizontalCentered="1" verticalCentered="1"/>
  <pageMargins bottom="0.0" footer="0.0" header="0.0" left="0.0" right="0.0" top="0.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24.75" customHeight="1">
      <c r="A3" s="35"/>
      <c r="B3" s="124" t="s">
        <v>72</v>
      </c>
      <c r="C3" s="3"/>
      <c r="D3" s="3"/>
      <c r="E3" s="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24.75" customHeight="1">
      <c r="A5" s="35"/>
      <c r="B5" s="127" t="s">
        <v>4</v>
      </c>
      <c r="C5" s="128" t="s">
        <v>5</v>
      </c>
      <c r="D5" s="128" t="s">
        <v>1</v>
      </c>
      <c r="E5" s="129" t="s">
        <v>2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131" t="s">
        <v>73</v>
      </c>
      <c r="C6" s="102">
        <v>3.0</v>
      </c>
      <c r="D6" s="132" t="s">
        <v>74</v>
      </c>
      <c r="E6" s="133" t="s">
        <v>75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135" t="s">
        <v>76</v>
      </c>
      <c r="C7" s="114">
        <v>2.0</v>
      </c>
      <c r="D7" s="137" t="s">
        <v>77</v>
      </c>
      <c r="E7" s="138" t="s">
        <v>78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145" t="s">
        <v>79</v>
      </c>
      <c r="C8" s="142">
        <v>1.0</v>
      </c>
      <c r="D8" s="147" t="s">
        <v>81</v>
      </c>
      <c r="E8" s="148" t="s">
        <v>82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24.75" customHeight="1">
      <c r="A10" s="35"/>
      <c r="B10" s="149" t="s">
        <v>83</v>
      </c>
      <c r="C10" s="3"/>
      <c r="D10" s="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151" t="s">
        <v>5</v>
      </c>
      <c r="C12" s="153" t="s">
        <v>84</v>
      </c>
      <c r="D12" s="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155">
        <v>1.0</v>
      </c>
      <c r="C13" s="157" t="s">
        <v>86</v>
      </c>
      <c r="D13" s="159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161">
        <v>2.0</v>
      </c>
      <c r="C14" s="163" t="s">
        <v>88</v>
      </c>
      <c r="D14" s="16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161">
        <v>3.0</v>
      </c>
      <c r="C15" s="163" t="s">
        <v>90</v>
      </c>
      <c r="D15" s="16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161">
        <v>4.0</v>
      </c>
      <c r="C16" s="163" t="s">
        <v>91</v>
      </c>
      <c r="D16" s="16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171">
        <v>5.0</v>
      </c>
      <c r="C17" s="173" t="s">
        <v>93</v>
      </c>
      <c r="D17" s="17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2" t="s">
        <v>0</v>
      </c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5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8"/>
      <c r="D5" s="9" t="s">
        <v>1</v>
      </c>
      <c r="E5" s="10">
        <v>3.0</v>
      </c>
      <c r="F5" s="11">
        <v>3.0</v>
      </c>
      <c r="G5" s="12">
        <v>6.0</v>
      </c>
      <c r="H5" s="13">
        <v>9.0</v>
      </c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8"/>
      <c r="D6" s="15"/>
      <c r="E6" s="10">
        <v>2.0</v>
      </c>
      <c r="F6" s="16">
        <v>2.0</v>
      </c>
      <c r="G6" s="17">
        <v>4.0</v>
      </c>
      <c r="H6" s="18">
        <v>6.0</v>
      </c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8"/>
      <c r="D7" s="19"/>
      <c r="E7" s="10">
        <v>1.0</v>
      </c>
      <c r="F7" s="20">
        <v>1.0</v>
      </c>
      <c r="G7" s="21">
        <v>2.0</v>
      </c>
      <c r="H7" s="22">
        <v>3.0</v>
      </c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8"/>
      <c r="D8" s="1"/>
      <c r="E8" s="1"/>
      <c r="F8" s="10">
        <v>1.0</v>
      </c>
      <c r="G8" s="10">
        <v>2.0</v>
      </c>
      <c r="H8" s="10">
        <v>3.0</v>
      </c>
      <c r="I8" s="2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"/>
      <c r="C9" s="8"/>
      <c r="D9" s="1"/>
      <c r="E9" s="1"/>
      <c r="F9" s="24" t="s">
        <v>2</v>
      </c>
      <c r="G9" s="3"/>
      <c r="H9" s="4"/>
      <c r="I9" s="2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25"/>
      <c r="D10" s="26"/>
      <c r="E10" s="26"/>
      <c r="F10" s="27"/>
      <c r="G10" s="27"/>
      <c r="H10" s="27"/>
      <c r="I10" s="2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1"/>
      <c r="D11" s="1"/>
      <c r="E11" s="1"/>
      <c r="F11" s="1"/>
      <c r="G11" s="1"/>
      <c r="H11" s="2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30" t="s">
        <v>3</v>
      </c>
      <c r="D12" s="31"/>
      <c r="E12" s="31"/>
      <c r="F12" s="31"/>
      <c r="G12" s="32"/>
      <c r="H12" s="33" t="s">
        <v>4</v>
      </c>
      <c r="I12" s="38" t="s">
        <v>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41" t="s">
        <v>6</v>
      </c>
      <c r="D13" s="42"/>
      <c r="E13" s="42"/>
      <c r="F13" s="42"/>
      <c r="G13" s="44"/>
      <c r="H13" s="46" t="s">
        <v>7</v>
      </c>
      <c r="I13" s="47">
        <v>3.0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1"/>
      <c r="C14" s="48" t="s">
        <v>8</v>
      </c>
      <c r="D14" s="49"/>
      <c r="E14" s="49"/>
      <c r="F14" s="49"/>
      <c r="G14" s="50"/>
      <c r="H14" s="51" t="s">
        <v>9</v>
      </c>
      <c r="I14" s="52">
        <v>2.0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1"/>
      <c r="C15" s="53" t="s">
        <v>10</v>
      </c>
      <c r="D15" s="54"/>
      <c r="E15" s="54"/>
      <c r="F15" s="54"/>
      <c r="G15" s="55"/>
      <c r="H15" s="20" t="s">
        <v>11</v>
      </c>
      <c r="I15" s="56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2" t="s">
        <v>12</v>
      </c>
      <c r="D2" s="3"/>
      <c r="E2" s="3"/>
      <c r="F2" s="3"/>
      <c r="G2" s="3"/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B4" s="1"/>
      <c r="C4" s="5"/>
      <c r="D4" s="6"/>
      <c r="E4" s="57" t="s">
        <v>13</v>
      </c>
      <c r="F4" s="6"/>
      <c r="G4" s="6"/>
      <c r="H4" s="6"/>
      <c r="I4" s="6"/>
      <c r="J4" s="6"/>
      <c r="K4" s="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8"/>
      <c r="D5" s="9" t="s">
        <v>14</v>
      </c>
      <c r="E5" s="58">
        <v>3.0</v>
      </c>
      <c r="F5" s="59">
        <v>3.0</v>
      </c>
      <c r="G5" s="12">
        <v>6.0</v>
      </c>
      <c r="H5" s="60">
        <v>9.0</v>
      </c>
      <c r="I5" s="60">
        <v>12.0</v>
      </c>
      <c r="J5" s="13">
        <v>15.0</v>
      </c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8"/>
      <c r="D6" s="15"/>
      <c r="E6" s="58">
        <v>2.0</v>
      </c>
      <c r="F6" s="16">
        <v>2.0</v>
      </c>
      <c r="G6" s="17">
        <v>4.0</v>
      </c>
      <c r="H6" s="17">
        <v>6.0</v>
      </c>
      <c r="I6" s="17">
        <v>8.0</v>
      </c>
      <c r="J6" s="61">
        <v>10.0</v>
      </c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8"/>
      <c r="D7" s="19"/>
      <c r="E7" s="58">
        <v>1.0</v>
      </c>
      <c r="F7" s="20">
        <v>1.0</v>
      </c>
      <c r="G7" s="21">
        <v>2.0</v>
      </c>
      <c r="H7" s="21">
        <v>3.0</v>
      </c>
      <c r="I7" s="62">
        <v>4.0</v>
      </c>
      <c r="J7" s="22">
        <v>5.0</v>
      </c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8"/>
      <c r="D8" s="1"/>
      <c r="E8" s="1"/>
      <c r="F8" s="58">
        <v>1.0</v>
      </c>
      <c r="G8" s="58">
        <v>2.0</v>
      </c>
      <c r="H8" s="58">
        <v>3.0</v>
      </c>
      <c r="I8" s="58">
        <v>4.0</v>
      </c>
      <c r="J8" s="58">
        <v>5.0</v>
      </c>
      <c r="K8" s="14"/>
      <c r="L8" s="1"/>
      <c r="M8" s="6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1"/>
      <c r="C9" s="8"/>
      <c r="D9" s="1"/>
      <c r="E9" s="1"/>
      <c r="F9" s="64"/>
      <c r="G9" s="64"/>
      <c r="H9" s="64"/>
      <c r="I9" s="64"/>
      <c r="J9" s="64"/>
      <c r="K9" s="14"/>
      <c r="L9" s="1"/>
      <c r="M9" s="6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"/>
      <c r="C10" s="8"/>
      <c r="D10" s="1"/>
      <c r="E10" s="1"/>
      <c r="F10" s="24" t="s">
        <v>15</v>
      </c>
      <c r="G10" s="3"/>
      <c r="H10" s="3"/>
      <c r="I10" s="3"/>
      <c r="J10" s="4"/>
      <c r="K10" s="1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25"/>
      <c r="D11" s="26"/>
      <c r="E11" s="26"/>
      <c r="F11" s="26"/>
      <c r="G11" s="26"/>
      <c r="H11" s="26"/>
      <c r="I11" s="26"/>
      <c r="J11" s="26"/>
      <c r="K11" s="6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66" t="s">
        <v>16</v>
      </c>
      <c r="D13" s="3"/>
      <c r="E13" s="3"/>
      <c r="F13" s="3"/>
      <c r="G13" s="3"/>
      <c r="H13" s="3"/>
      <c r="I13" s="3"/>
      <c r="J13" s="3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