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CALIDAD FINANCIERA UM V.4\4. BASE DE DATOS DOCUMENTOS\4.5.   FORMATOS\"/>
    </mc:Choice>
  </mc:AlternateContent>
  <bookViews>
    <workbookView xWindow="0" yWindow="0" windowWidth="9320" windowHeight="6360" firstSheet="2" activeTab="2"/>
  </bookViews>
  <sheets>
    <sheet name="Objetivos" sheetId="11" state="hidden" r:id="rId1"/>
    <sheet name="Plan Operativo" sheetId="10" state="hidden" r:id="rId2"/>
    <sheet name="Presupuesto" sheetId="8" r:id="rId3"/>
    <sheet name="Validación" sheetId="9" state="hidden" r:id="rId4"/>
  </sheets>
  <definedNames>
    <definedName name="_xlnm.Print_Titles" localSheetId="1">'Plan Operativo'!$1:$10</definedName>
    <definedName name="_xlnm.Print_Titles" localSheetId="2">Presupuesto!$1:$7</definedName>
  </definedNames>
  <calcPr calcId="152511"/>
</workbook>
</file>

<file path=xl/calcChain.xml><?xml version="1.0" encoding="utf-8"?>
<calcChain xmlns="http://schemas.openxmlformats.org/spreadsheetml/2006/main">
  <c r="L20" i="8" l="1"/>
  <c r="H20" i="8"/>
  <c r="P20" i="8"/>
  <c r="T20" i="8"/>
  <c r="X20" i="8"/>
  <c r="AB20" i="8"/>
  <c r="L22" i="8"/>
  <c r="H22" i="8"/>
  <c r="P22" i="8"/>
  <c r="T22" i="8"/>
  <c r="X22" i="8"/>
  <c r="AB22" i="8"/>
  <c r="L23" i="8"/>
  <c r="H23" i="8"/>
  <c r="P23" i="8"/>
  <c r="T23" i="8"/>
  <c r="X23" i="8"/>
  <c r="AB23" i="8"/>
  <c r="L24" i="8"/>
  <c r="H24" i="8"/>
  <c r="P24" i="8"/>
  <c r="T24" i="8"/>
  <c r="X24" i="8"/>
  <c r="AB24" i="8"/>
  <c r="L25" i="8"/>
  <c r="H25" i="8"/>
  <c r="P25" i="8"/>
  <c r="T25" i="8"/>
  <c r="X25" i="8"/>
  <c r="AB25" i="8"/>
  <c r="L26" i="8"/>
  <c r="H26" i="8"/>
  <c r="P26" i="8"/>
  <c r="T26" i="8"/>
  <c r="X26" i="8"/>
  <c r="AB26" i="8"/>
  <c r="L27" i="8"/>
  <c r="H27" i="8"/>
  <c r="P27" i="8"/>
  <c r="T27" i="8"/>
  <c r="AE27" i="8" s="1"/>
  <c r="X27" i="8"/>
  <c r="AB27" i="8"/>
  <c r="L28" i="8"/>
  <c r="H28" i="8"/>
  <c r="P28" i="8"/>
  <c r="T28" i="8"/>
  <c r="X28" i="8"/>
  <c r="AB28" i="8"/>
  <c r="L29" i="8"/>
  <c r="H29" i="8"/>
  <c r="P29" i="8"/>
  <c r="T29" i="8"/>
  <c r="X29" i="8"/>
  <c r="AB29" i="8"/>
  <c r="L30" i="8"/>
  <c r="H30" i="8"/>
  <c r="P30" i="8"/>
  <c r="T30" i="8"/>
  <c r="X30" i="8"/>
  <c r="AB30" i="8"/>
  <c r="L31" i="8"/>
  <c r="H31" i="8"/>
  <c r="P31" i="8"/>
  <c r="T31" i="8"/>
  <c r="AE31" i="8" s="1"/>
  <c r="X31" i="8"/>
  <c r="AB31" i="8"/>
  <c r="L32" i="8"/>
  <c r="H32" i="8"/>
  <c r="P32" i="8"/>
  <c r="T32" i="8"/>
  <c r="X32" i="8"/>
  <c r="AB32" i="8"/>
  <c r="L33" i="8"/>
  <c r="H33" i="8"/>
  <c r="P33" i="8"/>
  <c r="T33" i="8"/>
  <c r="X33" i="8"/>
  <c r="AB33" i="8"/>
  <c r="J39" i="8"/>
  <c r="L39" i="8" s="1"/>
  <c r="H39" i="8"/>
  <c r="L40" i="8"/>
  <c r="H40" i="8"/>
  <c r="P40" i="8"/>
  <c r="T40" i="8"/>
  <c r="X40" i="8"/>
  <c r="AB40" i="8"/>
  <c r="J42" i="8"/>
  <c r="N42" i="8" s="1"/>
  <c r="H42" i="8"/>
  <c r="K47" i="8"/>
  <c r="K48" i="8"/>
  <c r="K49" i="8"/>
  <c r="K50" i="8"/>
  <c r="K51" i="8"/>
  <c r="G47" i="8"/>
  <c r="G48" i="8"/>
  <c r="G49" i="8"/>
  <c r="G50" i="8"/>
  <c r="G51" i="8"/>
  <c r="O47" i="8"/>
  <c r="O48" i="8"/>
  <c r="O49" i="8"/>
  <c r="O50" i="8"/>
  <c r="O51" i="8"/>
  <c r="S47" i="8"/>
  <c r="S48" i="8"/>
  <c r="S49" i="8"/>
  <c r="S50" i="8"/>
  <c r="S51" i="8"/>
  <c r="W47" i="8"/>
  <c r="W48" i="8"/>
  <c r="W49" i="8"/>
  <c r="W50" i="8"/>
  <c r="W51" i="8"/>
  <c r="AA47" i="8"/>
  <c r="AA48" i="8"/>
  <c r="AA49" i="8"/>
  <c r="AA50" i="8"/>
  <c r="AA51" i="8"/>
  <c r="AE49" i="8"/>
  <c r="K55" i="8"/>
  <c r="K56" i="8"/>
  <c r="G55" i="8"/>
  <c r="G56" i="8"/>
  <c r="O55" i="8"/>
  <c r="P54" i="8" s="1"/>
  <c r="O56" i="8"/>
  <c r="S55" i="8"/>
  <c r="S56" i="8"/>
  <c r="W55" i="8"/>
  <c r="W56" i="8"/>
  <c r="AA55" i="8"/>
  <c r="AA56" i="8"/>
  <c r="K58" i="8"/>
  <c r="L57" i="8" s="1"/>
  <c r="K59" i="8"/>
  <c r="G58" i="8"/>
  <c r="G59" i="8"/>
  <c r="H57" i="8"/>
  <c r="O58" i="8"/>
  <c r="O59" i="8"/>
  <c r="S58" i="8"/>
  <c r="S59" i="8"/>
  <c r="W58" i="8"/>
  <c r="W59" i="8"/>
  <c r="X57" i="8"/>
  <c r="AA58" i="8"/>
  <c r="AB57" i="8" s="1"/>
  <c r="AA59" i="8"/>
  <c r="L60" i="8"/>
  <c r="H60" i="8"/>
  <c r="P60" i="8"/>
  <c r="T60" i="8"/>
  <c r="X60" i="8"/>
  <c r="AB60" i="8"/>
  <c r="L61" i="8"/>
  <c r="H61" i="8"/>
  <c r="P61" i="8"/>
  <c r="T61" i="8"/>
  <c r="X61" i="8"/>
  <c r="AB61" i="8"/>
  <c r="L62" i="8"/>
  <c r="H62" i="8"/>
  <c r="P62" i="8"/>
  <c r="T62" i="8"/>
  <c r="X62" i="8"/>
  <c r="AB62" i="8"/>
  <c r="L63" i="8"/>
  <c r="E63" i="8"/>
  <c r="AD63" i="8" s="1"/>
  <c r="P63" i="8"/>
  <c r="T63" i="8"/>
  <c r="X63" i="8"/>
  <c r="AB63" i="8"/>
  <c r="L64" i="8"/>
  <c r="H64" i="8"/>
  <c r="P64" i="8"/>
  <c r="T64" i="8"/>
  <c r="X64" i="8"/>
  <c r="AB64" i="8"/>
  <c r="L65" i="8"/>
  <c r="H65" i="8"/>
  <c r="P65" i="8"/>
  <c r="T65" i="8"/>
  <c r="X65" i="8"/>
  <c r="AB65" i="8"/>
  <c r="L66" i="8"/>
  <c r="H66" i="8"/>
  <c r="P66" i="8"/>
  <c r="T66" i="8"/>
  <c r="X66" i="8"/>
  <c r="AB66" i="8"/>
  <c r="L67" i="8"/>
  <c r="H67" i="8"/>
  <c r="P67" i="8"/>
  <c r="T67" i="8"/>
  <c r="X67" i="8"/>
  <c r="AB67" i="8"/>
  <c r="L68" i="8"/>
  <c r="H68" i="8"/>
  <c r="P68" i="8"/>
  <c r="T68" i="8"/>
  <c r="X68" i="8"/>
  <c r="AB68" i="8"/>
  <c r="L69" i="8"/>
  <c r="H69" i="8"/>
  <c r="P69" i="8"/>
  <c r="T69" i="8"/>
  <c r="X69" i="8"/>
  <c r="AB69" i="8"/>
  <c r="L70" i="8"/>
  <c r="H70" i="8"/>
  <c r="P70" i="8"/>
  <c r="T70" i="8"/>
  <c r="X70" i="8"/>
  <c r="AB70" i="8"/>
  <c r="L71" i="8"/>
  <c r="H71" i="8"/>
  <c r="P71" i="8"/>
  <c r="T71" i="8"/>
  <c r="X71" i="8"/>
  <c r="AB71" i="8"/>
  <c r="L72" i="8"/>
  <c r="E72" i="8"/>
  <c r="AD72" i="8" s="1"/>
  <c r="P72" i="8"/>
  <c r="T72" i="8"/>
  <c r="X72" i="8"/>
  <c r="AB72" i="8"/>
  <c r="L73" i="8"/>
  <c r="E73" i="8"/>
  <c r="AD73" i="8" s="1"/>
  <c r="H73" i="8"/>
  <c r="P73" i="8"/>
  <c r="T73" i="8"/>
  <c r="X73" i="8"/>
  <c r="AB73" i="8"/>
  <c r="L76" i="8"/>
  <c r="H76" i="8"/>
  <c r="P76" i="8"/>
  <c r="T76" i="8"/>
  <c r="X76" i="8"/>
  <c r="AB76" i="8"/>
  <c r="L77" i="8"/>
  <c r="H77" i="8"/>
  <c r="P77" i="8"/>
  <c r="T77" i="8"/>
  <c r="X77" i="8"/>
  <c r="AB77" i="8"/>
  <c r="L79" i="8"/>
  <c r="H79" i="8"/>
  <c r="P79" i="8"/>
  <c r="T79" i="8"/>
  <c r="X79" i="8"/>
  <c r="AB79" i="8"/>
  <c r="C12" i="8"/>
  <c r="C11" i="8"/>
  <c r="J12" i="10"/>
  <c r="AD27" i="8"/>
  <c r="C14" i="8"/>
  <c r="P13" i="8"/>
  <c r="C13" i="8"/>
  <c r="C10" i="8"/>
  <c r="AD22" i="8"/>
  <c r="AD65" i="8"/>
  <c r="AD64" i="8"/>
  <c r="AD60" i="8"/>
  <c r="AD33" i="8"/>
  <c r="AD32" i="8"/>
  <c r="AD23" i="8"/>
  <c r="AD24" i="8"/>
  <c r="AD25" i="8"/>
  <c r="AD26" i="8"/>
  <c r="AD28" i="8"/>
  <c r="AD81" i="8"/>
  <c r="AD79" i="8"/>
  <c r="AD77" i="8"/>
  <c r="AD76" i="8"/>
  <c r="AD71" i="8"/>
  <c r="AD70" i="8"/>
  <c r="AD69" i="8"/>
  <c r="AD68" i="8"/>
  <c r="AD67" i="8"/>
  <c r="AD66" i="8"/>
  <c r="AD62" i="8"/>
  <c r="AD61" i="8"/>
  <c r="AD57" i="8"/>
  <c r="AD54" i="8"/>
  <c r="AD52" i="8"/>
  <c r="AD49" i="8"/>
  <c r="AD46" i="8"/>
  <c r="AD42" i="8"/>
  <c r="AD41" i="8"/>
  <c r="AD40" i="8"/>
  <c r="AD39" i="8"/>
  <c r="AD31" i="8"/>
  <c r="AD30" i="8"/>
  <c r="AD29" i="8"/>
  <c r="AD20" i="8"/>
  <c r="H63" i="8" l="1"/>
  <c r="H54" i="8"/>
  <c r="T35" i="8"/>
  <c r="T86" i="8" s="1"/>
  <c r="AE64" i="8"/>
  <c r="AE32" i="8"/>
  <c r="AE30" i="8"/>
  <c r="AE68" i="8"/>
  <c r="AB54" i="8"/>
  <c r="T54" i="8"/>
  <c r="L54" i="8"/>
  <c r="T46" i="8"/>
  <c r="T52" i="8" s="1"/>
  <c r="AE40" i="8"/>
  <c r="AE76" i="8"/>
  <c r="H72" i="8"/>
  <c r="AE71" i="8"/>
  <c r="L42" i="8"/>
  <c r="H41" i="8"/>
  <c r="P42" i="8"/>
  <c r="R42" i="8"/>
  <c r="AB35" i="8"/>
  <c r="AB85" i="8" s="1"/>
  <c r="H35" i="8"/>
  <c r="H85" i="8" s="1"/>
  <c r="AE72" i="8"/>
  <c r="AE73" i="8"/>
  <c r="AE69" i="8"/>
  <c r="AE67" i="8"/>
  <c r="AE63" i="8"/>
  <c r="AE62" i="8"/>
  <c r="T57" i="8"/>
  <c r="AE33" i="8"/>
  <c r="AE28" i="8"/>
  <c r="AE26" i="8"/>
  <c r="P35" i="8"/>
  <c r="P85" i="8" s="1"/>
  <c r="AE22" i="8"/>
  <c r="AE77" i="8"/>
  <c r="AE70" i="8"/>
  <c r="AE65" i="8"/>
  <c r="X54" i="8"/>
  <c r="AB46" i="8"/>
  <c r="AB52" i="8" s="1"/>
  <c r="X46" i="8"/>
  <c r="X52" i="8" s="1"/>
  <c r="H46" i="8"/>
  <c r="H52" i="8" s="1"/>
  <c r="L46" i="8"/>
  <c r="L52" i="8" s="1"/>
  <c r="AE29" i="8"/>
  <c r="AE24" i="8"/>
  <c r="AE79" i="8"/>
  <c r="AE66" i="8"/>
  <c r="AE61" i="8"/>
  <c r="AE60" i="8"/>
  <c r="P57" i="8"/>
  <c r="AE57" i="8" s="1"/>
  <c r="P46" i="8"/>
  <c r="P52" i="8" s="1"/>
  <c r="AE25" i="8"/>
  <c r="X35" i="8"/>
  <c r="X81" i="8" s="1"/>
  <c r="AE20" i="8"/>
  <c r="AE35" i="8" s="1"/>
  <c r="L41" i="8"/>
  <c r="P86" i="8"/>
  <c r="X86" i="8"/>
  <c r="X85" i="8"/>
  <c r="AE23" i="8"/>
  <c r="T81" i="8"/>
  <c r="L35" i="8"/>
  <c r="N39" i="8"/>
  <c r="AE46" i="8" l="1"/>
  <c r="T85" i="8"/>
  <c r="AB86" i="8"/>
  <c r="AE52" i="8"/>
  <c r="AE54" i="8"/>
  <c r="H86" i="8"/>
  <c r="P81" i="8"/>
  <c r="H81" i="8"/>
  <c r="AB81" i="8"/>
  <c r="V42" i="8"/>
  <c r="T42" i="8"/>
  <c r="H83" i="8"/>
  <c r="AE85" i="8"/>
  <c r="H11" i="10"/>
  <c r="H12" i="10" s="1"/>
  <c r="AE86" i="8"/>
  <c r="L81" i="8"/>
  <c r="L85" i="8"/>
  <c r="L86" i="8"/>
  <c r="R39" i="8"/>
  <c r="P39" i="8"/>
  <c r="H88" i="8" l="1"/>
  <c r="H90" i="8" s="1"/>
  <c r="Z42" i="8"/>
  <c r="AB42" i="8" s="1"/>
  <c r="X42" i="8"/>
  <c r="P41" i="8"/>
  <c r="P83" i="8" s="1"/>
  <c r="P88" i="8" s="1"/>
  <c r="P90" i="8" s="1"/>
  <c r="T39" i="8"/>
  <c r="V39" i="8"/>
  <c r="AE81" i="8"/>
  <c r="L83" i="8"/>
  <c r="L88" i="8" s="1"/>
  <c r="L90" i="8" s="1"/>
  <c r="AE42" i="8" l="1"/>
  <c r="T41" i="8"/>
  <c r="T83" i="8" s="1"/>
  <c r="T88" i="8" s="1"/>
  <c r="T90" i="8" s="1"/>
  <c r="Z39" i="8"/>
  <c r="AB39" i="8" s="1"/>
  <c r="X39" i="8"/>
  <c r="AB41" i="8" l="1"/>
  <c r="AB83" i="8"/>
  <c r="AB88" i="8" s="1"/>
  <c r="AB90" i="8" s="1"/>
  <c r="X41" i="8"/>
  <c r="AE39" i="8"/>
  <c r="AE41" i="8" l="1"/>
  <c r="X83" i="8"/>
  <c r="X88" i="8" s="1"/>
  <c r="X90" i="8" s="1"/>
  <c r="AE83" i="8"/>
  <c r="AE88" i="8" s="1"/>
  <c r="C96" i="8" l="1"/>
  <c r="I11" i="10"/>
  <c r="I12" i="10" s="1"/>
  <c r="AE90" i="8"/>
</calcChain>
</file>

<file path=xl/comments1.xml><?xml version="1.0" encoding="utf-8"?>
<comments xmlns="http://schemas.openxmlformats.org/spreadsheetml/2006/main">
  <authors>
    <author>auxiliar4</author>
    <author>ypineda</author>
  </authors>
  <commentList>
    <comment ref="C10" authorId="0" shapeId="0">
      <text>
        <r>
          <rPr>
            <b/>
            <sz val="9"/>
            <color indexed="81"/>
            <rFont val="Tahoma"/>
            <family val="2"/>
          </rPr>
          <t>Nombre del proyecto, por ejemplo pregrado en...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10" authorId="0" shapeId="0">
      <text>
        <r>
          <rPr>
            <b/>
            <sz val="9"/>
            <color indexed="81"/>
            <rFont val="Tahoma"/>
            <family val="2"/>
          </rPr>
          <t>Ingrese el código del centro de utilidad asignado al proyecto, si el proyecto es nuevo el código es = NUEVO_AÑO
Ejemplo: NUEVO_2019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1" shapeId="0">
      <text>
        <r>
          <rPr>
            <sz val="9"/>
            <color indexed="81"/>
            <rFont val="Tahoma"/>
            <family val="2"/>
          </rPr>
          <t>Objetivo del proyecto. (máximo 400 caracteres)</t>
        </r>
      </text>
    </comment>
    <comment ref="F10" authorId="1" shapeId="0">
      <text>
        <r>
          <rPr>
            <sz val="9"/>
            <color indexed="81"/>
            <rFont val="Tahoma"/>
            <family val="2"/>
          </rPr>
          <t>Enumerar las principales actividades y/o tareas a realizar para la ejecución del proyecto</t>
        </r>
      </text>
    </comment>
    <comment ref="H10" authorId="1" shapeId="0">
      <text>
        <r>
          <rPr>
            <sz val="9"/>
            <color indexed="81"/>
            <rFont val="Tahoma"/>
            <family val="2"/>
          </rPr>
          <t xml:space="preserve">Se traslada automaticamente el renglón </t>
        </r>
        <r>
          <rPr>
            <b/>
            <sz val="9"/>
            <color indexed="81"/>
            <rFont val="Tahoma"/>
            <family val="2"/>
          </rPr>
          <t>TOTAL INGRESOS</t>
        </r>
        <r>
          <rPr>
            <sz val="9"/>
            <color indexed="81"/>
            <rFont val="Tahoma"/>
            <family val="2"/>
          </rPr>
          <t xml:space="preserve"> correspondiente al presupuesto detallado, teniendo en cuenta lo que se va ejecutar en el año.
En caso de no requerir presupuesto,  debe ir cero (0)</t>
        </r>
      </text>
    </comment>
    <comment ref="I10" authorId="1" shapeId="0">
      <text>
        <r>
          <rPr>
            <sz val="9"/>
            <color indexed="81"/>
            <rFont val="Tahoma"/>
            <family val="2"/>
          </rPr>
          <t xml:space="preserve">Se traslada automaticamente el renglón </t>
        </r>
        <r>
          <rPr>
            <b/>
            <sz val="9"/>
            <color indexed="81"/>
            <rFont val="Tahoma"/>
            <family val="2"/>
          </rPr>
          <t>TOTAL EGRESOS</t>
        </r>
        <r>
          <rPr>
            <sz val="9"/>
            <color indexed="81"/>
            <rFont val="Tahoma"/>
            <family val="2"/>
          </rPr>
          <t xml:space="preserve"> correspondiente al presupuesto detallado, teniendo en cuenta lo que se va ejecutar en el año.
En caso de no requerir presupuesto,  debe ir cero (0)</t>
        </r>
      </text>
    </comment>
    <comment ref="J10" authorId="1" shapeId="0">
      <text>
        <r>
          <rPr>
            <sz val="9"/>
            <color indexed="81"/>
            <rFont val="Tahoma"/>
            <family val="2"/>
          </rPr>
          <t xml:space="preserve">Se traslada automaticamente el renglón </t>
        </r>
        <r>
          <rPr>
            <b/>
            <sz val="9"/>
            <color indexed="81"/>
            <rFont val="Tahoma"/>
            <family val="2"/>
          </rPr>
          <t>TOTAL INVERSIONES</t>
        </r>
        <r>
          <rPr>
            <sz val="9"/>
            <color indexed="81"/>
            <rFont val="Tahoma"/>
            <family val="2"/>
          </rPr>
          <t xml:space="preserve"> correspondiente al presupuesto detallado, teniendo en cuenta lo que se va ejecutar en el año.
En caso de no requerir presupuesto,  debe ir cero (0)</t>
        </r>
      </text>
    </comment>
    <comment ref="K10" authorId="1" shapeId="0">
      <text>
        <r>
          <rPr>
            <sz val="9"/>
            <color indexed="81"/>
            <rFont val="Tahoma"/>
            <family val="2"/>
          </rPr>
          <t>Fecha en que se tiene  planeado iniciar la ejecución del proyecto</t>
        </r>
      </text>
    </comment>
    <comment ref="L10" authorId="1" shapeId="0">
      <text>
        <r>
          <rPr>
            <sz val="9"/>
            <color indexed="81"/>
            <rFont val="Tahoma"/>
            <family val="2"/>
          </rPr>
          <t>Fecha en la que se tiene planeado terminar el proyecto</t>
        </r>
      </text>
    </comment>
    <comment ref="F14" authorId="0" shapeId="0">
      <text>
        <r>
          <rPr>
            <b/>
            <sz val="9"/>
            <color indexed="81"/>
            <rFont val="Tahoma"/>
            <family val="2"/>
          </rPr>
          <t>Fecha de aprobación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User</author>
    <author>jairopinedacontabil</author>
    <author>SALA</author>
    <author>auxiliar4</author>
  </authors>
  <commentList>
    <comment ref="B33" authorId="0" shapeId="0">
      <text>
        <r>
          <rPr>
            <sz val="8"/>
            <color indexed="81"/>
            <rFont val="Tahoma"/>
            <family val="2"/>
          </rPr>
          <t>Si necesita discriminar otros ingresos importantes, adicione la fila y discrimine el concepto, de lo contrario agregue el valor global de los otros ingresos.</t>
        </r>
      </text>
    </comment>
    <comment ref="B46" authorId="1" shapeId="0">
      <text>
        <r>
          <rPr>
            <sz val="8"/>
            <color indexed="81"/>
            <rFont val="Tahoma"/>
            <family val="2"/>
          </rPr>
          <t>En caso de ser necesario se debe agregar una fila por tipo de docente (magister, especialista, doctor) con el respectivo valor de la hora.</t>
        </r>
      </text>
    </comment>
    <comment ref="B54" authorId="1" shapeId="0">
      <text>
        <r>
          <rPr>
            <sz val="8"/>
            <color indexed="81"/>
            <rFont val="Tahoma"/>
            <family val="2"/>
          </rPr>
          <t>En caso de ser necesario se debe agregar una fila por tipo de docente (magister, especialista, doctor) con el respectivo valor de la hora.</t>
        </r>
      </text>
    </comment>
    <comment ref="B66" authorId="0" shapeId="0">
      <text>
        <r>
          <rPr>
            <sz val="8"/>
            <color indexed="81"/>
            <rFont val="Tahoma"/>
            <family val="2"/>
          </rPr>
          <t>En este rubro se incluyen:
- Servicios públicos
- Internet
- Vigilancia
- Correspondencia
- Otros</t>
        </r>
      </text>
    </comment>
    <comment ref="B69" authorId="1" shapeId="0">
      <text>
        <r>
          <rPr>
            <sz val="8"/>
            <color indexed="81"/>
            <rFont val="Tahoma"/>
            <family val="2"/>
          </rPr>
          <t xml:space="preserve">En caso de requerir transporte internacional, deberá agregar una nueva fila y especificarlo
</t>
        </r>
      </text>
    </comment>
    <comment ref="E72" authorId="2" shapeId="0">
      <text>
        <r>
          <rPr>
            <b/>
            <sz val="9"/>
            <color indexed="81"/>
            <rFont val="Tahoma"/>
            <family val="2"/>
          </rPr>
          <t>SALA:</t>
        </r>
        <r>
          <rPr>
            <sz val="9"/>
            <color indexed="81"/>
            <rFont val="Tahoma"/>
            <family val="2"/>
          </rPr>
          <t xml:space="preserve">
Memoria Usb - Toda la información académica
</t>
        </r>
      </text>
    </comment>
    <comment ref="E73" authorId="2" shapeId="0">
      <text>
        <r>
          <rPr>
            <b/>
            <sz val="9"/>
            <color indexed="81"/>
            <rFont val="Tahoma"/>
            <family val="2"/>
          </rPr>
          <t>SALA:</t>
        </r>
        <r>
          <rPr>
            <sz val="9"/>
            <color indexed="81"/>
            <rFont val="Tahoma"/>
            <family val="2"/>
          </rPr>
          <t xml:space="preserve">
Memoria Usb - Toda la información académica
</t>
        </r>
      </text>
    </comment>
    <comment ref="C85" authorId="1" shapeId="0">
      <text>
        <r>
          <rPr>
            <sz val="8"/>
            <color indexed="81"/>
            <rFont val="Tahoma"/>
            <family val="2"/>
          </rPr>
          <t>Ingrese el porcentaje de participación establecido en el convenio que debe ser pagado.</t>
        </r>
      </text>
    </comment>
    <comment ref="C86" authorId="1" shapeId="0">
      <text>
        <r>
          <rPr>
            <sz val="8"/>
            <color indexed="81"/>
            <rFont val="Tahoma"/>
            <family val="2"/>
          </rPr>
          <t>Ingrese el porcentaje de participación establecido en el convenio que debe ser pagado.</t>
        </r>
      </text>
    </comment>
    <comment ref="U97" authorId="3" shapeId="0">
      <text>
        <r>
          <rPr>
            <b/>
            <sz val="9"/>
            <color indexed="81"/>
            <rFont val="Tahoma"/>
            <family val="2"/>
          </rPr>
          <t>Fecha de aprobación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<sst xmlns="http://schemas.openxmlformats.org/spreadsheetml/2006/main" count="518" uniqueCount="429">
  <si>
    <t>Derechos de grado</t>
  </si>
  <si>
    <t>INGRESOS</t>
  </si>
  <si>
    <t>EGRESOS</t>
  </si>
  <si>
    <t>Secretaria</t>
  </si>
  <si>
    <t>Otros ingresos</t>
  </si>
  <si>
    <t>Factor prestacional</t>
  </si>
  <si>
    <t>Transporte</t>
  </si>
  <si>
    <t>Alimentación</t>
  </si>
  <si>
    <t xml:space="preserve">Hospedaje </t>
  </si>
  <si>
    <t>Utiles papaleria y fotocopias</t>
  </si>
  <si>
    <t>Publicaciones y revistas</t>
  </si>
  <si>
    <t>Fecha inicio:</t>
  </si>
  <si>
    <t>Publicidad y propaganda</t>
  </si>
  <si>
    <t>TOTAL INGRESOS</t>
  </si>
  <si>
    <t>En convenio con:</t>
  </si>
  <si>
    <t>Gastos legales (ICFES, contratos, otros)</t>
  </si>
  <si>
    <t>TOTAL EGRESOS</t>
  </si>
  <si>
    <t>Valor Unitario</t>
  </si>
  <si>
    <t>Valor Total</t>
  </si>
  <si>
    <t>Validación</t>
  </si>
  <si>
    <t>Supletorios y habilitaciones</t>
  </si>
  <si>
    <t>Und.</t>
  </si>
  <si>
    <t>horas</t>
  </si>
  <si>
    <t>Noche</t>
  </si>
  <si>
    <t>Tiquete</t>
  </si>
  <si>
    <t>Seguro estudiantil</t>
  </si>
  <si>
    <t>Estud.</t>
  </si>
  <si>
    <t>Descuento egresados</t>
  </si>
  <si>
    <t>TOTAL</t>
  </si>
  <si>
    <t>VALOR TOTAL</t>
  </si>
  <si>
    <t>Valor Parcial</t>
  </si>
  <si>
    <t>Matriculas ordinarias</t>
  </si>
  <si>
    <t>Vr. Unit</t>
  </si>
  <si>
    <t>Q.</t>
  </si>
  <si>
    <t>Inscripciones o reingreso</t>
  </si>
  <si>
    <t>Honorarios y servicios</t>
  </si>
  <si>
    <t>cantidad</t>
  </si>
  <si>
    <t>Factor de admon y logistica</t>
  </si>
  <si>
    <t>SUPERAVIT O DEFICIT NETO</t>
  </si>
  <si>
    <t>OBSERVACIONES:</t>
  </si>
  <si>
    <t>Bibliografia</t>
  </si>
  <si>
    <t>Arrendamientos (equipos o locaciones)</t>
  </si>
  <si>
    <t>Coordinación general</t>
  </si>
  <si>
    <t>Docentes nacionales</t>
  </si>
  <si>
    <t>…</t>
  </si>
  <si>
    <t>Participación convenio 1</t>
  </si>
  <si>
    <t>Participación convenio 2</t>
  </si>
  <si>
    <t>Docentes locales</t>
  </si>
  <si>
    <t>Laboratorios (explicar)</t>
  </si>
  <si>
    <t>DIRECCION ADMINISTRATIVA Y FINANCIERA</t>
  </si>
  <si>
    <t>Facultad - División:</t>
  </si>
  <si>
    <t>DD/MM/AA</t>
  </si>
  <si>
    <t>Pesona responsable:</t>
  </si>
  <si>
    <t>Fecha terminación:</t>
  </si>
  <si>
    <t>1. Plan de investigación y posgrados</t>
  </si>
  <si>
    <t>2. Plan de educación a distancia y virtual</t>
  </si>
  <si>
    <t xml:space="preserve">3. Plan desarrollo Facultad, Programa - Departamento </t>
  </si>
  <si>
    <t>4. Plan de proyección social</t>
  </si>
  <si>
    <t>5. Plan de administración y gestión</t>
  </si>
  <si>
    <t>6. Plan División de desarrollo humano</t>
  </si>
  <si>
    <t>7. Plan de autoevaluación y regulación</t>
  </si>
  <si>
    <t>PERIODO 2</t>
  </si>
  <si>
    <t>GASTOS DE ADMINISTRACION</t>
  </si>
  <si>
    <t>GASTOS DE OPERACIÓN</t>
  </si>
  <si>
    <t>Con vinculo laboral</t>
  </si>
  <si>
    <t>GASTOS DE INVERSIÓN</t>
  </si>
  <si>
    <t>Funcionario 1</t>
  </si>
  <si>
    <t>Funcionario 2</t>
  </si>
  <si>
    <t>Sub_total</t>
  </si>
  <si>
    <t>Otros Honorarios</t>
  </si>
  <si>
    <t>Practicantes</t>
  </si>
  <si>
    <t>PERIODO 3</t>
  </si>
  <si>
    <t>PERIODO 4</t>
  </si>
  <si>
    <t>Docente rotación 1</t>
  </si>
  <si>
    <t>Docente rotación 2</t>
  </si>
  <si>
    <t>Docente rotación 3</t>
  </si>
  <si>
    <t>Docente rotación 4</t>
  </si>
  <si>
    <t>Epidemiologo - Bonificación</t>
  </si>
  <si>
    <t xml:space="preserve">PERIODO 1 </t>
  </si>
  <si>
    <t>Otros gastos</t>
  </si>
  <si>
    <t xml:space="preserve">Equipos de computo </t>
  </si>
  <si>
    <t>Valor matricula</t>
  </si>
  <si>
    <t>Otras Becas y beneficios</t>
  </si>
  <si>
    <t>Descuento Conven.Asprofum</t>
  </si>
  <si>
    <t>Descuento Conven.Asoden</t>
  </si>
  <si>
    <t>A. Facultad De Ciencias Sociales Y Humanas</t>
  </si>
  <si>
    <t>B. Facultad De Ciencias Cont.Econo. Y Admin</t>
  </si>
  <si>
    <t>C. Facultad De Ciencias Juridicas</t>
  </si>
  <si>
    <t>D. Facultad De Ciencias E Ingenieria</t>
  </si>
  <si>
    <t>E. Facultad De Ciencias De La Salud</t>
  </si>
  <si>
    <t>K. Consejos</t>
  </si>
  <si>
    <t>L. Rectoria</t>
  </si>
  <si>
    <t>M. Vicerrectoria</t>
  </si>
  <si>
    <t>R. Division Desarrollo Humano</t>
  </si>
  <si>
    <t>S. Direccion Administrativa Y Financiera</t>
  </si>
  <si>
    <t>T. Direccion Docencia</t>
  </si>
  <si>
    <t>U. Direccion De Investigaciones Y Posgrados</t>
  </si>
  <si>
    <t>V. Direccion De Proyeccion Social</t>
  </si>
  <si>
    <t>W. Direccion De  Comunicaciones Y Mercadeo</t>
  </si>
  <si>
    <t>PERIODO 5</t>
  </si>
  <si>
    <t>PERIODO 6</t>
  </si>
  <si>
    <t>Dotación empleados</t>
  </si>
  <si>
    <t>Servicio de Vigilancia</t>
  </si>
  <si>
    <t>Servicios de aseo</t>
  </si>
  <si>
    <t>Servicios (internet.correp. Otros)</t>
  </si>
  <si>
    <t>Código:</t>
  </si>
  <si>
    <t>Versión:</t>
  </si>
  <si>
    <t>PLAN OPERATIVO</t>
  </si>
  <si>
    <t>Fecha:</t>
  </si>
  <si>
    <t>FACULTAD - DIRECCIÓN</t>
  </si>
  <si>
    <t>RESPONSABLE</t>
  </si>
  <si>
    <t>PERIODO</t>
  </si>
  <si>
    <t>OBJETIVO ESTRATEGICO</t>
  </si>
  <si>
    <t>NOMBRE PROYECTO</t>
  </si>
  <si>
    <t>CODIGO CENTRO DE UTILIDAD</t>
  </si>
  <si>
    <t>OBJETIVO DEL PROYECTO</t>
  </si>
  <si>
    <t>TAREAS/ACTIVIDADES/ACCIONES</t>
  </si>
  <si>
    <t>INDICADOR DE CUMPLIMIENTO</t>
  </si>
  <si>
    <t>PPTO INGRESOS</t>
  </si>
  <si>
    <t>PPTO EGRESOS</t>
  </si>
  <si>
    <t>INICIO</t>
  </si>
  <si>
    <t>FIN</t>
  </si>
  <si>
    <t>Fecha de elaboración:</t>
  </si>
  <si>
    <t xml:space="preserve"> (dd/mm/aa)</t>
  </si>
  <si>
    <t>Fecha de última actualización:</t>
  </si>
  <si>
    <t>Elaboró:</t>
  </si>
  <si>
    <t>Revisó:</t>
  </si>
  <si>
    <t>Aprobó:</t>
  </si>
  <si>
    <t>Cargo:</t>
  </si>
  <si>
    <t>Nombre Proyecto:</t>
  </si>
  <si>
    <t>Código Centro de Utilidad:</t>
  </si>
  <si>
    <t>PRESUPUESTO PROGRAMAS DE POSGRADOS</t>
  </si>
  <si>
    <t>Descuento grupo familiar</t>
  </si>
  <si>
    <t xml:space="preserve">Devolución matriculas </t>
  </si>
  <si>
    <t>Objetivos Estratégicos</t>
  </si>
  <si>
    <r>
      <rPr>
        <b/>
        <sz val="12"/>
        <rFont val="Calibri"/>
        <family val="2"/>
      </rPr>
      <t>Objetivos Específicos</t>
    </r>
  </si>
  <si>
    <r>
      <rPr>
        <b/>
        <sz val="12"/>
        <rFont val="Calibri"/>
        <family val="2"/>
      </rPr>
      <t>Responsable</t>
    </r>
  </si>
  <si>
    <t>1.  Consolidar la  gestión  curricular de</t>
  </si>
  <si>
    <r>
      <rPr>
        <sz val="12"/>
        <rFont val="Calibri"/>
        <family val="2"/>
      </rPr>
      <t>1.1 Analizar y evaluar los resultados de las pruebas</t>
    </r>
  </si>
  <si>
    <r>
      <rPr>
        <sz val="12"/>
        <rFont val="Calibri"/>
        <family val="2"/>
      </rPr>
      <t>Vicerrectoría</t>
    </r>
  </si>
  <si>
    <t>los programas de pregrado y</t>
  </si>
  <si>
    <r>
      <rPr>
        <sz val="12"/>
        <rFont val="Calibri"/>
        <family val="2"/>
      </rPr>
      <t>Saber Pro y del MIDE</t>
    </r>
  </si>
  <si>
    <r>
      <rPr>
        <sz val="12"/>
        <rFont val="Calibri"/>
        <family val="2"/>
      </rPr>
      <t>Comité Central de Currículo</t>
    </r>
  </si>
  <si>
    <t>Postgrado</t>
  </si>
  <si>
    <r>
      <rPr>
        <sz val="12"/>
        <rFont val="Calibri"/>
        <family val="2"/>
      </rPr>
      <t>1.2  Evaluar,  mantener  y  mejorar  los  currículos  de</t>
    </r>
  </si>
  <si>
    <r>
      <rPr>
        <sz val="12"/>
        <rFont val="Calibri"/>
        <family val="2"/>
      </rPr>
      <t>Asesor de Rectoría en Planeación</t>
    </r>
  </si>
  <si>
    <r>
      <rPr>
        <sz val="12"/>
        <rFont val="Calibri"/>
        <family val="2"/>
      </rPr>
      <t>los programas a luz de las nuevas tendencias y los</t>
    </r>
  </si>
  <si>
    <r>
      <rPr>
        <sz val="12"/>
        <rFont val="Calibri"/>
        <family val="2"/>
      </rPr>
      <t>Planeación Académica</t>
    </r>
  </si>
  <si>
    <r>
      <rPr>
        <sz val="12"/>
        <rFont val="Calibri"/>
        <family val="2"/>
      </rPr>
      <t>resultados de las pruebas Saber Pro y MIDE</t>
    </r>
  </si>
  <si>
    <r>
      <rPr>
        <sz val="12"/>
        <rFont val="Calibri"/>
        <family val="2"/>
      </rPr>
      <t>Dirección Docencia</t>
    </r>
  </si>
  <si>
    <r>
      <rPr>
        <sz val="12"/>
        <rFont val="Calibri"/>
        <family val="2"/>
      </rPr>
      <t>1.3 Diseñar e implementar guía metodológica para</t>
    </r>
  </si>
  <si>
    <r>
      <rPr>
        <sz val="12"/>
        <rFont val="Calibri"/>
        <family val="2"/>
      </rPr>
      <t>Decanos</t>
    </r>
  </si>
  <si>
    <r>
      <rPr>
        <sz val="12"/>
        <rFont val="Calibri"/>
        <family val="2"/>
      </rPr>
      <t>el  diseño  y  rediseño de los  programas  académicos</t>
    </r>
  </si>
  <si>
    <r>
      <rPr>
        <sz val="12"/>
        <rFont val="Calibri"/>
        <family val="2"/>
      </rPr>
      <t>Directores de Programa</t>
    </r>
  </si>
  <si>
    <r>
      <rPr>
        <sz val="12"/>
        <rFont val="Calibri"/>
        <family val="2"/>
      </rPr>
      <t>de la Universidad de Manizales. Teniendo en cuenta</t>
    </r>
  </si>
  <si>
    <r>
      <rPr>
        <sz val="12"/>
        <rFont val="Calibri"/>
        <family val="2"/>
      </rPr>
      <t>Director del Centro</t>
    </r>
  </si>
  <si>
    <r>
      <rPr>
        <sz val="12"/>
        <rFont val="Calibri"/>
        <family val="2"/>
      </rPr>
      <t>los   Lineamientos   Curriculares   aprobados   por   la</t>
    </r>
  </si>
  <si>
    <r>
      <rPr>
        <sz val="12"/>
        <rFont val="Calibri"/>
        <family val="2"/>
      </rPr>
      <t>Director de Departamento</t>
    </r>
  </si>
  <si>
    <r>
      <rPr>
        <sz val="12"/>
        <rFont val="Calibri"/>
        <family val="2"/>
      </rPr>
      <t>institución</t>
    </r>
  </si>
  <si>
    <r>
      <rPr>
        <sz val="12"/>
        <rFont val="Calibri"/>
        <family val="2"/>
      </rPr>
      <t>1.4    Revisar,    ajustar    y    mejorar    la    oferta    de</t>
    </r>
  </si>
  <si>
    <r>
      <rPr>
        <sz val="12"/>
        <rFont val="Calibri"/>
        <family val="2"/>
      </rPr>
      <t>programas  de  posgrado,  que  respondan  a  nuevas</t>
    </r>
  </si>
  <si>
    <r>
      <rPr>
        <sz val="12"/>
        <rFont val="Calibri"/>
        <family val="2"/>
      </rPr>
      <t>realidades sociales, regionales, e internacionales</t>
    </r>
  </si>
  <si>
    <r>
      <rPr>
        <sz val="12"/>
        <rFont val="Calibri"/>
        <family val="2"/>
      </rPr>
      <t>1.5 Fortalecer dentro de los programas académicos</t>
    </r>
  </si>
  <si>
    <r>
      <rPr>
        <sz val="12"/>
        <rFont val="Calibri"/>
        <family val="2"/>
      </rPr>
      <t>el    uso    de    tecnologías    de    la    información,    el</t>
    </r>
  </si>
  <si>
    <r>
      <rPr>
        <sz val="12"/>
        <rFont val="Calibri"/>
        <family val="2"/>
      </rPr>
      <t>bilingüismo     y     el     desarrollo     de     estrategias</t>
    </r>
  </si>
  <si>
    <r>
      <rPr>
        <sz val="12"/>
        <rFont val="Calibri"/>
        <family val="2"/>
      </rPr>
      <t>pedagógicas  para   facilitar   y  crear   ambientes  de</t>
    </r>
  </si>
  <si>
    <r>
      <rPr>
        <sz val="12"/>
        <rFont val="Calibri"/>
        <family val="2"/>
      </rPr>
      <t>aprendizaje   que   respondan      con   calidad   a   la</t>
    </r>
  </si>
  <si>
    <r>
      <rPr>
        <sz val="12"/>
        <rFont val="Calibri"/>
        <family val="2"/>
      </rPr>
      <t>necesidades del entorno y de la sociedad</t>
    </r>
  </si>
  <si>
    <r>
      <rPr>
        <sz val="12"/>
        <rFont val="Calibri"/>
        <family val="2"/>
      </rPr>
      <t>1.6    Revisar,    ajustar,    mantener    y    mejorar    el</t>
    </r>
  </si>
  <si>
    <r>
      <rPr>
        <sz val="12"/>
        <rFont val="Calibri"/>
        <family val="2"/>
      </rPr>
      <t>desarrollo de los programas  virtuales de pregrado,</t>
    </r>
  </si>
  <si>
    <r>
      <rPr>
        <sz val="12"/>
        <rFont val="Calibri"/>
        <family val="2"/>
      </rPr>
      <t>tomando  como  referente  los  diferentes resultados</t>
    </r>
  </si>
  <si>
    <r>
      <rPr>
        <sz val="12"/>
        <rFont val="Calibri"/>
        <family val="2"/>
      </rPr>
      <t>de la autoevaluación de los mismos</t>
    </r>
  </si>
  <si>
    <r>
      <rPr>
        <sz val="12"/>
        <rFont val="Calibri"/>
        <family val="2"/>
      </rPr>
      <t>1.7   Evaluar,   mantener   y   mejorar   los   procesos</t>
    </r>
  </si>
  <si>
    <r>
      <rPr>
        <sz val="12"/>
        <rFont val="Calibri"/>
        <family val="2"/>
      </rPr>
      <t>relacionados con los Centros y Departamentos de la</t>
    </r>
  </si>
  <si>
    <r>
      <rPr>
        <sz val="12"/>
        <rFont val="Calibri"/>
        <family val="2"/>
      </rPr>
      <t>Universidad  de  Manizales:  CECAL,  CIMAD,  Centro</t>
    </r>
  </si>
  <si>
    <r>
      <rPr>
        <sz val="12"/>
        <rFont val="Calibri"/>
        <family val="2"/>
      </rPr>
      <t>de    Estudos    Avanzados    en    Infancia,    Niñez    y</t>
    </r>
  </si>
  <si>
    <t>Juventud;   Departamentos   de       Humanidades   e Idiomas</t>
  </si>
  <si>
    <t>2.      Consolidar      el      Sistema de</t>
  </si>
  <si>
    <r>
      <rPr>
        <sz val="12"/>
        <rFont val="Calibri"/>
        <family val="2"/>
      </rPr>
      <t>2.1 Analizar y evaluar los  resultados obtenidos por</t>
    </r>
  </si>
  <si>
    <r>
      <rPr>
        <sz val="12"/>
        <rFont val="Calibri"/>
        <family val="2"/>
      </rPr>
      <t>Director de</t>
    </r>
  </si>
  <si>
    <t>Investigación/Posgrados</t>
  </si>
  <si>
    <r>
      <rPr>
        <sz val="12"/>
        <rFont val="Calibri"/>
        <family val="2"/>
      </rPr>
      <t>la Universidad de Manizales en el sistema MIDE</t>
    </r>
  </si>
  <si>
    <r>
      <rPr>
        <sz val="12"/>
        <rFont val="Calibri"/>
        <family val="2"/>
      </rPr>
      <t>Investigación/Posgrados</t>
    </r>
  </si>
  <si>
    <r>
      <rPr>
        <sz val="12"/>
        <rFont val="Calibri"/>
        <family val="2"/>
      </rPr>
      <t>2.2  Evaluar,  mantener  y  mejorar  el  desarrollo  e</t>
    </r>
  </si>
  <si>
    <r>
      <rPr>
        <sz val="12"/>
        <rFont val="Calibri"/>
        <family val="2"/>
      </rPr>
      <t>implementación   del   Sistema   de   Investigación   /</t>
    </r>
  </si>
  <si>
    <r>
      <rPr>
        <sz val="12"/>
        <rFont val="Calibri"/>
        <family val="2"/>
      </rPr>
      <t>Responsables de Investigación de</t>
    </r>
  </si>
  <si>
    <r>
      <rPr>
        <sz val="12"/>
        <rFont val="Calibri"/>
        <family val="2"/>
      </rPr>
      <t>Posgrados</t>
    </r>
  </si>
  <si>
    <r>
      <rPr>
        <sz val="12"/>
        <rFont val="Calibri"/>
        <family val="2"/>
      </rPr>
      <t>los Subprogramas de</t>
    </r>
  </si>
  <si>
    <r>
      <rPr>
        <sz val="12"/>
        <rFont val="Calibri"/>
        <family val="2"/>
      </rPr>
      <t>2.3 Revisar, ajustar y mejorar la implementación del</t>
    </r>
  </si>
  <si>
    <r>
      <rPr>
        <sz val="12"/>
        <rFont val="Calibri"/>
        <family val="2"/>
      </rPr>
      <t>Investigación/Posgrados por</t>
    </r>
  </si>
  <si>
    <r>
      <rPr>
        <sz val="12"/>
        <rFont val="Calibri"/>
        <family val="2"/>
      </rPr>
      <t>Sistema     de     Investigación/Posgrados     en     las</t>
    </r>
  </si>
  <si>
    <r>
      <rPr>
        <sz val="12"/>
        <rFont val="Calibri"/>
        <family val="2"/>
      </rPr>
      <t>Facultad</t>
    </r>
  </si>
  <si>
    <r>
      <rPr>
        <sz val="12"/>
        <rFont val="Calibri"/>
        <family val="2"/>
      </rPr>
      <t>maestrías   y   doctorados   de   la   Universidad   de</t>
    </r>
  </si>
  <si>
    <r>
      <rPr>
        <sz val="12"/>
        <rFont val="Calibri"/>
        <family val="2"/>
      </rPr>
      <t>Manizales</t>
    </r>
  </si>
  <si>
    <r>
      <rPr>
        <sz val="12"/>
        <rFont val="Calibri"/>
        <family val="2"/>
      </rPr>
      <t>2.4  Diseñar  y  desarrollar  mecanismos  que  faciliten</t>
    </r>
  </si>
  <si>
    <r>
      <rPr>
        <sz val="12"/>
        <rFont val="Calibri"/>
        <family val="2"/>
      </rPr>
      <t>la   Internacionalización   de   la   Investigación   de   la</t>
    </r>
  </si>
  <si>
    <r>
      <rPr>
        <sz val="12"/>
        <rFont val="Calibri"/>
        <family val="2"/>
      </rPr>
      <t>Universidad de Manizales</t>
    </r>
  </si>
  <si>
    <r>
      <rPr>
        <sz val="12"/>
        <rFont val="Calibri"/>
        <family val="2"/>
      </rPr>
      <t>2.5 Fortalecer desde los currículos de los diferentes</t>
    </r>
  </si>
  <si>
    <r>
      <rPr>
        <sz val="12"/>
        <rFont val="Calibri"/>
        <family val="2"/>
      </rPr>
      <t>programas  la  investigación  formativa;  a  la  par  del</t>
    </r>
  </si>
  <si>
    <r>
      <rPr>
        <sz val="12"/>
        <rFont val="Calibri"/>
        <family val="2"/>
      </rPr>
      <t>mejoramiento    continuo    de    los    semilleros    de</t>
    </r>
  </si>
  <si>
    <r>
      <rPr>
        <sz val="12"/>
        <rFont val="Calibri"/>
        <family val="2"/>
      </rPr>
      <t>investigación</t>
    </r>
  </si>
  <si>
    <t>3.      Fortalecer      el      Sistema      de</t>
  </si>
  <si>
    <r>
      <rPr>
        <sz val="12"/>
        <rFont val="Calibri"/>
        <family val="2"/>
      </rPr>
      <t>3.1 Revisar, ajustar, mantener y mejorar el Sistema</t>
    </r>
  </si>
  <si>
    <r>
      <rPr>
        <sz val="12"/>
        <rFont val="Calibri"/>
        <family val="2"/>
      </rPr>
      <t>Director de Proyección Social</t>
    </r>
  </si>
  <si>
    <t>Proyección  Social  de  la  Universidad</t>
  </si>
  <si>
    <r>
      <rPr>
        <sz val="12"/>
        <rFont val="Calibri"/>
        <family val="2"/>
      </rPr>
      <t>de Proyección Social</t>
    </r>
  </si>
  <si>
    <r>
      <rPr>
        <sz val="12"/>
        <rFont val="Calibri"/>
        <family val="2"/>
      </rPr>
      <t>Responsables  de proyección Social</t>
    </r>
  </si>
  <si>
    <t>de Manizales</t>
  </si>
  <si>
    <r>
      <rPr>
        <sz val="12"/>
        <rFont val="Calibri"/>
        <family val="2"/>
      </rPr>
      <t>3.2   Evaluar,   mantener   y   mejorar   el   Sistema   de</t>
    </r>
  </si>
  <si>
    <r>
      <rPr>
        <sz val="12"/>
        <rFont val="Calibri"/>
        <family val="2"/>
      </rPr>
      <t>de la Facultades</t>
    </r>
  </si>
  <si>
    <r>
      <rPr>
        <sz val="12"/>
        <rFont val="Calibri"/>
        <family val="2"/>
      </rPr>
      <t>Practicas Estudiantiles de la Universidad</t>
    </r>
  </si>
  <si>
    <r>
      <rPr>
        <sz val="12"/>
        <rFont val="Calibri"/>
        <family val="2"/>
      </rPr>
      <t>Responsable del Sistema de</t>
    </r>
  </si>
  <si>
    <r>
      <rPr>
        <sz val="12"/>
        <rFont val="Calibri"/>
        <family val="2"/>
      </rPr>
      <t>3.3   Evaluar,   mantener   y   mejorar   el   Sistema   de</t>
    </r>
  </si>
  <si>
    <r>
      <rPr>
        <sz val="12"/>
        <rFont val="Calibri"/>
        <family val="2"/>
      </rPr>
      <t>Graduado</t>
    </r>
  </si>
  <si>
    <r>
      <rPr>
        <sz val="12"/>
        <rFont val="Calibri"/>
        <family val="2"/>
      </rPr>
      <t>Emprendimiento de la Universidad de Manizales</t>
    </r>
  </si>
  <si>
    <r>
      <rPr>
        <sz val="12"/>
        <rFont val="Calibri"/>
        <family val="2"/>
      </rPr>
      <t>3.4   Evaluar,   mantener   y   mejorar   el   Sistema   de</t>
    </r>
  </si>
  <si>
    <r>
      <rPr>
        <sz val="12"/>
        <rFont val="Calibri"/>
        <family val="2"/>
      </rPr>
      <t>Educaciòn     Continuada     y     No     Formal     de    la</t>
    </r>
  </si>
  <si>
    <r>
      <rPr>
        <sz val="12"/>
        <rFont val="Calibri"/>
        <family val="2"/>
      </rPr>
      <t>Universidad</t>
    </r>
  </si>
  <si>
    <r>
      <rPr>
        <sz val="12"/>
        <rFont val="Calibri"/>
        <family val="2"/>
      </rPr>
      <t>3.5 Revisar, ajustar, mantener y mejorar el sistema</t>
    </r>
  </si>
  <si>
    <r>
      <rPr>
        <sz val="12"/>
        <rFont val="Calibri"/>
        <family val="2"/>
      </rPr>
      <t>de    graduados,    tomando    como    referente    los</t>
    </r>
  </si>
  <si>
    <r>
      <rPr>
        <sz val="12"/>
        <rFont val="Calibri"/>
        <family val="2"/>
      </rPr>
      <t>resultados del MIDE y las políticas del MEN</t>
    </r>
  </si>
  <si>
    <r>
      <rPr>
        <sz val="12"/>
        <rFont val="Calibri"/>
        <family val="2"/>
      </rPr>
      <t>3.6   Evaluar,   mantener   y   mejorar   el   Sistema   de</t>
    </r>
  </si>
  <si>
    <r>
      <rPr>
        <sz val="12"/>
        <rFont val="Calibri"/>
        <family val="2"/>
      </rPr>
      <t>Consultoria de la Universidad</t>
    </r>
  </si>
  <si>
    <t>4.    Consolidar    la    Cultura    de    la</t>
  </si>
  <si>
    <r>
      <rPr>
        <sz val="12"/>
        <rFont val="Calibri"/>
        <family val="2"/>
      </rPr>
      <t>4.1    Fortalecer    la    aplicación    del    Modelo    de</t>
    </r>
  </si>
  <si>
    <t>Autoevaluación  /  Autorregulación,  el</t>
  </si>
  <si>
    <r>
      <rPr>
        <sz val="12"/>
        <rFont val="Calibri"/>
        <family val="2"/>
      </rPr>
      <t>Autoevaluación     –     Autorregulación     en     forma</t>
    </r>
  </si>
  <si>
    <r>
      <rPr>
        <sz val="12"/>
        <rFont val="Calibri"/>
        <family val="2"/>
      </rPr>
      <t>Dirección Investigación/Posgrados</t>
    </r>
  </si>
  <si>
    <t>mejoramiento  continuo  e  innovación</t>
  </si>
  <si>
    <r>
      <rPr>
        <sz val="12"/>
        <rFont val="Calibri"/>
        <family val="2"/>
      </rPr>
      <t>continua  en  todos  los  programas  de  pregrado  Y</t>
    </r>
  </si>
  <si>
    <r>
      <rPr>
        <sz val="12"/>
        <rFont val="Calibri"/>
        <family val="2"/>
      </rPr>
      <t>Decanaturas</t>
    </r>
  </si>
  <si>
    <t>en  todos  los  niveles  de  la institución</t>
  </si>
  <si>
    <r>
      <rPr>
        <sz val="12"/>
        <rFont val="Calibri"/>
        <family val="2"/>
      </rPr>
      <t>posgrados, previo cumplimiento de las condiciones</t>
    </r>
  </si>
  <si>
    <t>para  armonizar  procesos  de  calidad</t>
  </si>
  <si>
    <r>
      <rPr>
        <sz val="12"/>
        <rFont val="Calibri"/>
        <family val="2"/>
      </rPr>
      <t>iniciales</t>
    </r>
  </si>
  <si>
    <t>acordes  con  los  lineamientos  de  la</t>
  </si>
  <si>
    <r>
      <rPr>
        <sz val="12"/>
        <rFont val="Calibri"/>
        <family val="2"/>
      </rPr>
      <t>4.2  Evaluar,   mantener   y  mejorar   el  proceso   de</t>
    </r>
  </si>
  <si>
    <t>Educación Superior</t>
  </si>
  <si>
    <r>
      <rPr>
        <sz val="12"/>
        <rFont val="Calibri"/>
        <family val="2"/>
      </rPr>
      <t>Acreditación y Renovación de la Acreditación tanto</t>
    </r>
  </si>
  <si>
    <r>
      <rPr>
        <sz val="12"/>
        <rFont val="Calibri"/>
        <family val="2"/>
      </rPr>
      <t>a  los  programas  de  pregrado  como  de posgrado  y</t>
    </r>
  </si>
  <si>
    <r>
      <rPr>
        <sz val="12"/>
        <rFont val="Calibri"/>
        <family val="2"/>
      </rPr>
      <t>de la Universidad</t>
    </r>
  </si>
  <si>
    <r>
      <rPr>
        <sz val="12"/>
        <rFont val="Calibri"/>
        <family val="2"/>
      </rPr>
      <t>4.3  Mejorar  el  proceso  de  Registro  y  renovación;</t>
    </r>
  </si>
  <si>
    <r>
      <rPr>
        <sz val="12"/>
        <rFont val="Calibri"/>
        <family val="2"/>
      </rPr>
      <t>teniendo en  cuenta  los  lineamientos  generales del</t>
    </r>
  </si>
  <si>
    <r>
      <rPr>
        <sz val="12"/>
        <rFont val="Calibri"/>
        <family val="2"/>
      </rPr>
      <t>Modelo del MEN y de la Universidad de Manizales</t>
    </r>
  </si>
  <si>
    <r>
      <rPr>
        <sz val="12"/>
        <rFont val="Calibri"/>
        <family val="2"/>
      </rPr>
      <t>4.4 Revisar, mantener y mejorar  la implementación</t>
    </r>
  </si>
  <si>
    <r>
      <rPr>
        <sz val="12"/>
        <rFont val="Calibri"/>
        <family val="2"/>
      </rPr>
      <t>de  los  planes  de  mantenimiento  y  mejoramiento,</t>
    </r>
  </si>
  <si>
    <r>
      <rPr>
        <sz val="12"/>
        <rFont val="Calibri"/>
        <family val="2"/>
      </rPr>
      <t>producto    de    la    autoevaluación    y    evaluación</t>
    </r>
  </si>
  <si>
    <r>
      <rPr>
        <sz val="12"/>
        <rFont val="Calibri"/>
        <family val="2"/>
      </rPr>
      <t>externa, procesos de registro calificado, renovación</t>
    </r>
  </si>
  <si>
    <r>
      <rPr>
        <sz val="12"/>
        <rFont val="Calibri"/>
        <family val="2"/>
      </rPr>
      <t>y la acreditación y su renovación</t>
    </r>
  </si>
  <si>
    <r>
      <rPr>
        <sz val="12"/>
        <rFont val="Calibri"/>
        <family val="2"/>
      </rPr>
      <t>4.5  Fortalecer los estudios de impacto producto de</t>
    </r>
  </si>
  <si>
    <r>
      <rPr>
        <sz val="12"/>
        <rFont val="Calibri"/>
        <family val="2"/>
      </rPr>
      <t>los  procesos  de  autoevaluación  de  los  programas</t>
    </r>
  </si>
  <si>
    <r>
      <rPr>
        <sz val="12"/>
        <rFont val="Calibri"/>
        <family val="2"/>
      </rPr>
      <t>de   pregrado,   posgrado   e   institucional   como   un</t>
    </r>
  </si>
  <si>
    <r>
      <rPr>
        <sz val="12"/>
        <rFont val="Calibri"/>
        <family val="2"/>
      </rPr>
      <t>todo.</t>
    </r>
  </si>
  <si>
    <r>
      <rPr>
        <sz val="12"/>
        <rFont val="Calibri"/>
        <family val="2"/>
      </rPr>
      <t>4.6  Diseñar,  desarrollar  e  implementar  el  Sistema</t>
    </r>
  </si>
  <si>
    <r>
      <rPr>
        <sz val="12"/>
        <rFont val="Calibri"/>
        <family val="2"/>
      </rPr>
      <t>de  armonización  de  los  procesos  administrativos</t>
    </r>
  </si>
  <si>
    <r>
      <rPr>
        <sz val="12"/>
        <rFont val="Calibri"/>
        <family val="2"/>
      </rPr>
      <t>tomando como referente la Norma ISO 9001:2015</t>
    </r>
  </si>
  <si>
    <t>5.  Consolidar  la  implementación  del</t>
  </si>
  <si>
    <r>
      <rPr>
        <sz val="12"/>
        <rFont val="Calibri"/>
        <family val="2"/>
      </rPr>
      <t>5.1  Revisar,  mantener  y  mejorar  el  desarrollo  del</t>
    </r>
  </si>
  <si>
    <r>
      <rPr>
        <sz val="12"/>
        <rFont val="Calibri"/>
        <family val="2"/>
      </rPr>
      <t>División de Desarrollo Humano</t>
    </r>
  </si>
  <si>
    <t>Modelo       de       Gestión       Humana</t>
  </si>
  <si>
    <r>
      <rPr>
        <sz val="12"/>
        <rFont val="Calibri"/>
        <family val="2"/>
      </rPr>
      <t>Sistema de Gestión Humana de la Universidad</t>
    </r>
  </si>
  <si>
    <r>
      <rPr>
        <sz val="12"/>
        <rFont val="Calibri"/>
        <family val="2"/>
      </rPr>
      <t>Secretaria General División</t>
    </r>
  </si>
  <si>
    <t>“Desarrollo del Potencial y Calidad de</t>
  </si>
  <si>
    <r>
      <rPr>
        <sz val="12"/>
        <rFont val="Calibri"/>
        <family val="2"/>
      </rPr>
      <t>5.2 Fortalecer la implementación de los programas</t>
    </r>
  </si>
  <si>
    <r>
      <rPr>
        <sz val="12"/>
        <rFont val="Calibri"/>
        <family val="2"/>
      </rPr>
      <t>Financiera</t>
    </r>
  </si>
  <si>
    <t>Vida”, de la Universidad de Manizales</t>
  </si>
  <si>
    <r>
      <rPr>
        <sz val="12"/>
        <rFont val="Calibri"/>
        <family val="2"/>
      </rPr>
      <t>relacionados   con   el   Bienestar   de   estudiantes,</t>
    </r>
  </si>
  <si>
    <r>
      <rPr>
        <sz val="12"/>
        <rFont val="Calibri"/>
        <family val="2"/>
      </rPr>
      <t>Responsables de los Programas</t>
    </r>
  </si>
  <si>
    <r>
      <rPr>
        <sz val="12"/>
        <rFont val="Calibri"/>
        <family val="2"/>
      </rPr>
      <t>docentes,      administrativos.      Tanto      para      los</t>
    </r>
  </si>
  <si>
    <r>
      <rPr>
        <sz val="12"/>
        <rFont val="Calibri"/>
        <family val="2"/>
      </rPr>
      <t>programas     presenciales     como     los     virtuales;</t>
    </r>
  </si>
  <si>
    <r>
      <rPr>
        <sz val="12"/>
        <rFont val="Calibri"/>
        <family val="2"/>
      </rPr>
      <t>pregrado y posgrado</t>
    </r>
  </si>
  <si>
    <r>
      <rPr>
        <sz val="12"/>
        <rFont val="Calibri"/>
        <family val="2"/>
      </rPr>
      <t>5.3  Evaluar,  mantener    y  mejorar  los  programas</t>
    </r>
  </si>
  <si>
    <r>
      <rPr>
        <sz val="12"/>
        <rFont val="Calibri"/>
        <family val="2"/>
      </rPr>
      <t>relacionados   con:   Acompañamiento,   Ser   Pilo   –</t>
    </r>
  </si>
  <si>
    <r>
      <rPr>
        <sz val="12"/>
        <rFont val="Calibri"/>
        <family val="2"/>
      </rPr>
      <t>Paga;  TIC;  teniendo  en  cuenta  los  lineamientos  de</t>
    </r>
  </si>
  <si>
    <r>
      <rPr>
        <sz val="12"/>
        <rFont val="Calibri"/>
        <family val="2"/>
      </rPr>
      <t>la Universidad y del MEN</t>
    </r>
  </si>
  <si>
    <r>
      <rPr>
        <sz val="12"/>
        <rFont val="Calibri"/>
        <family val="2"/>
      </rPr>
      <t>5.4    Revisar,    mantener    y    mejorar    el    proceso</t>
    </r>
  </si>
  <si>
    <r>
      <rPr>
        <sz val="12"/>
        <rFont val="Calibri"/>
        <family val="2"/>
      </rPr>
      <t>relacionado   con   la   Contratación   y   Nomina   del</t>
    </r>
  </si>
  <si>
    <r>
      <rPr>
        <sz val="12"/>
        <rFont val="Calibri"/>
        <family val="2"/>
      </rPr>
      <t>Talento Humano de la Universidad</t>
    </r>
  </si>
  <si>
    <r>
      <rPr>
        <sz val="12"/>
        <rFont val="Calibri"/>
        <family val="2"/>
      </rPr>
      <t>5.5  Fortalecer  las  relaciones  con  las  asociaciones,</t>
    </r>
  </si>
  <si>
    <r>
      <rPr>
        <sz val="12"/>
        <rFont val="Calibri"/>
        <family val="2"/>
      </rPr>
      <t>ASPROFUM Y ASODEM</t>
    </r>
  </si>
  <si>
    <t>6.  Consolidar  el  Modelo  de  Gestión Docencia     de     la     Universidad     de Manizales</t>
  </si>
  <si>
    <r>
      <rPr>
        <sz val="12"/>
        <rFont val="Calibri"/>
        <family val="2"/>
      </rPr>
      <t xml:space="preserve">6.1   Evaluar   mantener   y  mejorar   el   Sistema   de Gestión  Docencia  de  la  Universidad,  teniendo  en cuenta   los  resultados  de:   Pruebas  Saber   –   Pro; MIDE,     Autoevaluación     y     evaluación     de     los programas de  pregrado, posgrado y la Universidad como un todo
</t>
    </r>
    <r>
      <rPr>
        <sz val="12"/>
        <rFont val="Calibri"/>
        <family val="2"/>
      </rPr>
      <t xml:space="preserve">6.2  Evaluar,  mantener  y  mejorar  los  programas  y proyectos relacionados con el desarrollo del Plan de Vida de los Académicos
</t>
    </r>
    <r>
      <rPr>
        <sz val="12"/>
        <rFont val="Calibri"/>
        <family val="2"/>
      </rPr>
      <t xml:space="preserve">6.3   Fortalecer    el    proceso    relacionado    con    la Asignación académica, tanto de pregrado como de posgrado
</t>
    </r>
    <r>
      <rPr>
        <sz val="12"/>
        <rFont val="Calibri"/>
        <family val="2"/>
      </rPr>
      <t>6.4   Evaluar,   mantener   y   mejorar   los   procesos relacionados  con  la  Evaluación  Docente,  tanto  de pregrado como de posgrado</t>
    </r>
  </si>
  <si>
    <r>
      <rPr>
        <sz val="12"/>
        <rFont val="Calibri"/>
        <family val="2"/>
      </rPr>
      <t xml:space="preserve">Vicerrectoría
</t>
    </r>
    <r>
      <rPr>
        <sz val="12"/>
        <rFont val="Calibri"/>
        <family val="2"/>
      </rPr>
      <t xml:space="preserve">Asesor de Rectoría en Planeación Dirección Docencia
</t>
    </r>
    <r>
      <rPr>
        <sz val="12"/>
        <rFont val="Calibri"/>
        <family val="2"/>
      </rPr>
      <t xml:space="preserve">División de Desarrollo Humano Decanos
</t>
    </r>
    <r>
      <rPr>
        <sz val="12"/>
        <rFont val="Calibri"/>
        <family val="2"/>
      </rPr>
      <t>Directores de Programa</t>
    </r>
  </si>
  <si>
    <t>7. Consolidar la Gestión financiera de</t>
  </si>
  <si>
    <r>
      <rPr>
        <sz val="12"/>
        <rFont val="Calibri"/>
        <family val="2"/>
      </rPr>
      <t>7.1  Evaluar,  mantener  y  mejorar  el  desarrollo  del</t>
    </r>
  </si>
  <si>
    <t>la Universidad de Manizales</t>
  </si>
  <si>
    <r>
      <rPr>
        <sz val="12"/>
        <rFont val="Calibri"/>
        <family val="2"/>
      </rPr>
      <t>Sistema de Gestión Financiera de la Universidad, a</t>
    </r>
  </si>
  <si>
    <r>
      <rPr>
        <sz val="12"/>
        <rFont val="Calibri"/>
        <family val="2"/>
      </rPr>
      <t>División Financiera</t>
    </r>
  </si>
  <si>
    <r>
      <rPr>
        <sz val="12"/>
        <rFont val="Calibri"/>
        <family val="2"/>
      </rPr>
      <t>la      luz      de     las     políticas     institucionales     y</t>
    </r>
  </si>
  <si>
    <r>
      <rPr>
        <sz val="12"/>
        <rFont val="Calibri"/>
        <family val="2"/>
      </rPr>
      <t>Jefe de Contabiliad</t>
    </r>
  </si>
  <si>
    <r>
      <rPr>
        <sz val="12"/>
        <rFont val="Calibri"/>
        <family val="2"/>
      </rPr>
      <t>requerimientos del MEN</t>
    </r>
  </si>
  <si>
    <r>
      <rPr>
        <sz val="12"/>
        <rFont val="Calibri"/>
        <family val="2"/>
      </rPr>
      <t>7.2  Evaluar,  ajustar  y  mejorar  la  implementación</t>
    </r>
  </si>
  <si>
    <r>
      <rPr>
        <sz val="12"/>
        <rFont val="Calibri"/>
        <family val="2"/>
      </rPr>
      <t>Directores</t>
    </r>
  </si>
  <si>
    <r>
      <rPr>
        <sz val="12"/>
        <rFont val="Calibri"/>
        <family val="2"/>
      </rPr>
      <t>del  proceso  relacionado con  la gestión  integral del</t>
    </r>
  </si>
  <si>
    <r>
      <rPr>
        <sz val="12"/>
        <rFont val="Calibri"/>
        <family val="2"/>
      </rPr>
      <t>Dirección de programas</t>
    </r>
  </si>
  <si>
    <r>
      <rPr>
        <sz val="12"/>
        <rFont val="Calibri"/>
        <family val="2"/>
      </rPr>
      <t>presupuesto; alineado con los planes, programas y</t>
    </r>
  </si>
  <si>
    <r>
      <rPr>
        <sz val="12"/>
        <rFont val="Calibri"/>
        <family val="2"/>
      </rPr>
      <t>proyectos    de    la    Universidad,    las    facultades,</t>
    </r>
  </si>
  <si>
    <r>
      <rPr>
        <sz val="12"/>
        <rFont val="Calibri"/>
        <family val="2"/>
      </rPr>
      <t>divisiones y programas académicos</t>
    </r>
  </si>
  <si>
    <r>
      <rPr>
        <sz val="12"/>
        <rFont val="Calibri"/>
        <family val="2"/>
      </rPr>
      <t>7.3 Fortalecer el sistema de indicadores financieros</t>
    </r>
  </si>
  <si>
    <r>
      <rPr>
        <sz val="12"/>
        <rFont val="Calibri"/>
        <family val="2"/>
      </rPr>
      <t>y su despliegue a los diferentes responsables de la</t>
    </r>
  </si>
  <si>
    <r>
      <rPr>
        <sz val="12"/>
        <rFont val="Calibri"/>
        <family val="2"/>
      </rPr>
      <t>gestión del presupuesto</t>
    </r>
  </si>
  <si>
    <r>
      <rPr>
        <sz val="12"/>
        <rFont val="Calibri"/>
        <family val="2"/>
      </rPr>
      <t>7.4  Diseñar  estrategias  que  permitan  mejorar  la</t>
    </r>
  </si>
  <si>
    <r>
      <rPr>
        <sz val="12"/>
        <rFont val="Calibri"/>
        <family val="2"/>
      </rPr>
      <t>asignación  de  recursos  propios  para  el  desarrollo</t>
    </r>
  </si>
  <si>
    <r>
      <rPr>
        <sz val="12"/>
        <rFont val="Calibri"/>
        <family val="2"/>
      </rPr>
      <t>final de la TEM</t>
    </r>
  </si>
  <si>
    <t>8.  Consolidar  la  implementación  del</t>
  </si>
  <si>
    <r>
      <rPr>
        <sz val="12"/>
        <rFont val="Calibri"/>
        <family val="2"/>
      </rPr>
      <t>8.1 Evaluar, mantener y mejorar la implementación</t>
    </r>
  </si>
  <si>
    <r>
      <rPr>
        <sz val="12"/>
        <rFont val="Calibri"/>
        <family val="2"/>
      </rPr>
      <t>Director Mercadeo Institucional</t>
    </r>
  </si>
  <si>
    <t>Modelo            de            Comunicación</t>
  </si>
  <si>
    <r>
      <rPr>
        <sz val="12"/>
        <rFont val="Calibri"/>
        <family val="2"/>
      </rPr>
      <t>del     Sistema     de     Comunicación     y     Mercadeo</t>
    </r>
  </si>
  <si>
    <r>
      <rPr>
        <sz val="12"/>
        <rFont val="Calibri"/>
        <family val="2"/>
      </rPr>
      <t>Jefe de Comunicaciones</t>
    </r>
  </si>
  <si>
    <t>Institucional      y      el      Modelo      de</t>
  </si>
  <si>
    <r>
      <rPr>
        <sz val="12"/>
        <rFont val="Calibri"/>
        <family val="2"/>
      </rPr>
      <t>Institucional</t>
    </r>
  </si>
  <si>
    <r>
      <rPr>
        <sz val="12"/>
        <rFont val="Calibri"/>
        <family val="2"/>
      </rPr>
      <t>Responsables de programas de</t>
    </r>
  </si>
  <si>
    <t>Mercadeo de la Universidad</t>
  </si>
  <si>
    <r>
      <rPr>
        <sz val="12"/>
        <rFont val="Calibri"/>
        <family val="2"/>
      </rPr>
      <t>8.2  Fortalecer  la  implementación  de los diferentes</t>
    </r>
  </si>
  <si>
    <r>
      <rPr>
        <sz val="12"/>
        <rFont val="Calibri"/>
        <family val="2"/>
      </rPr>
      <t>mercadeo y comunicación</t>
    </r>
  </si>
  <si>
    <r>
      <rPr>
        <sz val="12"/>
        <rFont val="Calibri"/>
        <family val="2"/>
      </rPr>
      <t>programas    y    proyectos    relacionados    con    la</t>
    </r>
  </si>
  <si>
    <r>
      <rPr>
        <sz val="12"/>
        <rFont val="Calibri"/>
        <family val="2"/>
      </rPr>
      <t>Comunicación Institucional</t>
    </r>
  </si>
  <si>
    <r>
      <rPr>
        <sz val="12"/>
        <rFont val="Calibri"/>
        <family val="2"/>
      </rPr>
      <t>8.3   Revisar,   ajustar   y   mejorar   los   programas   y</t>
    </r>
  </si>
  <si>
    <r>
      <rPr>
        <sz val="12"/>
        <rFont val="Calibri"/>
        <family val="2"/>
      </rPr>
      <t>proyectos    relacionados    con    los    procesos    de</t>
    </r>
  </si>
  <si>
    <r>
      <rPr>
        <sz val="12"/>
        <rFont val="Calibri"/>
        <family val="2"/>
      </rPr>
      <t>Mercadeo Institucional y consolidación de la marca</t>
    </r>
  </si>
  <si>
    <r>
      <rPr>
        <sz val="12"/>
        <rFont val="Calibri"/>
        <family val="2"/>
      </rPr>
      <t>8.4 Evaluar, ajustar y mejorar los diferentes medios,</t>
    </r>
  </si>
  <si>
    <r>
      <rPr>
        <sz val="12"/>
        <rFont val="Calibri"/>
        <family val="2"/>
      </rPr>
      <t>herramientas y mecanismos utilizados para mejorar</t>
    </r>
  </si>
  <si>
    <r>
      <rPr>
        <sz val="12"/>
        <rFont val="Calibri"/>
        <family val="2"/>
      </rPr>
      <t>la comunicación tanto interna como externa</t>
    </r>
  </si>
  <si>
    <t>9.  Consolidar  el  Modelo  de  Gestión</t>
  </si>
  <si>
    <r>
      <rPr>
        <sz val="12"/>
        <rFont val="Calibri"/>
        <family val="2"/>
      </rPr>
      <t>9.1 Evaluar, mantener y mejorar la implementación</t>
    </r>
  </si>
  <si>
    <t>de   las   Tic´s   de   la   Universidad   de</t>
  </si>
  <si>
    <r>
      <rPr>
        <sz val="12"/>
        <rFont val="Calibri"/>
        <family val="2"/>
      </rPr>
      <t>del Sistema de Gestión de la Tic´s de la Universidad</t>
    </r>
  </si>
  <si>
    <r>
      <rPr>
        <sz val="12"/>
        <rFont val="Calibri"/>
        <family val="2"/>
      </rPr>
      <t>Jefe Gestión de la Tic´s</t>
    </r>
  </si>
  <si>
    <t>Manizales</t>
  </si>
  <si>
    <r>
      <rPr>
        <sz val="12"/>
        <rFont val="Calibri"/>
        <family val="2"/>
      </rPr>
      <t>9.2  Fortalecer  la  implementación  de  los  procesos</t>
    </r>
  </si>
  <si>
    <r>
      <rPr>
        <sz val="12"/>
        <rFont val="Calibri"/>
        <family val="2"/>
      </rPr>
      <t>relacionados   con   la   Gestión   Tecnológica   de   la</t>
    </r>
  </si>
  <si>
    <r>
      <rPr>
        <sz val="12"/>
        <rFont val="Calibri"/>
        <family val="2"/>
      </rPr>
      <t>9.3   Evaluar,   mantener   y   mejorar   los   procesos</t>
    </r>
  </si>
  <si>
    <r>
      <rPr>
        <sz val="12"/>
        <rFont val="Calibri"/>
        <family val="2"/>
      </rPr>
      <t>relacionados   con   la   gestión   del   mantenimiento</t>
    </r>
  </si>
  <si>
    <r>
      <rPr>
        <sz val="12"/>
        <rFont val="Calibri"/>
        <family val="2"/>
      </rPr>
      <t>preventivo    y    correctivos    de    los    equipos    de</t>
    </r>
  </si>
  <si>
    <r>
      <rPr>
        <sz val="12"/>
        <rFont val="Calibri"/>
        <family val="2"/>
      </rPr>
      <t>tecnologías de la información y la comunicación</t>
    </r>
  </si>
  <si>
    <r>
      <rPr>
        <sz val="12"/>
        <rFont val="Calibri"/>
        <family val="2"/>
      </rPr>
      <t>9.4   Evaluar,   mantener   y   mejorar   el   diseño   y</t>
    </r>
  </si>
  <si>
    <r>
      <rPr>
        <sz val="12"/>
        <rFont val="Calibri"/>
        <family val="2"/>
      </rPr>
      <t>desarrollo de nuevos proyectos relacionados con la</t>
    </r>
  </si>
  <si>
    <r>
      <rPr>
        <sz val="12"/>
        <rFont val="Calibri"/>
        <family val="2"/>
      </rPr>
      <t>gestión tecnológica de la Universidad</t>
    </r>
  </si>
  <si>
    <t>10.  Consolidación  dela  Gestión  de  la Infraestructura de la planta   Física de la Universidad de Manizales</t>
  </si>
  <si>
    <r>
      <rPr>
        <sz val="12"/>
        <rFont val="Calibri"/>
        <family val="2"/>
      </rPr>
      <t xml:space="preserve">10.1       Evaluar,       mantener       y       mejorar       la implementación de la gestión de la infraestructura física de la Universidad
</t>
    </r>
    <r>
      <rPr>
        <sz val="12"/>
        <rFont val="Calibri"/>
        <family val="2"/>
      </rPr>
      <t xml:space="preserve">10.2  Fortalecer  la  implementación  de los  procesos relacionados  con  la  gestión  de  la  infraestructura física de la Universidad
</t>
    </r>
    <r>
      <rPr>
        <sz val="12"/>
        <rFont val="Calibri"/>
        <family val="2"/>
      </rPr>
      <t xml:space="preserve">10.3 Diseñar y desarrollar los procesos relacionados con el mantenimiento preventivo y correctivo de la infraestructura     física     de     la     Universidad     de Manizales
</t>
    </r>
    <r>
      <rPr>
        <sz val="12"/>
        <rFont val="Calibri"/>
        <family val="2"/>
      </rPr>
      <t xml:space="preserve">10.4   Evaluar,   mantener   y   mejorar   el   diseño   y desarrollo de nuevos proyectos relacionados con la gestión de la infraestructura de la planta física de la
</t>
    </r>
    <r>
      <rPr>
        <sz val="12"/>
        <rFont val="Calibri"/>
        <family val="2"/>
      </rPr>
      <t>Universidad</t>
    </r>
  </si>
  <si>
    <r>
      <rPr>
        <sz val="12"/>
        <rFont val="Calibri"/>
        <family val="2"/>
      </rPr>
      <t xml:space="preserve">Vicerrectoría
</t>
    </r>
    <r>
      <rPr>
        <sz val="12"/>
        <rFont val="Calibri"/>
        <family val="2"/>
      </rPr>
      <t>Jefe gestión Infraestructura física</t>
    </r>
  </si>
  <si>
    <t>11.  Fortalecer  el  Modelo  de  Gestión</t>
  </si>
  <si>
    <r>
      <rPr>
        <sz val="12"/>
        <rFont val="Calibri"/>
        <family val="2"/>
      </rPr>
      <t>11.1   Evaluar,   mantener   y   mejorar   el   diseño   y</t>
    </r>
  </si>
  <si>
    <r>
      <rPr>
        <sz val="12"/>
        <rFont val="Calibri"/>
        <family val="2"/>
      </rPr>
      <t>Responsables Gestión de la</t>
    </r>
  </si>
  <si>
    <t>de    la    Internacionalización    de    la</t>
  </si>
  <si>
    <r>
      <rPr>
        <sz val="12"/>
        <rFont val="Calibri"/>
        <family val="2"/>
      </rPr>
      <t>desarrollo     del     Modelo     de     Gestión     de     la</t>
    </r>
  </si>
  <si>
    <r>
      <rPr>
        <sz val="12"/>
        <rFont val="Calibri"/>
        <family val="2"/>
      </rPr>
      <t>Internacionalización</t>
    </r>
  </si>
  <si>
    <t>Universidad de Manizales</t>
  </si>
  <si>
    <r>
      <rPr>
        <sz val="12"/>
        <rFont val="Calibri"/>
        <family val="2"/>
      </rPr>
      <t>Internacionalización, a la luz de los lineamientos de</t>
    </r>
  </si>
  <si>
    <r>
      <rPr>
        <sz val="12"/>
        <rFont val="Calibri"/>
        <family val="2"/>
      </rPr>
      <t>la Universidad, del MEN, CNA, y otras instituciones</t>
    </r>
  </si>
  <si>
    <r>
      <rPr>
        <sz val="12"/>
        <rFont val="Calibri"/>
        <family val="2"/>
      </rPr>
      <t>relacionadas con el tema</t>
    </r>
  </si>
  <si>
    <r>
      <rPr>
        <sz val="12"/>
        <rFont val="Calibri"/>
        <family val="2"/>
      </rPr>
      <t>11.2 Diseñar y desarrollar estrategias y mecanismos</t>
    </r>
  </si>
  <si>
    <r>
      <rPr>
        <sz val="12"/>
        <rFont val="Calibri"/>
        <family val="2"/>
      </rPr>
      <t>que  permitan  implementar  el  Sistema  de  Gestión</t>
    </r>
  </si>
  <si>
    <r>
      <rPr>
        <sz val="12"/>
        <rFont val="Calibri"/>
        <family val="2"/>
      </rPr>
      <t>de   la   Internacionalización   en   la   Universidad   de</t>
    </r>
  </si>
  <si>
    <r>
      <rPr>
        <sz val="12"/>
        <rFont val="Calibri"/>
        <family val="2"/>
      </rPr>
      <t>11.3 Desarrollar procesos y programas que faciliten</t>
    </r>
  </si>
  <si>
    <r>
      <rPr>
        <sz val="12"/>
        <rFont val="Calibri"/>
        <family val="2"/>
      </rPr>
      <t>el   desarrollo   del   Sistema   de   la   Gestión   de   la</t>
    </r>
  </si>
  <si>
    <r>
      <rPr>
        <sz val="12"/>
        <rFont val="Calibri"/>
        <family val="2"/>
      </rPr>
      <t>Internacionalización en la Universidad</t>
    </r>
  </si>
  <si>
    <t>12.  Fortalecer  el  Modelo  de  Gestión</t>
  </si>
  <si>
    <r>
      <rPr>
        <sz val="12"/>
        <rFont val="Calibri"/>
        <family val="2"/>
      </rPr>
      <t>12.1  Evaluar,  mantener  y  mejorar  el  Sistema  de</t>
    </r>
  </si>
  <si>
    <t>de    la    Secretaria    General    de    la</t>
  </si>
  <si>
    <r>
      <rPr>
        <sz val="12"/>
        <rFont val="Calibri"/>
        <family val="2"/>
      </rPr>
      <t>Gestión  de  la  secretaria  general  de  la  Universidad</t>
    </r>
  </si>
  <si>
    <r>
      <rPr>
        <sz val="12"/>
        <rFont val="Calibri"/>
        <family val="2"/>
      </rPr>
      <t>Secretaria General</t>
    </r>
  </si>
  <si>
    <r>
      <rPr>
        <sz val="12"/>
        <rFont val="Calibri"/>
        <family val="2"/>
      </rPr>
      <t>de Manizales</t>
    </r>
  </si>
  <si>
    <r>
      <rPr>
        <sz val="12"/>
        <rFont val="Calibri"/>
        <family val="2"/>
      </rPr>
      <t>Jefe de Tic´s</t>
    </r>
  </si>
  <si>
    <r>
      <rPr>
        <sz val="12"/>
        <rFont val="Calibri"/>
        <family val="2"/>
      </rPr>
      <t>12.2  Fortalecer  la  implementación  de los  procesos</t>
    </r>
  </si>
  <si>
    <r>
      <rPr>
        <sz val="12"/>
        <rFont val="Calibri"/>
        <family val="2"/>
      </rPr>
      <t>relacionados   con   la   gestión   documental   de   la</t>
    </r>
  </si>
  <si>
    <r>
      <rPr>
        <sz val="12"/>
        <rFont val="Calibri"/>
        <family val="2"/>
      </rPr>
      <t>12.3   Evaluar,   mantener   y   mejorar   los   procesos</t>
    </r>
  </si>
  <si>
    <r>
      <rPr>
        <sz val="12"/>
        <rFont val="Calibri"/>
        <family val="2"/>
      </rPr>
      <t>relacionados    con     la     gestión     jurídica     de     la</t>
    </r>
  </si>
  <si>
    <r>
      <rPr>
        <sz val="12"/>
        <rFont val="Calibri"/>
        <family val="2"/>
      </rPr>
      <t>12.4   Evaluar,   mantener   y   mejorar   los   procesos</t>
    </r>
  </si>
  <si>
    <r>
      <rPr>
        <sz val="12"/>
        <rFont val="Calibri"/>
        <family val="2"/>
      </rPr>
      <t>relacionados con la contratación de adquisición de</t>
    </r>
  </si>
  <si>
    <r>
      <rPr>
        <sz val="12"/>
        <rFont val="Calibri"/>
        <family val="2"/>
      </rPr>
      <t>bienes  y  servicios,  a  la  par  de  los  contratos  de</t>
    </r>
  </si>
  <si>
    <r>
      <rPr>
        <sz val="12"/>
        <rFont val="Calibri"/>
        <family val="2"/>
      </rPr>
      <t>prestación de servicios por parte de la Universidad</t>
    </r>
  </si>
  <si>
    <t>13.  Consolidar  el  Modelo  de  Gestión</t>
  </si>
  <si>
    <r>
      <rPr>
        <sz val="12"/>
        <rFont val="Calibri"/>
        <family val="2"/>
      </rPr>
      <t>13.1  Evaluar,  mantener  y  mejorar  el  Sistema  de</t>
    </r>
  </si>
  <si>
    <t>de Educación Virtual y/o a Distancia</t>
  </si>
  <si>
    <r>
      <rPr>
        <sz val="12"/>
        <rFont val="Calibri"/>
        <family val="2"/>
      </rPr>
      <t>gestión de Educación Virtual y/o a Distancia</t>
    </r>
  </si>
  <si>
    <r>
      <rPr>
        <sz val="12"/>
        <rFont val="Calibri"/>
        <family val="2"/>
      </rPr>
      <t>Asesor de Rectoría en planeación</t>
    </r>
  </si>
  <si>
    <r>
      <rPr>
        <sz val="12"/>
        <rFont val="Calibri"/>
        <family val="2"/>
      </rPr>
      <t>13.2   Evaluar,   mantener   y   mejorar   los   procesos</t>
    </r>
  </si>
  <si>
    <r>
      <rPr>
        <sz val="12"/>
        <rFont val="Calibri"/>
        <family val="2"/>
      </rPr>
      <t>relacionados  con  la  gestión  de  los  programas  de</t>
    </r>
  </si>
  <si>
    <r>
      <rPr>
        <sz val="12"/>
        <rFont val="Calibri"/>
        <family val="2"/>
      </rPr>
      <t>pregrado virtuales</t>
    </r>
  </si>
  <si>
    <r>
      <rPr>
        <sz val="12"/>
        <rFont val="Calibri"/>
        <family val="2"/>
      </rPr>
      <t>Jefe CEDUM</t>
    </r>
  </si>
  <si>
    <r>
      <rPr>
        <sz val="12"/>
        <rFont val="Calibri"/>
        <family val="2"/>
      </rPr>
      <t>13.3   Evaluar,   mantener   y   mejorar   los   procesos</t>
    </r>
  </si>
  <si>
    <r>
      <rPr>
        <sz val="12"/>
        <rFont val="Calibri"/>
        <family val="2"/>
      </rPr>
      <t>relacionados   con   la   gestión   tecnológica   como</t>
    </r>
  </si>
  <si>
    <r>
      <rPr>
        <sz val="12"/>
        <rFont val="Calibri"/>
        <family val="2"/>
      </rPr>
      <t>soporte a la Educación  Virtual,  tanto de pregrados</t>
    </r>
  </si>
  <si>
    <r>
      <rPr>
        <sz val="12"/>
        <rFont val="Calibri"/>
        <family val="2"/>
      </rPr>
      <t>como de posgrados</t>
    </r>
  </si>
  <si>
    <r>
      <rPr>
        <sz val="12"/>
        <rFont val="Calibri"/>
        <family val="2"/>
      </rPr>
      <t>13.4   Evaluar,   mantener   y   mejorar   los   procesos</t>
    </r>
  </si>
  <si>
    <r>
      <rPr>
        <sz val="12"/>
        <rFont val="Calibri"/>
        <family val="2"/>
      </rPr>
      <t>relacionados   con   el   uso   de   las   Tic´s,   en   los</t>
    </r>
  </si>
  <si>
    <r>
      <rPr>
        <sz val="12"/>
        <rFont val="Calibri"/>
        <family val="2"/>
      </rPr>
      <t>programas  de  pregrado;  tanto  presenciales  como</t>
    </r>
  </si>
  <si>
    <r>
      <rPr>
        <sz val="12"/>
        <rFont val="Calibri"/>
        <family val="2"/>
      </rPr>
      <t>virtuales</t>
    </r>
  </si>
  <si>
    <t>14.  Fortalecer  el  Modelo  de  Gestión</t>
  </si>
  <si>
    <r>
      <rPr>
        <sz val="12"/>
        <rFont val="Calibri"/>
        <family val="2"/>
      </rPr>
      <t>14.1  Evaluar,  mantener  y  mejorar  el  Sistema  de</t>
    </r>
  </si>
  <si>
    <r>
      <rPr>
        <sz val="12"/>
        <rFont val="Calibri"/>
        <family val="2"/>
      </rPr>
      <t>Vicerrector</t>
    </r>
  </si>
  <si>
    <t>del  Instituto  pedagógico  a  la  luz  de</t>
  </si>
  <si>
    <r>
      <rPr>
        <sz val="12"/>
        <rFont val="Calibri"/>
        <family val="2"/>
      </rPr>
      <t>Gestión  del  Instituto  Pedagógico,  tomando  como</t>
    </r>
  </si>
  <si>
    <r>
      <rPr>
        <sz val="12"/>
        <rFont val="Calibri"/>
        <family val="2"/>
      </rPr>
      <t>Decano Facultad de Ciencias</t>
    </r>
  </si>
  <si>
    <t>las  nuevas  exigencias  del  MEN,  y  las</t>
  </si>
  <si>
    <r>
      <rPr>
        <sz val="12"/>
        <rFont val="Calibri"/>
        <family val="2"/>
      </rPr>
      <t>referente    el    Sistema    de    Planificación    de    la</t>
    </r>
  </si>
  <si>
    <t>Políticas     de     la     Universidad     de</t>
  </si>
  <si>
    <r>
      <rPr>
        <sz val="12"/>
        <rFont val="Calibri"/>
        <family val="2"/>
      </rPr>
      <t>Universidad y las nuevas exigencias del MEN</t>
    </r>
  </si>
  <si>
    <r>
      <rPr>
        <sz val="12"/>
        <rFont val="Calibri"/>
        <family val="2"/>
      </rPr>
      <t>Sociales y Humanas</t>
    </r>
  </si>
  <si>
    <r>
      <rPr>
        <sz val="12"/>
        <rFont val="Calibri"/>
        <family val="2"/>
      </rPr>
      <t>14.2  Fortalecer  los  procesos  relacionados  con  la</t>
    </r>
  </si>
  <si>
    <r>
      <rPr>
        <sz val="12"/>
        <rFont val="Calibri"/>
        <family val="2"/>
      </rPr>
      <t>Director Instituto Pedagógico</t>
    </r>
  </si>
  <si>
    <r>
      <rPr>
        <sz val="12"/>
        <rFont val="Calibri"/>
        <family val="2"/>
      </rPr>
      <t>gestión  de  programas  de  Licenciatura  con  énfasis</t>
    </r>
  </si>
  <si>
    <r>
      <rPr>
        <sz val="12"/>
        <rFont val="Calibri"/>
        <family val="2"/>
      </rPr>
      <t>Inglés;  en  convenio:  Secretaria  de  Educación  de</t>
    </r>
  </si>
  <si>
    <r>
      <rPr>
        <sz val="12"/>
        <rFont val="Calibri"/>
        <family val="2"/>
      </rPr>
      <t>Manizales y del Departamento</t>
    </r>
  </si>
  <si>
    <r>
      <rPr>
        <sz val="12"/>
        <rFont val="Calibri"/>
        <family val="2"/>
      </rPr>
      <t>14.3 Evaluar, mantener y mejorar, la gestión de los</t>
    </r>
  </si>
  <si>
    <r>
      <rPr>
        <sz val="12"/>
        <rFont val="Calibri"/>
        <family val="2"/>
      </rPr>
      <t>diferentes     programas     adscritos     al     Instituto</t>
    </r>
  </si>
  <si>
    <r>
      <rPr>
        <sz val="12"/>
        <rFont val="Calibri"/>
        <family val="2"/>
      </rPr>
      <t>Pedagógico;  Registros  Calificados  y  su  renovación.</t>
    </r>
  </si>
  <si>
    <r>
      <rPr>
        <sz val="12"/>
        <rFont val="Calibri"/>
        <family val="2"/>
      </rPr>
      <t>Lo mismo que programas que cumplan condiciones</t>
    </r>
  </si>
  <si>
    <r>
      <rPr>
        <sz val="12"/>
        <rFont val="Calibri"/>
        <family val="2"/>
      </rPr>
      <t>iniciales para la Acreditación de Alta Calidad</t>
    </r>
  </si>
  <si>
    <t>15.  Fortalecer  el  Modelo  de  Gestión de    Control    Interno,    teniendo    en cuenta   los   aspectos   epistémicos   y filosóficos      desarrollados      en      el Sistema de Planificación</t>
  </si>
  <si>
    <r>
      <rPr>
        <sz val="12"/>
        <rFont val="Calibri"/>
        <family val="2"/>
      </rPr>
      <t xml:space="preserve">15.1  Desarrollar   estrategias  y  mecanismos     que faciliten la puesta en práctica el Sistema de Control Interno en la Universidad
</t>
    </r>
    <r>
      <rPr>
        <sz val="12"/>
        <rFont val="Calibri"/>
        <family val="2"/>
      </rPr>
      <t xml:space="preserve">15.2     Diseñar     e     implementar     los     procesos relacionados con la gestión del Sistema de Control Interno de la Universidad de Manizales
</t>
    </r>
    <r>
      <rPr>
        <sz val="12"/>
        <rFont val="Calibri"/>
        <family val="2"/>
      </rPr>
      <t xml:space="preserve">15.3 Diseñar y desarrollar los procesos relacionados con  la  Gestión  del  Riesgo  en  todas  las  áreas  y procesos de la Universidad de Manizales
</t>
    </r>
    <r>
      <rPr>
        <sz val="12"/>
        <rFont val="Calibri"/>
        <family val="2"/>
      </rPr>
      <t xml:space="preserve">15.4  Fortalecer  la  aplicación de los normatividad y los   protocolos   relacionados   con   la   contratación tanto  de  bienes  y  servicios  adquiridos  y  de  los
</t>
    </r>
    <r>
      <rPr>
        <sz val="12"/>
        <rFont val="Calibri"/>
        <family val="2"/>
      </rPr>
      <t>servicios prestados por la Universidad</t>
    </r>
  </si>
  <si>
    <r>
      <rPr>
        <sz val="12"/>
        <rFont val="Calibri"/>
        <family val="2"/>
      </rPr>
      <t>Asesor de Rectoría en Planeación Secretaria General Auditores Internos</t>
    </r>
  </si>
  <si>
    <t>PPTO INVERSIONES</t>
  </si>
  <si>
    <t>SUB-TOTAL EGRESOS</t>
  </si>
  <si>
    <t>1.
2.
3.</t>
  </si>
  <si>
    <t>GFI-FOR-012</t>
  </si>
  <si>
    <t>GFI-FOR-009</t>
  </si>
  <si>
    <t>Carolino Orozco Santafé</t>
  </si>
  <si>
    <t xml:space="preserve">Profesional Universitario </t>
  </si>
  <si>
    <t>Fecha de elaboración: 01/10/2018</t>
  </si>
  <si>
    <t>Guillermo Arias Ostos</t>
  </si>
  <si>
    <t>Fecha de revisión:  01/11/2018</t>
  </si>
  <si>
    <t>Fecha de aprobación:  01/11/2018</t>
  </si>
  <si>
    <t>Yhon Pineda</t>
  </si>
  <si>
    <t>Contador</t>
  </si>
  <si>
    <t>Aseguramiento de  la calidad</t>
  </si>
  <si>
    <t>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</si>
</sst>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43" formatCode="_-* #,##0.00_-;\-* #,##0.00_-;_-* &quot;-&quot;??_-;_-@_-"/>
    <numFmt numFmtId="164" formatCode="_(* #,##0_);_(* \(#,##0\);_(* &quot;-&quot;_);_(@_)"/>
    <numFmt numFmtId="165" formatCode="_(* #,##0.00_);_(* \(#,##0.00\);_(* &quot;-&quot;??_);_(@_)"/>
    <numFmt numFmtId="166" formatCode="_ * #,##0.00_ ;_ * \-#,##0.00_ ;_ * &quot;-&quot;??_ ;_ @_ "/>
    <numFmt numFmtId="167" formatCode="[$-C0A]d\-mmm\-yyyy;@"/>
    <numFmt numFmtId="168" formatCode="[$-C0A]d\-mmm\-yy;@"/>
    <numFmt numFmtId="169" formatCode="_(* #,##0_);_(* \(#,##0\);_(* &quot;-&quot;??_);_(@_)"/>
    <numFmt numFmtId="170" formatCode="_-* #,##0_-;\-* #,##0_-;_-* &quot;-&quot;??_-;_-@_-"/>
    <numFmt numFmtId="171" formatCode="0.0"/>
    <numFmt numFmtId="172" formatCode="[$-C0A]dd\-mmm\-yy;@"/>
  </numFmts>
  <fonts count="22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sz val="10"/>
      <name val="Arial"/>
      <family val="2"/>
    </font>
    <font>
      <b/>
      <sz val="10"/>
      <color rgb="FFFF0000"/>
      <name val="Arial"/>
      <family val="2"/>
    </font>
    <font>
      <sz val="9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rgb="FFFF0000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name val="Calibri"/>
      <family val="2"/>
    </font>
    <font>
      <sz val="12"/>
      <name val="Calibri"/>
      <family val="2"/>
    </font>
    <font>
      <b/>
      <sz val="14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51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9">
    <xf numFmtId="0" fontId="0" fillId="0" borderId="0"/>
    <xf numFmtId="9" fontId="4" fillId="0" borderId="0" applyFont="0" applyFill="0" applyBorder="0" applyAlignment="0" applyProtection="0"/>
    <xf numFmtId="0" fontId="4" fillId="0" borderId="0"/>
    <xf numFmtId="165" fontId="16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2" fillId="0" borderId="0"/>
  </cellStyleXfs>
  <cellXfs count="382">
    <xf numFmtId="0" fontId="0" fillId="0" borderId="0" xfId="0"/>
    <xf numFmtId="0" fontId="0" fillId="0" borderId="0" xfId="0" applyBorder="1" applyProtection="1">
      <protection locked="0"/>
    </xf>
    <xf numFmtId="0" fontId="0" fillId="0" borderId="2" xfId="0" applyBorder="1" applyProtection="1">
      <protection locked="0"/>
    </xf>
    <xf numFmtId="0" fontId="0" fillId="0" borderId="0" xfId="0" applyAlignment="1">
      <alignment horizontal="center"/>
    </xf>
    <xf numFmtId="0" fontId="0" fillId="0" borderId="0" xfId="0" applyBorder="1" applyAlignment="1" applyProtection="1">
      <alignment horizontal="center"/>
      <protection locked="0"/>
    </xf>
    <xf numFmtId="0" fontId="0" fillId="0" borderId="0" xfId="0" applyFill="1"/>
    <xf numFmtId="0" fontId="0" fillId="0" borderId="0" xfId="0" applyProtection="1">
      <protection locked="0"/>
    </xf>
    <xf numFmtId="0" fontId="7" fillId="0" borderId="6" xfId="0" applyFont="1" applyFill="1" applyBorder="1" applyAlignment="1" applyProtection="1">
      <alignment horizontal="center"/>
      <protection locked="0"/>
    </xf>
    <xf numFmtId="0" fontId="7" fillId="0" borderId="10" xfId="0" applyFont="1" applyBorder="1" applyAlignment="1" applyProtection="1">
      <alignment horizontal="center"/>
      <protection locked="0"/>
    </xf>
    <xf numFmtId="0" fontId="7" fillId="0" borderId="11" xfId="0" applyFont="1" applyBorder="1" applyAlignment="1" applyProtection="1">
      <alignment horizontal="center"/>
      <protection locked="0"/>
    </xf>
    <xf numFmtId="0" fontId="7" fillId="3" borderId="12" xfId="0" applyFont="1" applyFill="1" applyBorder="1" applyAlignment="1" applyProtection="1">
      <alignment horizontal="center"/>
      <protection locked="0"/>
    </xf>
    <xf numFmtId="0" fontId="7" fillId="0" borderId="0" xfId="0" applyFont="1" applyFill="1" applyBorder="1" applyAlignment="1" applyProtection="1">
      <alignment horizontal="center"/>
      <protection locked="0"/>
    </xf>
    <xf numFmtId="0" fontId="7" fillId="3" borderId="13" xfId="0" applyFont="1" applyFill="1" applyBorder="1" applyAlignment="1" applyProtection="1">
      <alignment horizontal="center"/>
      <protection locked="0"/>
    </xf>
    <xf numFmtId="0" fontId="7" fillId="3" borderId="14" xfId="0" applyFont="1" applyFill="1" applyBorder="1" applyProtection="1">
      <protection locked="0"/>
    </xf>
    <xf numFmtId="0" fontId="7" fillId="0" borderId="0" xfId="0" applyFont="1" applyProtection="1">
      <protection locked="0"/>
    </xf>
    <xf numFmtId="3" fontId="0" fillId="0" borderId="1" xfId="0" applyNumberFormat="1" applyBorder="1" applyAlignment="1" applyProtection="1">
      <alignment horizontal="center"/>
      <protection locked="0"/>
    </xf>
    <xf numFmtId="3" fontId="0" fillId="0" borderId="0" xfId="0" applyNumberFormat="1" applyBorder="1" applyProtection="1">
      <protection locked="0"/>
    </xf>
    <xf numFmtId="3" fontId="0" fillId="3" borderId="2" xfId="0" applyNumberFormat="1" applyFill="1" applyBorder="1" applyProtection="1">
      <protection locked="0"/>
    </xf>
    <xf numFmtId="3" fontId="0" fillId="0" borderId="0" xfId="0" applyNumberFormat="1" applyFill="1" applyBorder="1" applyProtection="1">
      <protection locked="0"/>
    </xf>
    <xf numFmtId="0" fontId="0" fillId="3" borderId="1" xfId="0" applyFill="1" applyBorder="1" applyProtection="1">
      <protection locked="0"/>
    </xf>
    <xf numFmtId="0" fontId="0" fillId="3" borderId="2" xfId="0" applyFill="1" applyBorder="1" applyProtection="1">
      <protection locked="0"/>
    </xf>
    <xf numFmtId="3" fontId="0" fillId="3" borderId="2" xfId="0" applyNumberFormat="1" applyFill="1" applyBorder="1" applyProtection="1"/>
    <xf numFmtId="3" fontId="0" fillId="0" borderId="0" xfId="0" applyNumberFormat="1" applyBorder="1" applyProtection="1"/>
    <xf numFmtId="0" fontId="7" fillId="3" borderId="14" xfId="0" applyFont="1" applyFill="1" applyBorder="1" applyAlignment="1" applyProtection="1">
      <alignment horizontal="center"/>
    </xf>
    <xf numFmtId="3" fontId="7" fillId="3" borderId="16" xfId="0" applyNumberFormat="1" applyFont="1" applyFill="1" applyBorder="1" applyProtection="1"/>
    <xf numFmtId="0" fontId="7" fillId="3" borderId="13" xfId="0" applyFont="1" applyFill="1" applyBorder="1" applyAlignment="1" applyProtection="1">
      <alignment horizontal="center"/>
    </xf>
    <xf numFmtId="0" fontId="7" fillId="3" borderId="14" xfId="0" applyFont="1" applyFill="1" applyBorder="1" applyProtection="1"/>
    <xf numFmtId="3" fontId="0" fillId="0" borderId="0" xfId="0" applyNumberFormat="1" applyFill="1" applyBorder="1" applyProtection="1"/>
    <xf numFmtId="0" fontId="0" fillId="3" borderId="1" xfId="0" applyFill="1" applyBorder="1" applyProtection="1"/>
    <xf numFmtId="0" fontId="0" fillId="3" borderId="2" xfId="0" applyFill="1" applyBorder="1" applyProtection="1"/>
    <xf numFmtId="3" fontId="7" fillId="0" borderId="16" xfId="0" applyNumberFormat="1" applyFont="1" applyFill="1" applyBorder="1" applyProtection="1"/>
    <xf numFmtId="0" fontId="0" fillId="0" borderId="0" xfId="0" applyBorder="1" applyProtection="1"/>
    <xf numFmtId="0" fontId="7" fillId="0" borderId="6" xfId="0" applyFont="1" applyFill="1" applyBorder="1" applyAlignment="1" applyProtection="1">
      <alignment horizontal="center"/>
    </xf>
    <xf numFmtId="10" fontId="10" fillId="4" borderId="7" xfId="1" applyNumberFormat="1" applyFont="1" applyFill="1" applyBorder="1" applyAlignment="1" applyProtection="1">
      <alignment horizontal="center"/>
      <protection locked="0"/>
    </xf>
    <xf numFmtId="0" fontId="0" fillId="0" borderId="0" xfId="0" applyProtection="1"/>
    <xf numFmtId="3" fontId="0" fillId="0" borderId="1" xfId="0" applyNumberFormat="1" applyBorder="1" applyAlignment="1" applyProtection="1">
      <alignment horizontal="center"/>
    </xf>
    <xf numFmtId="3" fontId="7" fillId="0" borderId="17" xfId="0" applyNumberFormat="1" applyFont="1" applyBorder="1" applyProtection="1"/>
    <xf numFmtId="3" fontId="7" fillId="0" borderId="20" xfId="0" applyNumberFormat="1" applyFont="1" applyBorder="1" applyAlignment="1" applyProtection="1">
      <alignment horizontal="center"/>
    </xf>
    <xf numFmtId="0" fontId="7" fillId="0" borderId="0" xfId="0" applyFont="1" applyProtection="1"/>
    <xf numFmtId="0" fontId="0" fillId="0" borderId="22" xfId="0" applyBorder="1" applyProtection="1">
      <protection locked="0"/>
    </xf>
    <xf numFmtId="3" fontId="11" fillId="3" borderId="6" xfId="0" applyNumberFormat="1" applyFont="1" applyFill="1" applyBorder="1" applyAlignment="1" applyProtection="1">
      <protection hidden="1"/>
    </xf>
    <xf numFmtId="3" fontId="11" fillId="3" borderId="14" xfId="0" applyNumberFormat="1" applyFont="1" applyFill="1" applyBorder="1" applyAlignment="1" applyProtection="1">
      <protection hidden="1"/>
    </xf>
    <xf numFmtId="3" fontId="0" fillId="0" borderId="0" xfId="0" applyNumberFormat="1" applyBorder="1" applyAlignment="1" applyProtection="1">
      <alignment horizontal="center"/>
    </xf>
    <xf numFmtId="0" fontId="7" fillId="0" borderId="13" xfId="0" applyFont="1" applyBorder="1" applyProtection="1"/>
    <xf numFmtId="0" fontId="7" fillId="0" borderId="6" xfId="0" applyFont="1" applyBorder="1" applyProtection="1"/>
    <xf numFmtId="3" fontId="7" fillId="0" borderId="6" xfId="0" applyNumberFormat="1" applyFont="1" applyBorder="1" applyAlignment="1" applyProtection="1">
      <alignment horizontal="center"/>
    </xf>
    <xf numFmtId="3" fontId="7" fillId="0" borderId="6" xfId="0" applyNumberFormat="1" applyFont="1" applyBorder="1" applyProtection="1"/>
    <xf numFmtId="3" fontId="7" fillId="0" borderId="6" xfId="0" applyNumberFormat="1" applyFont="1" applyFill="1" applyBorder="1" applyProtection="1"/>
    <xf numFmtId="0" fontId="0" fillId="3" borderId="13" xfId="0" quotePrefix="1" applyFill="1" applyBorder="1" applyAlignment="1" applyProtection="1">
      <alignment horizontal="left"/>
    </xf>
    <xf numFmtId="0" fontId="0" fillId="3" borderId="6" xfId="0" applyFill="1" applyBorder="1" applyProtection="1"/>
    <xf numFmtId="0" fontId="4" fillId="0" borderId="0" xfId="2" applyProtection="1">
      <protection locked="0"/>
    </xf>
    <xf numFmtId="0" fontId="7" fillId="5" borderId="11" xfId="0" applyFont="1" applyFill="1" applyBorder="1" applyAlignment="1" applyProtection="1">
      <alignment horizontal="center"/>
      <protection locked="0"/>
    </xf>
    <xf numFmtId="0" fontId="7" fillId="5" borderId="6" xfId="0" applyFont="1" applyFill="1" applyBorder="1" applyAlignment="1" applyProtection="1">
      <alignment horizontal="center"/>
    </xf>
    <xf numFmtId="0" fontId="4" fillId="0" borderId="0" xfId="2"/>
    <xf numFmtId="0" fontId="7" fillId="0" borderId="0" xfId="2" applyFont="1" applyProtection="1">
      <protection locked="0"/>
    </xf>
    <xf numFmtId="0" fontId="4" fillId="0" borderId="0" xfId="2" applyProtection="1"/>
    <xf numFmtId="0" fontId="7" fillId="0" borderId="0" xfId="2" applyFont="1" applyProtection="1"/>
    <xf numFmtId="170" fontId="0" fillId="0" borderId="0" xfId="5" applyNumberFormat="1" applyFont="1" applyBorder="1"/>
    <xf numFmtId="170" fontId="0" fillId="0" borderId="4" xfId="5" applyNumberFormat="1" applyFont="1" applyBorder="1"/>
    <xf numFmtId="0" fontId="19" fillId="0" borderId="32" xfId="8" applyFont="1" applyFill="1" applyBorder="1" applyAlignment="1">
      <alignment horizontal="left" vertical="top" wrapText="1" indent="6"/>
    </xf>
    <xf numFmtId="0" fontId="19" fillId="0" borderId="32" xfId="8" applyFont="1" applyFill="1" applyBorder="1" applyAlignment="1">
      <alignment horizontal="left" vertical="top" wrapText="1" indent="10"/>
    </xf>
    <xf numFmtId="0" fontId="19" fillId="0" borderId="32" xfId="8" applyFont="1" applyFill="1" applyBorder="1" applyAlignment="1">
      <alignment horizontal="center" vertical="top" wrapText="1"/>
    </xf>
    <xf numFmtId="0" fontId="2" fillId="0" borderId="0" xfId="8"/>
    <xf numFmtId="0" fontId="19" fillId="0" borderId="33" xfId="8" applyFont="1" applyFill="1" applyBorder="1" applyAlignment="1">
      <alignment horizontal="left" vertical="top" wrapText="1"/>
    </xf>
    <xf numFmtId="0" fontId="20" fillId="0" borderId="33" xfId="8" applyFont="1" applyFill="1" applyBorder="1" applyAlignment="1">
      <alignment horizontal="left" vertical="top" wrapText="1"/>
    </xf>
    <xf numFmtId="0" fontId="20" fillId="0" borderId="33" xfId="8" applyFont="1" applyFill="1" applyBorder="1" applyAlignment="1">
      <alignment horizontal="center" vertical="top" wrapText="1"/>
    </xf>
    <xf numFmtId="0" fontId="19" fillId="0" borderId="34" xfId="8" applyFont="1" applyFill="1" applyBorder="1" applyAlignment="1">
      <alignment horizontal="left" vertical="top" wrapText="1"/>
    </xf>
    <xf numFmtId="0" fontId="20" fillId="0" borderId="34" xfId="8" applyFont="1" applyFill="1" applyBorder="1" applyAlignment="1">
      <alignment horizontal="left" vertical="top" wrapText="1"/>
    </xf>
    <xf numFmtId="0" fontId="20" fillId="0" borderId="34" xfId="8" applyFont="1" applyFill="1" applyBorder="1" applyAlignment="1">
      <alignment horizontal="center" vertical="top" wrapText="1"/>
    </xf>
    <xf numFmtId="0" fontId="17" fillId="0" borderId="34" xfId="8" applyFont="1" applyFill="1" applyBorder="1" applyAlignment="1">
      <alignment horizontal="left" wrapText="1"/>
    </xf>
    <xf numFmtId="0" fontId="2" fillId="0" borderId="34" xfId="8" applyFill="1" applyBorder="1" applyAlignment="1">
      <alignment horizontal="left" wrapText="1"/>
    </xf>
    <xf numFmtId="0" fontId="17" fillId="0" borderId="35" xfId="8" applyFont="1" applyFill="1" applyBorder="1" applyAlignment="1">
      <alignment horizontal="left" wrapText="1"/>
    </xf>
    <xf numFmtId="0" fontId="20" fillId="0" borderId="35" xfId="8" applyFont="1" applyFill="1" applyBorder="1" applyAlignment="1">
      <alignment horizontal="left" vertical="top" wrapText="1"/>
    </xf>
    <xf numFmtId="0" fontId="2" fillId="0" borderId="35" xfId="8" applyFill="1" applyBorder="1" applyAlignment="1">
      <alignment horizontal="left" wrapText="1"/>
    </xf>
    <xf numFmtId="0" fontId="19" fillId="0" borderId="36" xfId="8" applyFont="1" applyFill="1" applyBorder="1" applyAlignment="1">
      <alignment horizontal="left" vertical="top" wrapText="1"/>
    </xf>
    <xf numFmtId="0" fontId="2" fillId="0" borderId="0" xfId="8" applyFill="1" applyBorder="1" applyAlignment="1">
      <alignment horizontal="left" vertical="top"/>
    </xf>
    <xf numFmtId="0" fontId="19" fillId="0" borderId="37" xfId="8" applyFont="1" applyFill="1" applyBorder="1" applyAlignment="1">
      <alignment horizontal="left" vertical="top" wrapText="1"/>
    </xf>
    <xf numFmtId="0" fontId="17" fillId="0" borderId="37" xfId="8" applyFont="1" applyFill="1" applyBorder="1" applyAlignment="1">
      <alignment horizontal="left" wrapText="1"/>
    </xf>
    <xf numFmtId="0" fontId="17" fillId="0" borderId="38" xfId="8" applyFont="1" applyFill="1" applyBorder="1" applyAlignment="1">
      <alignment horizontal="left" vertical="center" wrapText="1"/>
    </xf>
    <xf numFmtId="0" fontId="2" fillId="0" borderId="35" xfId="8" applyFill="1" applyBorder="1" applyAlignment="1">
      <alignment horizontal="left" vertical="center" wrapText="1"/>
    </xf>
    <xf numFmtId="0" fontId="17" fillId="0" borderId="35" xfId="8" applyFont="1" applyFill="1" applyBorder="1" applyAlignment="1">
      <alignment horizontal="left" vertical="center" wrapText="1"/>
    </xf>
    <xf numFmtId="0" fontId="19" fillId="0" borderId="34" xfId="8" applyFont="1" applyFill="1" applyBorder="1" applyAlignment="1">
      <alignment horizontal="center" vertical="top" wrapText="1"/>
    </xf>
    <xf numFmtId="0" fontId="19" fillId="0" borderId="32" xfId="8" applyFont="1" applyFill="1" applyBorder="1" applyAlignment="1">
      <alignment horizontal="left" vertical="top" wrapText="1"/>
    </xf>
    <xf numFmtId="0" fontId="2" fillId="0" borderId="32" xfId="8" applyFill="1" applyBorder="1" applyAlignment="1">
      <alignment horizontal="left" vertical="top" wrapText="1"/>
    </xf>
    <xf numFmtId="0" fontId="2" fillId="0" borderId="32" xfId="8" applyFill="1" applyBorder="1" applyAlignment="1">
      <alignment horizontal="center" vertical="top" wrapText="1"/>
    </xf>
    <xf numFmtId="0" fontId="20" fillId="0" borderId="32" xfId="8" applyFont="1" applyFill="1" applyBorder="1" applyAlignment="1">
      <alignment horizontal="left" vertical="top" wrapText="1" indent="1"/>
    </xf>
    <xf numFmtId="0" fontId="17" fillId="0" borderId="0" xfId="8" applyFont="1" applyFill="1" applyBorder="1" applyAlignment="1">
      <alignment horizontal="left" vertical="top"/>
    </xf>
    <xf numFmtId="0" fontId="2" fillId="0" borderId="21" xfId="8" applyBorder="1"/>
    <xf numFmtId="0" fontId="2" fillId="0" borderId="22" xfId="8" applyBorder="1"/>
    <xf numFmtId="0" fontId="2" fillId="0" borderId="22" xfId="8" applyBorder="1" applyAlignment="1"/>
    <xf numFmtId="0" fontId="2" fillId="0" borderId="23" xfId="8" applyBorder="1" applyAlignment="1"/>
    <xf numFmtId="0" fontId="5" fillId="0" borderId="2" xfId="8" applyFont="1" applyBorder="1" applyAlignment="1"/>
    <xf numFmtId="0" fontId="2" fillId="0" borderId="1" xfId="8" applyBorder="1" applyAlignment="1">
      <alignment horizontal="center"/>
    </xf>
    <xf numFmtId="0" fontId="2" fillId="0" borderId="0" xfId="8" applyBorder="1"/>
    <xf numFmtId="0" fontId="2" fillId="0" borderId="0" xfId="8" applyBorder="1" applyAlignment="1">
      <alignment horizontal="center"/>
    </xf>
    <xf numFmtId="170" fontId="0" fillId="0" borderId="0" xfId="5" applyNumberFormat="1" applyFont="1" applyBorder="1" applyAlignment="1">
      <alignment horizontal="center"/>
    </xf>
    <xf numFmtId="170" fontId="0" fillId="0" borderId="2" xfId="5" applyNumberFormat="1" applyFont="1" applyBorder="1" applyAlignment="1">
      <alignment horizontal="center"/>
    </xf>
    <xf numFmtId="0" fontId="2" fillId="0" borderId="1" xfId="8" quotePrefix="1" applyBorder="1" applyAlignment="1">
      <alignment vertical="center"/>
    </xf>
    <xf numFmtId="0" fontId="2" fillId="0" borderId="0" xfId="8" quotePrefix="1" applyBorder="1" applyAlignment="1">
      <alignment vertical="center"/>
    </xf>
    <xf numFmtId="0" fontId="2" fillId="0" borderId="2" xfId="8" quotePrefix="1" applyBorder="1" applyAlignment="1">
      <alignment vertical="center"/>
    </xf>
    <xf numFmtId="0" fontId="2" fillId="0" borderId="3" xfId="8" quotePrefix="1" applyBorder="1" applyAlignment="1">
      <alignment vertical="center"/>
    </xf>
    <xf numFmtId="0" fontId="2" fillId="0" borderId="4" xfId="8" quotePrefix="1" applyBorder="1" applyAlignment="1">
      <alignment vertical="center"/>
    </xf>
    <xf numFmtId="0" fontId="2" fillId="0" borderId="5" xfId="8" quotePrefix="1" applyBorder="1" applyAlignment="1">
      <alignment vertical="center"/>
    </xf>
    <xf numFmtId="0" fontId="6" fillId="0" borderId="0" xfId="8" applyFont="1" applyAlignment="1" applyProtection="1">
      <alignment horizontal="left"/>
      <protection locked="0"/>
    </xf>
    <xf numFmtId="0" fontId="18" fillId="0" borderId="0" xfId="8" applyNumberFormat="1" applyFont="1" applyBorder="1" applyAlignment="1" applyProtection="1">
      <alignment horizontal="right"/>
      <protection locked="0"/>
    </xf>
    <xf numFmtId="0" fontId="2" fillId="0" borderId="4" xfId="8" applyFont="1" applyBorder="1"/>
    <xf numFmtId="14" fontId="17" fillId="0" borderId="4" xfId="5" applyNumberFormat="1" applyFont="1" applyBorder="1" applyAlignment="1"/>
    <xf numFmtId="170" fontId="18" fillId="0" borderId="0" xfId="5" applyNumberFormat="1" applyFont="1" applyAlignment="1">
      <alignment horizontal="center"/>
    </xf>
    <xf numFmtId="170" fontId="17" fillId="0" borderId="4" xfId="5" applyNumberFormat="1" applyFont="1" applyBorder="1" applyAlignment="1"/>
    <xf numFmtId="172" fontId="2" fillId="0" borderId="0" xfId="8" applyNumberFormat="1"/>
    <xf numFmtId="170" fontId="0" fillId="0" borderId="0" xfId="5" applyNumberFormat="1" applyFont="1"/>
    <xf numFmtId="0" fontId="2" fillId="0" borderId="0" xfId="8" applyAlignment="1">
      <alignment horizontal="center" vertical="center"/>
    </xf>
    <xf numFmtId="0" fontId="17" fillId="7" borderId="29" xfId="8" applyFont="1" applyFill="1" applyBorder="1" applyAlignment="1">
      <alignment horizontal="center" vertical="center" wrapText="1"/>
    </xf>
    <xf numFmtId="0" fontId="17" fillId="7" borderId="29" xfId="8" applyFont="1" applyFill="1" applyBorder="1" applyAlignment="1">
      <alignment horizontal="center" vertical="center"/>
    </xf>
    <xf numFmtId="170" fontId="17" fillId="7" borderId="29" xfId="5" applyNumberFormat="1" applyFont="1" applyFill="1" applyBorder="1" applyAlignment="1">
      <alignment horizontal="center" vertical="center"/>
    </xf>
    <xf numFmtId="172" fontId="17" fillId="7" borderId="29" xfId="8" applyNumberFormat="1" applyFont="1" applyFill="1" applyBorder="1" applyAlignment="1">
      <alignment horizontal="center" vertical="center"/>
    </xf>
    <xf numFmtId="0" fontId="2" fillId="0" borderId="30" xfId="8" applyFont="1" applyBorder="1" applyAlignment="1">
      <alignment vertical="center" wrapText="1"/>
    </xf>
    <xf numFmtId="170" fontId="0" fillId="3" borderId="30" xfId="5" applyNumberFormat="1" applyFont="1" applyFill="1" applyBorder="1" applyAlignment="1">
      <alignment vertical="center" wrapText="1"/>
    </xf>
    <xf numFmtId="172" fontId="2" fillId="0" borderId="30" xfId="8" applyNumberFormat="1" applyBorder="1" applyAlignment="1">
      <alignment vertical="center" wrapText="1"/>
    </xf>
    <xf numFmtId="0" fontId="2" fillId="0" borderId="0" xfId="8" applyBorder="1" applyAlignment="1">
      <alignment wrapText="1"/>
    </xf>
    <xf numFmtId="0" fontId="17" fillId="7" borderId="7" xfId="8" applyFont="1" applyFill="1" applyBorder="1" applyAlignment="1">
      <alignment vertical="center" wrapText="1"/>
    </xf>
    <xf numFmtId="170" fontId="17" fillId="7" borderId="7" xfId="5" applyNumberFormat="1" applyFont="1" applyFill="1" applyBorder="1" applyAlignment="1">
      <alignment wrapText="1"/>
    </xf>
    <xf numFmtId="172" fontId="2" fillId="0" borderId="0" xfId="8" applyNumberFormat="1" applyBorder="1" applyAlignment="1">
      <alignment horizontal="center" wrapText="1"/>
    </xf>
    <xf numFmtId="0" fontId="2" fillId="0" borderId="0" xfId="8" applyFill="1"/>
    <xf numFmtId="0" fontId="2" fillId="0" borderId="0" xfId="8" applyFill="1" applyBorder="1" applyAlignment="1">
      <alignment wrapText="1"/>
    </xf>
    <xf numFmtId="0" fontId="17" fillId="0" borderId="0" xfId="8" applyFont="1" applyFill="1" applyBorder="1" applyAlignment="1">
      <alignment vertical="center" wrapText="1"/>
    </xf>
    <xf numFmtId="170" fontId="17" fillId="0" borderId="0" xfId="5" applyNumberFormat="1" applyFont="1" applyFill="1" applyBorder="1" applyAlignment="1">
      <alignment wrapText="1"/>
    </xf>
    <xf numFmtId="172" fontId="2" fillId="0" borderId="0" xfId="8" applyNumberFormat="1" applyFill="1" applyBorder="1" applyAlignment="1">
      <alignment horizontal="center" wrapText="1"/>
    </xf>
    <xf numFmtId="0" fontId="4" fillId="0" borderId="13" xfId="0" applyFont="1" applyBorder="1" applyAlignment="1" applyProtection="1">
      <protection locked="0"/>
    </xf>
    <xf numFmtId="14" fontId="0" fillId="0" borderId="6" xfId="0" applyNumberFormat="1" applyBorder="1" applyProtection="1">
      <protection locked="0"/>
    </xf>
    <xf numFmtId="3" fontId="0" fillId="0" borderId="6" xfId="0" applyNumberFormat="1" applyBorder="1" applyProtection="1">
      <protection locked="0"/>
    </xf>
    <xf numFmtId="3" fontId="4" fillId="0" borderId="14" xfId="0" applyNumberFormat="1" applyFont="1" applyBorder="1" applyProtection="1">
      <protection locked="0"/>
    </xf>
    <xf numFmtId="3" fontId="4" fillId="0" borderId="21" xfId="0" applyNumberFormat="1" applyFont="1" applyBorder="1" applyProtection="1">
      <protection locked="0"/>
    </xf>
    <xf numFmtId="0" fontId="0" fillId="0" borderId="6" xfId="0" applyBorder="1" applyProtection="1">
      <protection locked="0"/>
    </xf>
    <xf numFmtId="0" fontId="0" fillId="0" borderId="14" xfId="0" applyBorder="1" applyProtection="1">
      <protection locked="0"/>
    </xf>
    <xf numFmtId="0" fontId="2" fillId="0" borderId="22" xfId="8" quotePrefix="1" applyBorder="1" applyAlignment="1">
      <alignment horizontal="left"/>
    </xf>
    <xf numFmtId="0" fontId="2" fillId="0" borderId="23" xfId="8" quotePrefix="1" applyBorder="1" applyAlignment="1">
      <alignment horizontal="left"/>
    </xf>
    <xf numFmtId="172" fontId="2" fillId="0" borderId="0" xfId="8" applyNumberFormat="1" applyBorder="1"/>
    <xf numFmtId="172" fontId="2" fillId="0" borderId="2" xfId="8" applyNumberFormat="1" applyBorder="1"/>
    <xf numFmtId="0" fontId="2" fillId="0" borderId="0" xfId="8" applyBorder="1" applyProtection="1">
      <protection locked="0"/>
    </xf>
    <xf numFmtId="0" fontId="2" fillId="0" borderId="0" xfId="8" quotePrefix="1" applyBorder="1" applyAlignment="1" applyProtection="1">
      <alignment horizontal="left"/>
      <protection locked="0"/>
    </xf>
    <xf numFmtId="0" fontId="2" fillId="0" borderId="2" xfId="8" quotePrefix="1" applyBorder="1" applyAlignment="1" applyProtection="1">
      <alignment horizontal="left"/>
      <protection locked="0"/>
    </xf>
    <xf numFmtId="172" fontId="2" fillId="0" borderId="0" xfId="8" applyNumberFormat="1" applyBorder="1" applyProtection="1">
      <protection locked="0"/>
    </xf>
    <xf numFmtId="172" fontId="2" fillId="0" borderId="2" xfId="8" applyNumberFormat="1" applyBorder="1" applyProtection="1">
      <protection locked="0"/>
    </xf>
    <xf numFmtId="0" fontId="2" fillId="0" borderId="2" xfId="8" applyBorder="1" applyProtection="1">
      <protection locked="0"/>
    </xf>
    <xf numFmtId="0" fontId="2" fillId="0" borderId="4" xfId="8" applyBorder="1" applyProtection="1">
      <protection locked="0"/>
    </xf>
    <xf numFmtId="0" fontId="2" fillId="0" borderId="4" xfId="8" applyBorder="1"/>
    <xf numFmtId="0" fontId="2" fillId="0" borderId="5" xfId="8" applyBorder="1" applyProtection="1">
      <protection locked="0"/>
    </xf>
    <xf numFmtId="172" fontId="2" fillId="0" borderId="4" xfId="8" applyNumberFormat="1" applyBorder="1" applyProtection="1">
      <protection locked="0"/>
    </xf>
    <xf numFmtId="172" fontId="2" fillId="0" borderId="5" xfId="8" applyNumberFormat="1" applyBorder="1" applyProtection="1">
      <protection locked="0"/>
    </xf>
    <xf numFmtId="0" fontId="7" fillId="0" borderId="4" xfId="0" quotePrefix="1" applyFont="1" applyBorder="1" applyAlignment="1" applyProtection="1">
      <alignment horizontal="center"/>
    </xf>
    <xf numFmtId="3" fontId="7" fillId="0" borderId="4" xfId="0" applyNumberFormat="1" applyFont="1" applyBorder="1" applyAlignment="1" applyProtection="1">
      <alignment horizontal="center"/>
    </xf>
    <xf numFmtId="3" fontId="7" fillId="0" borderId="4" xfId="0" applyNumberFormat="1" applyFont="1" applyBorder="1" applyProtection="1"/>
    <xf numFmtId="38" fontId="7" fillId="0" borderId="4" xfId="0" applyNumberFormat="1" applyFont="1" applyBorder="1" applyProtection="1"/>
    <xf numFmtId="38" fontId="7" fillId="0" borderId="4" xfId="0" applyNumberFormat="1" applyFont="1" applyFill="1" applyBorder="1" applyProtection="1"/>
    <xf numFmtId="0" fontId="7" fillId="3" borderId="17" xfId="0" quotePrefix="1" applyFont="1" applyFill="1" applyBorder="1" applyAlignment="1">
      <alignment horizontal="left"/>
    </xf>
    <xf numFmtId="0" fontId="7" fillId="3" borderId="17" xfId="0" applyFont="1" applyFill="1" applyBorder="1"/>
    <xf numFmtId="3" fontId="7" fillId="3" borderId="17" xfId="0" applyNumberFormat="1" applyFont="1" applyFill="1" applyBorder="1"/>
    <xf numFmtId="0" fontId="1" fillId="0" borderId="30" xfId="8" applyFont="1" applyBorder="1" applyAlignment="1">
      <alignment vertical="center" wrapText="1"/>
    </xf>
    <xf numFmtId="0" fontId="7" fillId="0" borderId="13" xfId="0" applyFont="1" applyBorder="1" applyAlignment="1" applyProtection="1">
      <alignment horizontal="center"/>
    </xf>
    <xf numFmtId="0" fontId="7" fillId="0" borderId="6" xfId="0" applyFont="1" applyBorder="1" applyAlignment="1" applyProtection="1">
      <alignment horizontal="center"/>
    </xf>
    <xf numFmtId="0" fontId="0" fillId="8" borderId="21" xfId="0" applyFill="1" applyBorder="1" applyAlignment="1">
      <alignment horizontal="center"/>
    </xf>
    <xf numFmtId="0" fontId="0" fillId="8" borderId="22" xfId="0" applyFill="1" applyBorder="1" applyAlignment="1">
      <alignment horizontal="center"/>
    </xf>
    <xf numFmtId="0" fontId="8" fillId="8" borderId="22" xfId="0" applyFont="1" applyFill="1" applyBorder="1" applyAlignment="1">
      <alignment horizontal="center" vertical="center"/>
    </xf>
    <xf numFmtId="0" fontId="0" fillId="8" borderId="22" xfId="0" applyFill="1" applyBorder="1" applyAlignment="1">
      <alignment horizontal="center" vertical="center"/>
    </xf>
    <xf numFmtId="0" fontId="0" fillId="8" borderId="23" xfId="0" applyFill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8" fillId="8" borderId="0" xfId="0" applyFont="1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8" borderId="0" xfId="0" applyFill="1" applyBorder="1" applyProtection="1">
      <protection locked="0"/>
    </xf>
    <xf numFmtId="0" fontId="8" fillId="8" borderId="0" xfId="0" applyFont="1" applyFill="1" applyBorder="1" applyAlignment="1" applyProtection="1">
      <protection locked="0"/>
    </xf>
    <xf numFmtId="168" fontId="0" fillId="8" borderId="0" xfId="0" applyNumberFormat="1" applyFill="1" applyBorder="1" applyAlignment="1" applyProtection="1">
      <protection locked="0"/>
    </xf>
    <xf numFmtId="0" fontId="0" fillId="8" borderId="2" xfId="0" applyFill="1" applyBorder="1" applyProtection="1">
      <protection locked="0"/>
    </xf>
    <xf numFmtId="0" fontId="0" fillId="8" borderId="0" xfId="0" applyNumberFormat="1" applyFill="1" applyBorder="1" applyProtection="1">
      <protection locked="0"/>
    </xf>
    <xf numFmtId="0" fontId="0" fillId="8" borderId="0" xfId="0" applyFill="1" applyBorder="1" applyAlignment="1" applyProtection="1">
      <protection locked="0"/>
    </xf>
    <xf numFmtId="3" fontId="12" fillId="8" borderId="0" xfId="0" applyNumberFormat="1" applyFont="1" applyFill="1" applyBorder="1" applyAlignment="1" applyProtection="1">
      <alignment horizontal="center"/>
      <protection locked="0"/>
    </xf>
    <xf numFmtId="0" fontId="4" fillId="8" borderId="0" xfId="0" applyFont="1" applyFill="1" applyBorder="1" applyProtection="1">
      <protection locked="0"/>
    </xf>
    <xf numFmtId="14" fontId="0" fillId="8" borderId="4" xfId="0" applyNumberFormat="1" applyFill="1" applyBorder="1" applyAlignment="1" applyProtection="1">
      <protection locked="0"/>
    </xf>
    <xf numFmtId="0" fontId="0" fillId="8" borderId="4" xfId="0" applyFill="1" applyBorder="1" applyAlignment="1" applyProtection="1">
      <protection locked="0"/>
    </xf>
    <xf numFmtId="0" fontId="8" fillId="8" borderId="0" xfId="0" applyFont="1" applyFill="1" applyBorder="1" applyAlignment="1" applyProtection="1">
      <alignment horizontal="left"/>
      <protection locked="0"/>
    </xf>
    <xf numFmtId="0" fontId="0" fillId="8" borderId="6" xfId="0" applyFill="1" applyBorder="1" applyAlignment="1" applyProtection="1">
      <protection locked="0"/>
    </xf>
    <xf numFmtId="0" fontId="0" fillId="8" borderId="3" xfId="0" applyFill="1" applyBorder="1" applyProtection="1">
      <protection locked="0"/>
    </xf>
    <xf numFmtId="0" fontId="0" fillId="8" borderId="4" xfId="0" applyFill="1" applyBorder="1" applyProtection="1">
      <protection locked="0"/>
    </xf>
    <xf numFmtId="0" fontId="8" fillId="8" borderId="4" xfId="0" applyFont="1" applyFill="1" applyBorder="1" applyProtection="1">
      <protection locked="0"/>
    </xf>
    <xf numFmtId="0" fontId="0" fillId="8" borderId="5" xfId="0" applyFill="1" applyBorder="1" applyProtection="1">
      <protection locked="0"/>
    </xf>
    <xf numFmtId="0" fontId="7" fillId="0" borderId="11" xfId="0" applyFont="1" applyBorder="1" applyProtection="1">
      <protection locked="0"/>
    </xf>
    <xf numFmtId="0" fontId="0" fillId="0" borderId="13" xfId="0" applyBorder="1" applyProtection="1">
      <protection locked="0"/>
    </xf>
    <xf numFmtId="3" fontId="0" fillId="8" borderId="21" xfId="0" applyNumberFormat="1" applyFill="1" applyBorder="1" applyProtection="1">
      <protection locked="0"/>
    </xf>
    <xf numFmtId="3" fontId="0" fillId="8" borderId="22" xfId="0" applyNumberFormat="1" applyFill="1" applyBorder="1" applyProtection="1">
      <protection locked="0"/>
    </xf>
    <xf numFmtId="3" fontId="0" fillId="8" borderId="22" xfId="0" applyNumberFormat="1" applyFill="1" applyBorder="1" applyAlignment="1" applyProtection="1">
      <alignment horizontal="center"/>
      <protection locked="0"/>
    </xf>
    <xf numFmtId="0" fontId="0" fillId="8" borderId="22" xfId="0" applyFill="1" applyBorder="1" applyProtection="1">
      <protection locked="0"/>
    </xf>
    <xf numFmtId="3" fontId="0" fillId="8" borderId="23" xfId="0" applyNumberFormat="1" applyFill="1" applyBorder="1" applyProtection="1">
      <protection locked="0"/>
    </xf>
    <xf numFmtId="3" fontId="0" fillId="8" borderId="10" xfId="0" applyNumberFormat="1" applyFill="1" applyBorder="1" applyProtection="1">
      <protection locked="0"/>
    </xf>
    <xf numFmtId="3" fontId="0" fillId="8" borderId="11" xfId="0" applyNumberFormat="1" applyFill="1" applyBorder="1" applyProtection="1">
      <protection locked="0"/>
    </xf>
    <xf numFmtId="3" fontId="0" fillId="8" borderId="11" xfId="0" applyNumberFormat="1" applyFill="1" applyBorder="1" applyAlignment="1" applyProtection="1">
      <alignment horizontal="center"/>
      <protection locked="0"/>
    </xf>
    <xf numFmtId="0" fontId="0" fillId="8" borderId="11" xfId="0" applyFill="1" applyBorder="1" applyProtection="1">
      <protection locked="0"/>
    </xf>
    <xf numFmtId="3" fontId="0" fillId="8" borderId="12" xfId="0" applyNumberFormat="1" applyFill="1" applyBorder="1" applyProtection="1">
      <protection locked="0"/>
    </xf>
    <xf numFmtId="0" fontId="0" fillId="8" borderId="2" xfId="0" applyFill="1" applyBorder="1" applyAlignment="1" applyProtection="1">
      <alignment horizontal="center"/>
      <protection locked="0"/>
    </xf>
    <xf numFmtId="0" fontId="0" fillId="0" borderId="1" xfId="0" applyBorder="1" applyProtection="1">
      <protection locked="0"/>
    </xf>
    <xf numFmtId="0" fontId="0" fillId="0" borderId="0" xfId="0" applyFill="1" applyBorder="1" applyProtection="1">
      <protection locked="0"/>
    </xf>
    <xf numFmtId="0" fontId="7" fillId="0" borderId="10" xfId="0" applyFont="1" applyBorder="1" applyProtection="1">
      <protection locked="0"/>
    </xf>
    <xf numFmtId="0" fontId="0" fillId="0" borderId="1" xfId="0" applyBorder="1" applyAlignment="1" applyProtection="1">
      <alignment horizontal="left"/>
    </xf>
    <xf numFmtId="0" fontId="0" fillId="0" borderId="1" xfId="0" quotePrefix="1" applyBorder="1" applyAlignment="1" applyProtection="1">
      <alignment horizontal="left"/>
    </xf>
    <xf numFmtId="0" fontId="0" fillId="0" borderId="0" xfId="0" applyFill="1" applyBorder="1" applyProtection="1"/>
    <xf numFmtId="0" fontId="0" fillId="0" borderId="2" xfId="0" applyBorder="1" applyProtection="1"/>
    <xf numFmtId="0" fontId="7" fillId="3" borderId="20" xfId="0" quotePrefix="1" applyFont="1" applyFill="1" applyBorder="1" applyAlignment="1">
      <alignment horizontal="left"/>
    </xf>
    <xf numFmtId="3" fontId="7" fillId="3" borderId="16" xfId="0" applyNumberFormat="1" applyFont="1" applyFill="1" applyBorder="1"/>
    <xf numFmtId="0" fontId="7" fillId="0" borderId="3" xfId="0" quotePrefix="1" applyFont="1" applyBorder="1" applyAlignment="1" applyProtection="1">
      <alignment horizontal="center"/>
    </xf>
    <xf numFmtId="38" fontId="7" fillId="0" borderId="5" xfId="0" applyNumberFormat="1" applyFont="1" applyBorder="1" applyProtection="1"/>
    <xf numFmtId="3" fontId="7" fillId="0" borderId="14" xfId="0" applyNumberFormat="1" applyFont="1" applyBorder="1" applyProtection="1"/>
    <xf numFmtId="0" fontId="8" fillId="8" borderId="1" xfId="0" applyFont="1" applyFill="1" applyBorder="1" applyAlignment="1" applyProtection="1">
      <alignment horizontal="left"/>
      <protection locked="0"/>
    </xf>
    <xf numFmtId="0" fontId="7" fillId="8" borderId="6" xfId="0" applyFont="1" applyFill="1" applyBorder="1" applyProtection="1"/>
    <xf numFmtId="0" fontId="7" fillId="8" borderId="6" xfId="0" applyFont="1" applyFill="1" applyBorder="1" applyAlignment="1" applyProtection="1">
      <alignment horizontal="center"/>
    </xf>
    <xf numFmtId="0" fontId="7" fillId="0" borderId="26" xfId="0" applyFont="1" applyBorder="1" applyAlignment="1" applyProtection="1">
      <alignment horizontal="center"/>
      <protection locked="0"/>
    </xf>
    <xf numFmtId="3" fontId="0" fillId="0" borderId="40" xfId="0" applyNumberFormat="1" applyBorder="1" applyProtection="1">
      <protection locked="0"/>
    </xf>
    <xf numFmtId="0" fontId="7" fillId="0" borderId="41" xfId="0" applyFont="1" applyBorder="1" applyAlignment="1" applyProtection="1">
      <alignment horizontal="left"/>
    </xf>
    <xf numFmtId="0" fontId="7" fillId="0" borderId="42" xfId="0" applyFont="1" applyBorder="1" applyProtection="1"/>
    <xf numFmtId="3" fontId="7" fillId="0" borderId="42" xfId="0" applyNumberFormat="1" applyFont="1" applyBorder="1" applyProtection="1"/>
    <xf numFmtId="3" fontId="7" fillId="0" borderId="42" xfId="0" applyNumberFormat="1" applyFont="1" applyBorder="1" applyAlignment="1" applyProtection="1">
      <alignment horizontal="center"/>
    </xf>
    <xf numFmtId="3" fontId="7" fillId="0" borderId="3" xfId="0" applyNumberFormat="1" applyFont="1" applyBorder="1" applyAlignment="1" applyProtection="1">
      <alignment horizontal="center"/>
    </xf>
    <xf numFmtId="3" fontId="7" fillId="3" borderId="5" xfId="0" applyNumberFormat="1" applyFont="1" applyFill="1" applyBorder="1" applyProtection="1"/>
    <xf numFmtId="3" fontId="7" fillId="0" borderId="41" xfId="0" applyNumberFormat="1" applyFont="1" applyBorder="1" applyAlignment="1" applyProtection="1">
      <alignment horizontal="center"/>
    </xf>
    <xf numFmtId="3" fontId="7" fillId="3" borderId="43" xfId="0" applyNumberFormat="1" applyFont="1" applyFill="1" applyBorder="1" applyProtection="1"/>
    <xf numFmtId="3" fontId="7" fillId="0" borderId="43" xfId="0" applyNumberFormat="1" applyFont="1" applyFill="1" applyBorder="1" applyProtection="1"/>
    <xf numFmtId="3" fontId="7" fillId="3" borderId="44" xfId="0" applyNumberFormat="1" applyFont="1" applyFill="1" applyBorder="1" applyProtection="1"/>
    <xf numFmtId="0" fontId="0" fillId="0" borderId="7" xfId="0" applyBorder="1" applyProtection="1">
      <protection locked="0"/>
    </xf>
    <xf numFmtId="3" fontId="0" fillId="0" borderId="7" xfId="0" applyNumberFormat="1" applyBorder="1" applyProtection="1">
      <protection locked="0"/>
    </xf>
    <xf numFmtId="3" fontId="0" fillId="0" borderId="7" xfId="0" applyNumberFormat="1" applyBorder="1" applyAlignment="1" applyProtection="1">
      <alignment horizontal="center"/>
      <protection locked="0"/>
    </xf>
    <xf numFmtId="164" fontId="0" fillId="0" borderId="7" xfId="0" applyNumberFormat="1" applyBorder="1" applyProtection="1">
      <protection locked="0"/>
    </xf>
    <xf numFmtId="3" fontId="0" fillId="3" borderId="7" xfId="0" applyNumberFormat="1" applyFill="1" applyBorder="1" applyProtection="1">
      <protection locked="0"/>
    </xf>
    <xf numFmtId="3" fontId="0" fillId="0" borderId="7" xfId="0" applyNumberFormat="1" applyFill="1" applyBorder="1" applyProtection="1">
      <protection locked="0"/>
    </xf>
    <xf numFmtId="169" fontId="0" fillId="0" borderId="7" xfId="3" applyNumberFormat="1" applyFont="1" applyBorder="1" applyProtection="1">
      <protection locked="0"/>
    </xf>
    <xf numFmtId="164" fontId="0" fillId="3" borderId="7" xfId="0" applyNumberFormat="1" applyFill="1" applyBorder="1" applyProtection="1">
      <protection locked="0"/>
    </xf>
    <xf numFmtId="3" fontId="0" fillId="0" borderId="7" xfId="0" applyNumberFormat="1" applyBorder="1" applyProtection="1"/>
    <xf numFmtId="3" fontId="0" fillId="0" borderId="7" xfId="0" applyNumberFormat="1" applyBorder="1" applyAlignment="1" applyProtection="1">
      <alignment horizontal="center"/>
    </xf>
    <xf numFmtId="0" fontId="0" fillId="4" borderId="7" xfId="0" applyFill="1" applyBorder="1" applyAlignment="1" applyProtection="1">
      <alignment horizontal="center"/>
      <protection locked="0"/>
    </xf>
    <xf numFmtId="9" fontId="0" fillId="4" borderId="7" xfId="1" applyFont="1" applyFill="1" applyBorder="1" applyAlignment="1" applyProtection="1">
      <alignment horizontal="center"/>
    </xf>
    <xf numFmtId="164" fontId="15" fillId="3" borderId="7" xfId="0" applyNumberFormat="1" applyFont="1" applyFill="1" applyBorder="1" applyProtection="1">
      <protection locked="0"/>
    </xf>
    <xf numFmtId="3" fontId="0" fillId="0" borderId="7" xfId="0" applyNumberFormat="1" applyFill="1" applyBorder="1" applyAlignment="1" applyProtection="1">
      <alignment horizontal="center"/>
      <protection locked="0"/>
    </xf>
    <xf numFmtId="3" fontId="0" fillId="3" borderId="7" xfId="0" applyNumberFormat="1" applyFill="1" applyBorder="1" applyProtection="1"/>
    <xf numFmtId="3" fontId="0" fillId="0" borderId="7" xfId="0" applyNumberFormat="1" applyFill="1" applyBorder="1" applyProtection="1"/>
    <xf numFmtId="0" fontId="0" fillId="3" borderId="7" xfId="0" applyFill="1" applyBorder="1" applyProtection="1"/>
    <xf numFmtId="3" fontId="0" fillId="0" borderId="7" xfId="0" applyNumberFormat="1" applyFill="1" applyBorder="1" applyAlignment="1" applyProtection="1">
      <alignment horizontal="center"/>
    </xf>
    <xf numFmtId="10" fontId="0" fillId="2" borderId="7" xfId="1" applyNumberFormat="1" applyFont="1" applyFill="1" applyBorder="1" applyAlignment="1" applyProtection="1">
      <alignment horizontal="center"/>
    </xf>
    <xf numFmtId="166" fontId="0" fillId="0" borderId="7" xfId="0" applyNumberFormat="1" applyBorder="1" applyProtection="1">
      <protection locked="0"/>
    </xf>
    <xf numFmtId="3" fontId="7" fillId="3" borderId="7" xfId="0" applyNumberFormat="1" applyFont="1" applyFill="1" applyBorder="1" applyProtection="1">
      <protection locked="0"/>
    </xf>
    <xf numFmtId="0" fontId="0" fillId="3" borderId="7" xfId="0" applyFill="1" applyBorder="1" applyProtection="1">
      <protection locked="0"/>
    </xf>
    <xf numFmtId="3" fontId="0" fillId="3" borderId="7" xfId="0" applyNumberFormat="1" applyFill="1" applyBorder="1" applyAlignment="1" applyProtection="1">
      <alignment horizontal="center"/>
    </xf>
    <xf numFmtId="3" fontId="0" fillId="0" borderId="45" xfId="0" applyNumberFormat="1" applyBorder="1" applyAlignment="1" applyProtection="1">
      <alignment horizontal="center"/>
      <protection locked="0"/>
    </xf>
    <xf numFmtId="3" fontId="0" fillId="0" borderId="45" xfId="0" applyNumberFormat="1" applyBorder="1" applyAlignment="1" applyProtection="1">
      <alignment horizontal="center"/>
    </xf>
    <xf numFmtId="3" fontId="0" fillId="0" borderId="45" xfId="0" applyNumberFormat="1" applyFill="1" applyBorder="1" applyAlignment="1" applyProtection="1">
      <alignment horizontal="center"/>
    </xf>
    <xf numFmtId="3" fontId="0" fillId="3" borderId="45" xfId="0" applyNumberFormat="1" applyFill="1" applyBorder="1" applyAlignment="1" applyProtection="1">
      <alignment horizontal="center"/>
    </xf>
    <xf numFmtId="0" fontId="7" fillId="0" borderId="10" xfId="0" quotePrefix="1" applyFont="1" applyBorder="1" applyAlignment="1">
      <alignment horizontal="left"/>
    </xf>
    <xf numFmtId="0" fontId="7" fillId="8" borderId="21" xfId="0" applyFont="1" applyFill="1" applyBorder="1" applyAlignment="1" applyProtection="1">
      <alignment horizontal="left"/>
    </xf>
    <xf numFmtId="0" fontId="0" fillId="8" borderId="22" xfId="0" applyFill="1" applyBorder="1" applyProtection="1"/>
    <xf numFmtId="3" fontId="0" fillId="8" borderId="22" xfId="0" applyNumberFormat="1" applyFill="1" applyBorder="1" applyProtection="1"/>
    <xf numFmtId="3" fontId="0" fillId="8" borderId="23" xfId="0" applyNumberFormat="1" applyFill="1" applyBorder="1" applyAlignment="1" applyProtection="1">
      <alignment horizontal="center"/>
    </xf>
    <xf numFmtId="0" fontId="0" fillId="8" borderId="39" xfId="0" applyFill="1" applyBorder="1" applyProtection="1">
      <protection locked="0"/>
    </xf>
    <xf numFmtId="0" fontId="4" fillId="8" borderId="9" xfId="0" applyFont="1" applyFill="1" applyBorder="1" applyAlignment="1" applyProtection="1">
      <alignment horizontal="left"/>
      <protection locked="0"/>
    </xf>
    <xf numFmtId="3" fontId="0" fillId="8" borderId="9" xfId="0" applyNumberFormat="1" applyFill="1" applyBorder="1" applyProtection="1">
      <protection locked="0"/>
    </xf>
    <xf numFmtId="3" fontId="0" fillId="8" borderId="46" xfId="0" applyNumberFormat="1" applyFill="1" applyBorder="1" applyAlignment="1" applyProtection="1">
      <alignment horizontal="center"/>
      <protection locked="0"/>
    </xf>
    <xf numFmtId="0" fontId="0" fillId="8" borderId="18" xfId="0" applyFill="1" applyBorder="1" applyProtection="1">
      <protection locked="0"/>
    </xf>
    <xf numFmtId="0" fontId="4" fillId="8" borderId="19" xfId="0" applyFont="1" applyFill="1" applyBorder="1" applyAlignment="1" applyProtection="1">
      <alignment horizontal="left"/>
      <protection locked="0"/>
    </xf>
    <xf numFmtId="3" fontId="0" fillId="8" borderId="19" xfId="0" applyNumberFormat="1" applyFill="1" applyBorder="1" applyProtection="1">
      <protection locked="0"/>
    </xf>
    <xf numFmtId="3" fontId="0" fillId="8" borderId="15" xfId="0" applyNumberFormat="1" applyFill="1" applyBorder="1" applyAlignment="1" applyProtection="1">
      <alignment horizontal="center"/>
      <protection locked="0"/>
    </xf>
    <xf numFmtId="0" fontId="7" fillId="8" borderId="42" xfId="0" applyFont="1" applyFill="1" applyBorder="1" applyProtection="1"/>
    <xf numFmtId="3" fontId="7" fillId="8" borderId="42" xfId="0" applyNumberFormat="1" applyFont="1" applyFill="1" applyBorder="1" applyProtection="1"/>
    <xf numFmtId="3" fontId="7" fillId="8" borderId="42" xfId="0" applyNumberFormat="1" applyFont="1" applyFill="1" applyBorder="1" applyAlignment="1" applyProtection="1">
      <alignment horizontal="center"/>
    </xf>
    <xf numFmtId="0" fontId="0" fillId="0" borderId="7" xfId="0" applyBorder="1" applyProtection="1"/>
    <xf numFmtId="0" fontId="0" fillId="0" borderId="7" xfId="0" applyFill="1" applyBorder="1" applyProtection="1"/>
    <xf numFmtId="0" fontId="8" fillId="0" borderId="9" xfId="0" applyFont="1" applyBorder="1" applyAlignment="1" applyProtection="1">
      <alignment horizontal="left"/>
    </xf>
    <xf numFmtId="0" fontId="0" fillId="0" borderId="45" xfId="0" applyBorder="1" applyProtection="1"/>
    <xf numFmtId="0" fontId="0" fillId="0" borderId="47" xfId="0" applyBorder="1" applyProtection="1">
      <protection locked="0"/>
    </xf>
    <xf numFmtId="3" fontId="0" fillId="3" borderId="48" xfId="0" applyNumberFormat="1" applyFill="1" applyBorder="1" applyProtection="1">
      <protection locked="0"/>
    </xf>
    <xf numFmtId="164" fontId="15" fillId="3" borderId="48" xfId="0" applyNumberFormat="1" applyFont="1" applyFill="1" applyBorder="1" applyProtection="1">
      <protection locked="0"/>
    </xf>
    <xf numFmtId="0" fontId="0" fillId="3" borderId="48" xfId="0" applyFill="1" applyBorder="1" applyProtection="1"/>
    <xf numFmtId="0" fontId="0" fillId="3" borderId="48" xfId="0" applyFill="1" applyBorder="1" applyProtection="1">
      <protection locked="0"/>
    </xf>
    <xf numFmtId="0" fontId="0" fillId="0" borderId="39" xfId="0" applyBorder="1" applyProtection="1"/>
    <xf numFmtId="3" fontId="0" fillId="0" borderId="48" xfId="0" applyNumberFormat="1" applyBorder="1" applyProtection="1"/>
    <xf numFmtId="0" fontId="0" fillId="0" borderId="48" xfId="0" applyBorder="1" applyProtection="1"/>
    <xf numFmtId="0" fontId="4" fillId="8" borderId="1" xfId="0" applyFont="1" applyFill="1" applyBorder="1" applyAlignment="1" applyProtection="1">
      <alignment horizontal="left"/>
      <protection locked="0"/>
    </xf>
    <xf numFmtId="0" fontId="4" fillId="8" borderId="0" xfId="0" applyFont="1" applyFill="1" applyBorder="1" applyAlignment="1" applyProtection="1">
      <alignment horizontal="left"/>
      <protection locked="0"/>
    </xf>
    <xf numFmtId="0" fontId="8" fillId="8" borderId="21" xfId="0" applyFont="1" applyFill="1" applyBorder="1" applyAlignment="1" applyProtection="1">
      <alignment horizontal="left"/>
      <protection locked="0"/>
    </xf>
    <xf numFmtId="0" fontId="8" fillId="8" borderId="3" xfId="0" applyFont="1" applyFill="1" applyBorder="1" applyAlignment="1" applyProtection="1">
      <alignment horizontal="left"/>
      <protection locked="0"/>
    </xf>
    <xf numFmtId="3" fontId="0" fillId="8" borderId="3" xfId="0" applyNumberFormat="1" applyFill="1" applyBorder="1" applyProtection="1">
      <protection locked="0"/>
    </xf>
    <xf numFmtId="3" fontId="0" fillId="8" borderId="4" xfId="0" applyNumberFormat="1" applyFill="1" applyBorder="1" applyProtection="1">
      <protection locked="0"/>
    </xf>
    <xf numFmtId="3" fontId="0" fillId="8" borderId="4" xfId="0" applyNumberFormat="1" applyFill="1" applyBorder="1" applyAlignment="1" applyProtection="1">
      <alignment horizontal="center"/>
      <protection locked="0"/>
    </xf>
    <xf numFmtId="3" fontId="0" fillId="8" borderId="5" xfId="0" applyNumberFormat="1" applyFill="1" applyBorder="1" applyProtection="1">
      <protection locked="0"/>
    </xf>
    <xf numFmtId="167" fontId="4" fillId="0" borderId="24" xfId="0" quotePrefix="1" applyNumberFormat="1" applyFont="1" applyBorder="1" applyAlignment="1">
      <alignment horizontal="left" vertical="center"/>
    </xf>
    <xf numFmtId="167" fontId="4" fillId="0" borderId="25" xfId="0" quotePrefix="1" applyNumberFormat="1" applyFont="1" applyBorder="1" applyAlignment="1">
      <alignment horizontal="left" vertical="center"/>
    </xf>
    <xf numFmtId="0" fontId="5" fillId="0" borderId="1" xfId="8" applyFont="1" applyBorder="1" applyAlignment="1">
      <alignment horizontal="center"/>
    </xf>
    <xf numFmtId="0" fontId="5" fillId="0" borderId="0" xfId="8" applyFont="1" applyBorder="1" applyAlignment="1">
      <alignment horizontal="center"/>
    </xf>
    <xf numFmtId="0" fontId="5" fillId="0" borderId="2" xfId="8" applyFont="1" applyBorder="1" applyAlignment="1">
      <alignment horizontal="center"/>
    </xf>
    <xf numFmtId="167" fontId="4" fillId="6" borderId="11" xfId="0" quotePrefix="1" applyNumberFormat="1" applyFont="1" applyFill="1" applyBorder="1" applyAlignment="1">
      <alignment horizontal="left" vertical="center"/>
    </xf>
    <xf numFmtId="167" fontId="4" fillId="6" borderId="27" xfId="0" quotePrefix="1" applyNumberFormat="1" applyFont="1" applyFill="1" applyBorder="1" applyAlignment="1">
      <alignment horizontal="left" vertical="center"/>
    </xf>
    <xf numFmtId="171" fontId="4" fillId="0" borderId="26" xfId="0" quotePrefix="1" applyNumberFormat="1" applyFont="1" applyBorder="1" applyAlignment="1">
      <alignment horizontal="left" vertical="center"/>
    </xf>
    <xf numFmtId="171" fontId="4" fillId="0" borderId="28" xfId="0" quotePrefix="1" applyNumberFormat="1" applyFont="1" applyBorder="1" applyAlignment="1">
      <alignment horizontal="left" vertical="center"/>
    </xf>
    <xf numFmtId="0" fontId="2" fillId="0" borderId="1" xfId="8" quotePrefix="1" applyFont="1" applyBorder="1" applyAlignment="1">
      <alignment horizontal="center" vertical="center"/>
    </xf>
    <xf numFmtId="0" fontId="2" fillId="0" borderId="0" xfId="8" quotePrefix="1" applyFont="1" applyBorder="1" applyAlignment="1">
      <alignment horizontal="center" vertical="center"/>
    </xf>
    <xf numFmtId="0" fontId="2" fillId="0" borderId="2" xfId="8" quotePrefix="1" applyFont="1" applyBorder="1" applyAlignment="1">
      <alignment horizontal="center" vertical="center"/>
    </xf>
    <xf numFmtId="167" fontId="4" fillId="6" borderId="24" xfId="0" quotePrefix="1" applyNumberFormat="1" applyFont="1" applyFill="1" applyBorder="1" applyAlignment="1">
      <alignment horizontal="left" vertical="center"/>
    </xf>
    <xf numFmtId="167" fontId="4" fillId="6" borderId="15" xfId="0" quotePrefix="1" applyNumberFormat="1" applyFont="1" applyFill="1" applyBorder="1" applyAlignment="1">
      <alignment horizontal="left" vertical="center"/>
    </xf>
    <xf numFmtId="167" fontId="0" fillId="0" borderId="12" xfId="0" quotePrefix="1" applyNumberFormat="1" applyBorder="1" applyAlignment="1">
      <alignment horizontal="left" vertical="center"/>
    </xf>
    <xf numFmtId="167" fontId="0" fillId="0" borderId="15" xfId="0" quotePrefix="1" applyNumberFormat="1" applyBorder="1" applyAlignment="1">
      <alignment horizontal="left" vertical="center"/>
    </xf>
    <xf numFmtId="0" fontId="2" fillId="0" borderId="21" xfId="8" applyBorder="1" applyAlignment="1">
      <alignment horizontal="center"/>
    </xf>
    <xf numFmtId="0" fontId="2" fillId="0" borderId="1" xfId="8" applyBorder="1" applyAlignment="1">
      <alignment horizontal="center"/>
    </xf>
    <xf numFmtId="0" fontId="2" fillId="0" borderId="3" xfId="8" applyBorder="1" applyAlignment="1">
      <alignment horizontal="center"/>
    </xf>
    <xf numFmtId="0" fontId="4" fillId="6" borderId="1" xfId="0" applyFont="1" applyFill="1" applyBorder="1" applyAlignment="1" applyProtection="1">
      <alignment horizontal="left" vertical="center"/>
      <protection locked="0"/>
    </xf>
    <xf numFmtId="0" fontId="4" fillId="6" borderId="3" xfId="0" applyFont="1" applyFill="1" applyBorder="1" applyAlignment="1" applyProtection="1">
      <alignment horizontal="left" vertical="center"/>
      <protection locked="0"/>
    </xf>
    <xf numFmtId="0" fontId="4" fillId="6" borderId="0" xfId="0" applyFont="1" applyFill="1" applyBorder="1" applyAlignment="1" applyProtection="1">
      <alignment horizontal="left" vertical="center"/>
      <protection locked="0"/>
    </xf>
    <xf numFmtId="0" fontId="4" fillId="6" borderId="4" xfId="0" applyFont="1" applyFill="1" applyBorder="1" applyAlignment="1" applyProtection="1">
      <alignment horizontal="left" vertical="center"/>
      <protection locked="0"/>
    </xf>
    <xf numFmtId="0" fontId="2" fillId="0" borderId="4" xfId="8" applyNumberFormat="1" applyBorder="1" applyAlignment="1" applyProtection="1">
      <alignment horizontal="left"/>
      <protection locked="0"/>
    </xf>
    <xf numFmtId="0" fontId="4" fillId="6" borderId="21" xfId="0" applyFont="1" applyFill="1" applyBorder="1" applyAlignment="1" applyProtection="1">
      <alignment horizontal="left" vertical="center"/>
      <protection locked="0"/>
    </xf>
    <xf numFmtId="0" fontId="4" fillId="0" borderId="22" xfId="0" applyFont="1" applyBorder="1" applyAlignment="1" applyProtection="1">
      <alignment horizontal="left"/>
      <protection locked="0"/>
    </xf>
    <xf numFmtId="0" fontId="4" fillId="0" borderId="49" xfId="0" applyFont="1" applyBorder="1" applyAlignment="1" applyProtection="1">
      <alignment horizontal="left"/>
      <protection locked="0"/>
    </xf>
    <xf numFmtId="3" fontId="11" fillId="3" borderId="6" xfId="0" applyNumberFormat="1" applyFont="1" applyFill="1" applyBorder="1" applyAlignment="1" applyProtection="1">
      <alignment horizontal="center"/>
      <protection hidden="1"/>
    </xf>
    <xf numFmtId="0" fontId="4" fillId="8" borderId="4" xfId="0" applyFont="1" applyFill="1" applyBorder="1" applyAlignment="1" applyProtection="1">
      <alignment horizontal="center"/>
      <protection locked="0"/>
    </xf>
    <xf numFmtId="0" fontId="0" fillId="8" borderId="4" xfId="0" applyFill="1" applyBorder="1" applyAlignment="1" applyProtection="1">
      <alignment horizontal="center"/>
      <protection locked="0"/>
    </xf>
    <xf numFmtId="0" fontId="7" fillId="0" borderId="13" xfId="0" applyFont="1" applyBorder="1" applyAlignment="1" applyProtection="1">
      <alignment horizontal="center"/>
      <protection locked="0"/>
    </xf>
    <xf numFmtId="0" fontId="7" fillId="0" borderId="6" xfId="0" applyFont="1" applyBorder="1" applyAlignment="1" applyProtection="1">
      <alignment horizontal="center"/>
      <protection locked="0"/>
    </xf>
    <xf numFmtId="0" fontId="7" fillId="0" borderId="14" xfId="0" applyFont="1" applyBorder="1" applyAlignment="1" applyProtection="1">
      <alignment horizontal="center"/>
      <protection locked="0"/>
    </xf>
    <xf numFmtId="14" fontId="0" fillId="8" borderId="4" xfId="0" applyNumberFormat="1" applyFill="1" applyBorder="1" applyAlignment="1" applyProtection="1">
      <alignment horizontal="center"/>
      <protection locked="0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8" borderId="6" xfId="0" applyNumberFormat="1" applyFill="1" applyBorder="1" applyAlignment="1" applyProtection="1">
      <alignment horizontal="center"/>
      <protection locked="0"/>
    </xf>
    <xf numFmtId="0" fontId="0" fillId="8" borderId="4" xfId="0" applyNumberFormat="1" applyFill="1" applyBorder="1" applyAlignment="1" applyProtection="1">
      <alignment horizontal="center"/>
      <protection locked="0"/>
    </xf>
    <xf numFmtId="0" fontId="5" fillId="0" borderId="22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21" fillId="8" borderId="21" xfId="0" applyFont="1" applyFill="1" applyBorder="1" applyAlignment="1">
      <alignment horizontal="center" vertical="center"/>
    </xf>
    <xf numFmtId="0" fontId="21" fillId="8" borderId="22" xfId="0" applyFont="1" applyFill="1" applyBorder="1" applyAlignment="1">
      <alignment horizontal="center" vertical="center"/>
    </xf>
    <xf numFmtId="0" fontId="21" fillId="8" borderId="23" xfId="0" applyFont="1" applyFill="1" applyBorder="1" applyAlignment="1">
      <alignment horizontal="center" vertical="center"/>
    </xf>
    <xf numFmtId="0" fontId="21" fillId="8" borderId="1" xfId="0" applyFont="1" applyFill="1" applyBorder="1" applyAlignment="1">
      <alignment horizontal="center" vertical="center"/>
    </xf>
    <xf numFmtId="0" fontId="21" fillId="8" borderId="0" xfId="0" applyFont="1" applyFill="1" applyBorder="1" applyAlignment="1">
      <alignment horizontal="center" vertical="center"/>
    </xf>
    <xf numFmtId="0" fontId="21" fillId="8" borderId="2" xfId="0" applyFont="1" applyFill="1" applyBorder="1" applyAlignment="1">
      <alignment horizontal="center" vertical="center"/>
    </xf>
    <xf numFmtId="0" fontId="21" fillId="8" borderId="3" xfId="0" applyFont="1" applyFill="1" applyBorder="1" applyAlignment="1">
      <alignment horizontal="center" vertical="center"/>
    </xf>
    <xf numFmtId="0" fontId="21" fillId="8" borderId="4" xfId="0" applyFont="1" applyFill="1" applyBorder="1" applyAlignment="1">
      <alignment horizontal="center" vertical="center"/>
    </xf>
    <xf numFmtId="0" fontId="21" fillId="8" borderId="5" xfId="0" applyFont="1" applyFill="1" applyBorder="1" applyAlignment="1">
      <alignment horizontal="center" vertical="center"/>
    </xf>
    <xf numFmtId="167" fontId="4" fillId="6" borderId="26" xfId="0" quotePrefix="1" applyNumberFormat="1" applyFont="1" applyFill="1" applyBorder="1" applyAlignment="1">
      <alignment horizontal="left" vertical="center"/>
    </xf>
    <xf numFmtId="167" fontId="4" fillId="6" borderId="28" xfId="0" quotePrefix="1" applyNumberFormat="1" applyFont="1" applyFill="1" applyBorder="1" applyAlignment="1">
      <alignment horizontal="left" vertical="center"/>
    </xf>
    <xf numFmtId="167" fontId="12" fillId="0" borderId="24" xfId="0" quotePrefix="1" applyNumberFormat="1" applyFont="1" applyBorder="1" applyAlignment="1">
      <alignment horizontal="left" vertical="center"/>
    </xf>
    <xf numFmtId="167" fontId="12" fillId="0" borderId="25" xfId="0" quotePrefix="1" applyNumberFormat="1" applyFont="1" applyBorder="1" applyAlignment="1">
      <alignment horizontal="left" vertical="center"/>
    </xf>
    <xf numFmtId="167" fontId="4" fillId="6" borderId="10" xfId="0" quotePrefix="1" applyNumberFormat="1" applyFont="1" applyFill="1" applyBorder="1" applyAlignment="1">
      <alignment horizontal="left" vertical="center"/>
    </xf>
    <xf numFmtId="167" fontId="4" fillId="6" borderId="31" xfId="0" quotePrefix="1" applyNumberFormat="1" applyFont="1" applyFill="1" applyBorder="1" applyAlignment="1">
      <alignment horizontal="left" vertical="center"/>
    </xf>
    <xf numFmtId="49" fontId="12" fillId="0" borderId="26" xfId="0" quotePrefix="1" applyNumberFormat="1" applyFont="1" applyBorder="1" applyAlignment="1">
      <alignment horizontal="left" vertical="center"/>
    </xf>
    <xf numFmtId="49" fontId="12" fillId="0" borderId="28" xfId="0" quotePrefix="1" applyNumberFormat="1" applyFont="1" applyBorder="1" applyAlignment="1">
      <alignment horizontal="left" vertical="center"/>
    </xf>
    <xf numFmtId="167" fontId="12" fillId="0" borderId="12" xfId="0" quotePrefix="1" applyNumberFormat="1" applyFont="1" applyBorder="1" applyAlignment="1">
      <alignment horizontal="left" vertical="center"/>
    </xf>
    <xf numFmtId="167" fontId="12" fillId="0" borderId="15" xfId="0" quotePrefix="1" applyNumberFormat="1" applyFont="1" applyBorder="1" applyAlignment="1">
      <alignment horizontal="left" vertical="center"/>
    </xf>
    <xf numFmtId="0" fontId="0" fillId="0" borderId="8" xfId="0" applyBorder="1" applyAlignment="1" applyProtection="1">
      <alignment horizontal="left"/>
      <protection locked="0"/>
    </xf>
    <xf numFmtId="0" fontId="0" fillId="0" borderId="9" xfId="0" applyBorder="1" applyAlignment="1" applyProtection="1">
      <alignment horizontal="left"/>
      <protection locked="0"/>
    </xf>
    <xf numFmtId="0" fontId="0" fillId="0" borderId="45" xfId="0" applyBorder="1" applyAlignment="1" applyProtection="1">
      <alignment horizontal="left"/>
      <protection locked="0"/>
    </xf>
    <xf numFmtId="0" fontId="7" fillId="0" borderId="13" xfId="0" applyFont="1" applyBorder="1" applyAlignment="1" applyProtection="1">
      <alignment horizontal="center"/>
    </xf>
    <xf numFmtId="0" fontId="7" fillId="0" borderId="6" xfId="0" applyFont="1" applyBorder="1" applyAlignment="1" applyProtection="1">
      <alignment horizontal="center"/>
    </xf>
    <xf numFmtId="0" fontId="4" fillId="8" borderId="21" xfId="0" applyFont="1" applyFill="1" applyBorder="1" applyAlignment="1" applyProtection="1">
      <protection locked="0"/>
    </xf>
    <xf numFmtId="0" fontId="4" fillId="8" borderId="22" xfId="0" applyFont="1" applyFill="1" applyBorder="1" applyAlignment="1" applyProtection="1">
      <protection locked="0"/>
    </xf>
    <xf numFmtId="3" fontId="4" fillId="8" borderId="22" xfId="0" applyNumberFormat="1" applyFont="1" applyFill="1" applyBorder="1" applyAlignment="1" applyProtection="1">
      <protection locked="0"/>
    </xf>
    <xf numFmtId="3" fontId="4" fillId="8" borderId="49" xfId="0" applyNumberFormat="1" applyFont="1" applyFill="1" applyBorder="1" applyAlignment="1" applyProtection="1">
      <protection locked="0"/>
    </xf>
    <xf numFmtId="0" fontId="4" fillId="0" borderId="50" xfId="0" applyFont="1" applyBorder="1" applyAlignment="1" applyProtection="1">
      <alignment horizontal="left"/>
      <protection locked="0"/>
    </xf>
    <xf numFmtId="3" fontId="4" fillId="0" borderId="50" xfId="0" applyNumberFormat="1" applyFont="1" applyBorder="1" applyAlignment="1" applyProtection="1">
      <alignment horizontal="left"/>
      <protection locked="0"/>
    </xf>
    <xf numFmtId="14" fontId="0" fillId="0" borderId="22" xfId="0" applyNumberFormat="1" applyBorder="1" applyProtection="1">
      <protection locked="0"/>
    </xf>
    <xf numFmtId="0" fontId="0" fillId="0" borderId="23" xfId="0" applyBorder="1" applyProtection="1">
      <protection locked="0"/>
    </xf>
    <xf numFmtId="0" fontId="4" fillId="3" borderId="13" xfId="0" applyFont="1" applyFill="1" applyBorder="1" applyAlignment="1" applyProtection="1">
      <alignment horizontal="left" vertical="center"/>
      <protection locked="0"/>
    </xf>
    <xf numFmtId="0" fontId="4" fillId="3" borderId="6" xfId="0" applyFont="1" applyFill="1" applyBorder="1" applyAlignment="1" applyProtection="1">
      <alignment horizontal="left" vertical="center"/>
      <protection locked="0"/>
    </xf>
    <xf numFmtId="0" fontId="4" fillId="8" borderId="13" xfId="0" applyFont="1" applyFill="1" applyBorder="1" applyAlignment="1" applyProtection="1">
      <alignment horizontal="left"/>
      <protection locked="0"/>
    </xf>
    <xf numFmtId="0" fontId="0" fillId="8" borderId="6" xfId="0" applyFill="1" applyBorder="1" applyAlignment="1" applyProtection="1">
      <alignment horizontal="left"/>
      <protection locked="0"/>
    </xf>
    <xf numFmtId="0" fontId="0" fillId="8" borderId="14" xfId="0" applyFill="1" applyBorder="1" applyAlignment="1" applyProtection="1">
      <alignment horizontal="left"/>
      <protection locked="0"/>
    </xf>
    <xf numFmtId="0" fontId="4" fillId="3" borderId="13" xfId="0" applyFont="1" applyFill="1" applyBorder="1" applyAlignment="1" applyProtection="1">
      <alignment vertical="center"/>
      <protection locked="0"/>
    </xf>
    <xf numFmtId="0" fontId="0" fillId="3" borderId="6" xfId="0" applyFill="1" applyBorder="1" applyAlignment="1" applyProtection="1">
      <protection locked="0"/>
    </xf>
    <xf numFmtId="0" fontId="4" fillId="3" borderId="6" xfId="0" applyFont="1" applyFill="1" applyBorder="1" applyAlignment="1" applyProtection="1">
      <alignment vertical="center"/>
      <protection locked="0"/>
    </xf>
    <xf numFmtId="0" fontId="4" fillId="3" borderId="14" xfId="0" applyFont="1" applyFill="1" applyBorder="1" applyAlignment="1" applyProtection="1">
      <protection locked="0"/>
    </xf>
    <xf numFmtId="0" fontId="4" fillId="8" borderId="6" xfId="0" applyFont="1" applyFill="1" applyBorder="1" applyAlignment="1" applyProtection="1">
      <alignment horizontal="left"/>
      <protection locked="0"/>
    </xf>
    <xf numFmtId="0" fontId="4" fillId="8" borderId="14" xfId="0" applyFont="1" applyFill="1" applyBorder="1" applyAlignment="1" applyProtection="1">
      <alignment horizontal="left"/>
      <protection locked="0"/>
    </xf>
    <xf numFmtId="0" fontId="0" fillId="3" borderId="14" xfId="0" applyFill="1" applyBorder="1" applyAlignment="1" applyProtection="1">
      <protection locked="0"/>
    </xf>
  </cellXfs>
  <cellStyles count="9">
    <cellStyle name="Millares" xfId="3" builtinId="3"/>
    <cellStyle name="Millares 2" xfId="5"/>
    <cellStyle name="Millares 2 2" xfId="7"/>
    <cellStyle name="Normal" xfId="0" builtinId="0"/>
    <cellStyle name="Normal 2" xfId="2"/>
    <cellStyle name="Normal 3" xfId="4"/>
    <cellStyle name="Normal 3 2" xfId="6"/>
    <cellStyle name="Normal 3 3" xfId="8"/>
    <cellStyle name="Porcentaj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274293</xdr:colOff>
      <xdr:row>0</xdr:row>
      <xdr:rowOff>131418</xdr:rowOff>
    </xdr:from>
    <xdr:to>
      <xdr:col>1</xdr:col>
      <xdr:colOff>1293468</xdr:colOff>
      <xdr:row>5</xdr:row>
      <xdr:rowOff>25849</xdr:rowOff>
    </xdr:to>
    <xdr:pic>
      <xdr:nvPicPr>
        <xdr:cNvPr id="4" name="4 Imagen" descr="Logo U-Manizales 2010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21918" y="131418"/>
          <a:ext cx="1019175" cy="873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9</xdr:col>
      <xdr:colOff>311943</xdr:colOff>
      <xdr:row>0</xdr:row>
      <xdr:rowOff>28575</xdr:rowOff>
    </xdr:from>
    <xdr:to>
      <xdr:col>9</xdr:col>
      <xdr:colOff>1169193</xdr:colOff>
      <xdr:row>5</xdr:row>
      <xdr:rowOff>142082</xdr:rowOff>
    </xdr:to>
    <xdr:pic>
      <xdr:nvPicPr>
        <xdr:cNvPr id="5" name="0 Imagen"/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694568" y="28575"/>
          <a:ext cx="857250" cy="109220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27</xdr:col>
      <xdr:colOff>200025</xdr:colOff>
      <xdr:row>0</xdr:row>
      <xdr:rowOff>57150</xdr:rowOff>
    </xdr:from>
    <xdr:to>
      <xdr:col>27</xdr:col>
      <xdr:colOff>890588</xdr:colOff>
      <xdr:row>5</xdr:row>
      <xdr:rowOff>97632</xdr:rowOff>
    </xdr:to>
    <xdr:pic>
      <xdr:nvPicPr>
        <xdr:cNvPr id="3" name="0 Imagen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640675" y="57150"/>
          <a:ext cx="690563" cy="869157"/>
        </a:xfrm>
        <a:prstGeom prst="rect">
          <a:avLst/>
        </a:prstGeom>
      </xdr:spPr>
    </xdr:pic>
    <xdr:clientData/>
  </xdr:twoCellAnchor>
  <xdr:twoCellAnchor editAs="oneCell">
    <xdr:from>
      <xdr:col>0</xdr:col>
      <xdr:colOff>276087</xdr:colOff>
      <xdr:row>0</xdr:row>
      <xdr:rowOff>96629</xdr:rowOff>
    </xdr:from>
    <xdr:to>
      <xdr:col>1</xdr:col>
      <xdr:colOff>890380</xdr:colOff>
      <xdr:row>5</xdr:row>
      <xdr:rowOff>20705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6087" y="96629"/>
          <a:ext cx="1076739" cy="7385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3"/>
  <sheetViews>
    <sheetView workbookViewId="0">
      <pane ySplit="1" topLeftCell="A2" activePane="bottomLeft" state="frozen"/>
      <selection pane="bottomLeft" sqref="A1:A1048576"/>
    </sheetView>
  </sheetViews>
  <sheetFormatPr baseColWidth="10" defaultColWidth="11.453125" defaultRowHeight="14.5" x14ac:dyDescent="0.35"/>
  <cols>
    <col min="1" max="1" width="38.81640625" style="86" customWidth="1"/>
    <col min="2" max="2" width="53" style="75" customWidth="1"/>
    <col min="3" max="3" width="36.54296875" style="75" customWidth="1"/>
    <col min="4" max="16384" width="11.453125" style="62"/>
  </cols>
  <sheetData>
    <row r="1" spans="1:3" ht="15.5" x14ac:dyDescent="0.35">
      <c r="A1" s="59" t="s">
        <v>134</v>
      </c>
      <c r="B1" s="60" t="s">
        <v>135</v>
      </c>
      <c r="C1" s="61" t="s">
        <v>136</v>
      </c>
    </row>
    <row r="2" spans="1:3" ht="15.5" x14ac:dyDescent="0.35">
      <c r="A2" s="63" t="s">
        <v>137</v>
      </c>
      <c r="B2" s="64" t="s">
        <v>138</v>
      </c>
      <c r="C2" s="65" t="s">
        <v>139</v>
      </c>
    </row>
    <row r="3" spans="1:3" ht="15.5" x14ac:dyDescent="0.35">
      <c r="A3" s="66" t="s">
        <v>140</v>
      </c>
      <c r="B3" s="67" t="s">
        <v>141</v>
      </c>
      <c r="C3" s="68" t="s">
        <v>142</v>
      </c>
    </row>
    <row r="4" spans="1:3" ht="15.5" x14ac:dyDescent="0.35">
      <c r="A4" s="66" t="s">
        <v>143</v>
      </c>
      <c r="B4" s="67" t="s">
        <v>144</v>
      </c>
      <c r="C4" s="68" t="s">
        <v>145</v>
      </c>
    </row>
    <row r="5" spans="1:3" ht="15.5" x14ac:dyDescent="0.35">
      <c r="A5" s="69"/>
      <c r="B5" s="67" t="s">
        <v>146</v>
      </c>
      <c r="C5" s="68" t="s">
        <v>147</v>
      </c>
    </row>
    <row r="6" spans="1:3" ht="15.5" x14ac:dyDescent="0.35">
      <c r="A6" s="69"/>
      <c r="B6" s="67" t="s">
        <v>148</v>
      </c>
      <c r="C6" s="68" t="s">
        <v>149</v>
      </c>
    </row>
    <row r="7" spans="1:3" ht="15.5" x14ac:dyDescent="0.35">
      <c r="A7" s="69"/>
      <c r="B7" s="67" t="s">
        <v>150</v>
      </c>
      <c r="C7" s="68" t="s">
        <v>151</v>
      </c>
    </row>
    <row r="8" spans="1:3" ht="15.5" x14ac:dyDescent="0.35">
      <c r="A8" s="69"/>
      <c r="B8" s="67" t="s">
        <v>152</v>
      </c>
      <c r="C8" s="68" t="s">
        <v>153</v>
      </c>
    </row>
    <row r="9" spans="1:3" ht="15.5" x14ac:dyDescent="0.35">
      <c r="A9" s="69"/>
      <c r="B9" s="67" t="s">
        <v>154</v>
      </c>
      <c r="C9" s="68" t="s">
        <v>155</v>
      </c>
    </row>
    <row r="10" spans="1:3" ht="15.5" x14ac:dyDescent="0.35">
      <c r="A10" s="69"/>
      <c r="B10" s="67" t="s">
        <v>156</v>
      </c>
      <c r="C10" s="68" t="s">
        <v>157</v>
      </c>
    </row>
    <row r="11" spans="1:3" ht="15.5" x14ac:dyDescent="0.35">
      <c r="A11" s="69"/>
      <c r="B11" s="67" t="s">
        <v>158</v>
      </c>
      <c r="C11" s="70"/>
    </row>
    <row r="12" spans="1:3" ht="15.5" x14ac:dyDescent="0.35">
      <c r="A12" s="69"/>
      <c r="B12" s="67" t="s">
        <v>159</v>
      </c>
      <c r="C12" s="70"/>
    </row>
    <row r="13" spans="1:3" ht="15.5" x14ac:dyDescent="0.35">
      <c r="A13" s="69"/>
      <c r="B13" s="67" t="s">
        <v>160</v>
      </c>
      <c r="C13" s="70"/>
    </row>
    <row r="14" spans="1:3" ht="15.5" x14ac:dyDescent="0.35">
      <c r="A14" s="69"/>
      <c r="B14" s="67" t="s">
        <v>161</v>
      </c>
      <c r="C14" s="70"/>
    </row>
    <row r="15" spans="1:3" ht="15.5" x14ac:dyDescent="0.35">
      <c r="A15" s="69"/>
      <c r="B15" s="67" t="s">
        <v>162</v>
      </c>
      <c r="C15" s="70"/>
    </row>
    <row r="16" spans="1:3" ht="15.5" x14ac:dyDescent="0.35">
      <c r="A16" s="69"/>
      <c r="B16" s="67" t="s">
        <v>163</v>
      </c>
      <c r="C16" s="70"/>
    </row>
    <row r="17" spans="1:3" ht="15.5" x14ac:dyDescent="0.35">
      <c r="A17" s="69"/>
      <c r="B17" s="67" t="s">
        <v>164</v>
      </c>
      <c r="C17" s="70"/>
    </row>
    <row r="18" spans="1:3" ht="15.5" x14ac:dyDescent="0.35">
      <c r="A18" s="69"/>
      <c r="B18" s="67" t="s">
        <v>165</v>
      </c>
      <c r="C18" s="70"/>
    </row>
    <row r="19" spans="1:3" ht="15.5" x14ac:dyDescent="0.35">
      <c r="A19" s="69"/>
      <c r="B19" s="67" t="s">
        <v>166</v>
      </c>
      <c r="C19" s="70"/>
    </row>
    <row r="20" spans="1:3" ht="15.5" x14ac:dyDescent="0.35">
      <c r="A20" s="69"/>
      <c r="B20" s="67" t="s">
        <v>167</v>
      </c>
      <c r="C20" s="70"/>
    </row>
    <row r="21" spans="1:3" ht="15.5" x14ac:dyDescent="0.35">
      <c r="A21" s="69"/>
      <c r="B21" s="67" t="s">
        <v>168</v>
      </c>
      <c r="C21" s="70"/>
    </row>
    <row r="22" spans="1:3" ht="15.5" x14ac:dyDescent="0.35">
      <c r="A22" s="69"/>
      <c r="B22" s="67" t="s">
        <v>169</v>
      </c>
      <c r="C22" s="70"/>
    </row>
    <row r="23" spans="1:3" ht="15.5" x14ac:dyDescent="0.35">
      <c r="A23" s="69"/>
      <c r="B23" s="67" t="s">
        <v>170</v>
      </c>
      <c r="C23" s="70"/>
    </row>
    <row r="24" spans="1:3" ht="15.5" x14ac:dyDescent="0.35">
      <c r="A24" s="69"/>
      <c r="B24" s="67" t="s">
        <v>171</v>
      </c>
      <c r="C24" s="70"/>
    </row>
    <row r="25" spans="1:3" ht="15.5" x14ac:dyDescent="0.35">
      <c r="A25" s="69"/>
      <c r="B25" s="67" t="s">
        <v>172</v>
      </c>
      <c r="C25" s="70"/>
    </row>
    <row r="26" spans="1:3" ht="15.5" x14ac:dyDescent="0.35">
      <c r="A26" s="69"/>
      <c r="B26" s="67" t="s">
        <v>173</v>
      </c>
      <c r="C26" s="70"/>
    </row>
    <row r="27" spans="1:3" ht="15.5" x14ac:dyDescent="0.35">
      <c r="A27" s="69"/>
      <c r="B27" s="67" t="s">
        <v>174</v>
      </c>
      <c r="C27" s="70"/>
    </row>
    <row r="28" spans="1:3" ht="15.5" x14ac:dyDescent="0.35">
      <c r="A28" s="69"/>
      <c r="B28" s="67" t="s">
        <v>175</v>
      </c>
      <c r="C28" s="70"/>
    </row>
    <row r="29" spans="1:3" ht="31" x14ac:dyDescent="0.35">
      <c r="A29" s="71"/>
      <c r="B29" s="72" t="s">
        <v>176</v>
      </c>
      <c r="C29" s="73"/>
    </row>
    <row r="30" spans="1:3" s="75" customFormat="1" ht="18" customHeight="1" x14ac:dyDescent="0.25">
      <c r="A30" s="74" t="s">
        <v>177</v>
      </c>
      <c r="B30" s="64" t="s">
        <v>178</v>
      </c>
      <c r="C30" s="65" t="s">
        <v>179</v>
      </c>
    </row>
    <row r="31" spans="1:3" s="75" customFormat="1" ht="18" customHeight="1" x14ac:dyDescent="0.25">
      <c r="A31" s="76" t="s">
        <v>180</v>
      </c>
      <c r="B31" s="67" t="s">
        <v>181</v>
      </c>
      <c r="C31" s="68" t="s">
        <v>182</v>
      </c>
    </row>
    <row r="32" spans="1:3" s="75" customFormat="1" ht="18" customHeight="1" x14ac:dyDescent="0.35">
      <c r="A32" s="77"/>
      <c r="B32" s="67" t="s">
        <v>183</v>
      </c>
      <c r="C32" s="68" t="s">
        <v>151</v>
      </c>
    </row>
    <row r="33" spans="1:3" s="75" customFormat="1" ht="18" customHeight="1" x14ac:dyDescent="0.35">
      <c r="A33" s="77"/>
      <c r="B33" s="67" t="s">
        <v>184</v>
      </c>
      <c r="C33" s="68" t="s">
        <v>185</v>
      </c>
    </row>
    <row r="34" spans="1:3" s="75" customFormat="1" ht="18" customHeight="1" x14ac:dyDescent="0.35">
      <c r="A34" s="77"/>
      <c r="B34" s="67" t="s">
        <v>186</v>
      </c>
      <c r="C34" s="68" t="s">
        <v>187</v>
      </c>
    </row>
    <row r="35" spans="1:3" s="75" customFormat="1" ht="18" customHeight="1" x14ac:dyDescent="0.35">
      <c r="A35" s="77"/>
      <c r="B35" s="67" t="s">
        <v>188</v>
      </c>
      <c r="C35" s="68" t="s">
        <v>189</v>
      </c>
    </row>
    <row r="36" spans="1:3" s="75" customFormat="1" ht="18" customHeight="1" x14ac:dyDescent="0.35">
      <c r="A36" s="77"/>
      <c r="B36" s="67" t="s">
        <v>190</v>
      </c>
      <c r="C36" s="68" t="s">
        <v>191</v>
      </c>
    </row>
    <row r="37" spans="1:3" s="75" customFormat="1" ht="18" customHeight="1" x14ac:dyDescent="0.35">
      <c r="A37" s="77"/>
      <c r="B37" s="67" t="s">
        <v>192</v>
      </c>
      <c r="C37" s="68" t="s">
        <v>153</v>
      </c>
    </row>
    <row r="38" spans="1:3" s="75" customFormat="1" ht="18" customHeight="1" x14ac:dyDescent="0.35">
      <c r="A38" s="77"/>
      <c r="B38" s="67" t="s">
        <v>193</v>
      </c>
      <c r="C38" s="70"/>
    </row>
    <row r="39" spans="1:3" s="75" customFormat="1" ht="18" customHeight="1" x14ac:dyDescent="0.35">
      <c r="A39" s="77"/>
      <c r="B39" s="67" t="s">
        <v>194</v>
      </c>
      <c r="C39" s="70"/>
    </row>
    <row r="40" spans="1:3" s="75" customFormat="1" ht="18" customHeight="1" x14ac:dyDescent="0.35">
      <c r="A40" s="77"/>
      <c r="B40" s="67" t="s">
        <v>195</v>
      </c>
      <c r="C40" s="70"/>
    </row>
    <row r="41" spans="1:3" s="75" customFormat="1" ht="18" customHeight="1" x14ac:dyDescent="0.35">
      <c r="A41" s="77"/>
      <c r="B41" s="67" t="s">
        <v>196</v>
      </c>
      <c r="C41" s="70"/>
    </row>
    <row r="42" spans="1:3" s="75" customFormat="1" ht="18" customHeight="1" x14ac:dyDescent="0.35">
      <c r="A42" s="77"/>
      <c r="B42" s="67" t="s">
        <v>197</v>
      </c>
      <c r="C42" s="70"/>
    </row>
    <row r="43" spans="1:3" s="75" customFormat="1" ht="18" customHeight="1" x14ac:dyDescent="0.35">
      <c r="A43" s="77"/>
      <c r="B43" s="67" t="s">
        <v>198</v>
      </c>
      <c r="C43" s="70"/>
    </row>
    <row r="44" spans="1:3" s="75" customFormat="1" ht="18" customHeight="1" x14ac:dyDescent="0.35">
      <c r="A44" s="77"/>
      <c r="B44" s="67" t="s">
        <v>199</v>
      </c>
      <c r="C44" s="70"/>
    </row>
    <row r="45" spans="1:3" s="75" customFormat="1" ht="28.5" customHeight="1" x14ac:dyDescent="0.25">
      <c r="A45" s="78"/>
      <c r="B45" s="72" t="s">
        <v>200</v>
      </c>
      <c r="C45" s="79"/>
    </row>
    <row r="46" spans="1:3" s="75" customFormat="1" ht="18" customHeight="1" x14ac:dyDescent="0.25">
      <c r="A46" s="63" t="s">
        <v>201</v>
      </c>
      <c r="B46" s="64" t="s">
        <v>202</v>
      </c>
      <c r="C46" s="65" t="s">
        <v>203</v>
      </c>
    </row>
    <row r="47" spans="1:3" s="75" customFormat="1" ht="18" customHeight="1" x14ac:dyDescent="0.25">
      <c r="A47" s="66" t="s">
        <v>204</v>
      </c>
      <c r="B47" s="67" t="s">
        <v>205</v>
      </c>
      <c r="C47" s="68" t="s">
        <v>206</v>
      </c>
    </row>
    <row r="48" spans="1:3" s="75" customFormat="1" ht="18" customHeight="1" x14ac:dyDescent="0.25">
      <c r="A48" s="66" t="s">
        <v>207</v>
      </c>
      <c r="B48" s="67" t="s">
        <v>208</v>
      </c>
      <c r="C48" s="68" t="s">
        <v>209</v>
      </c>
    </row>
    <row r="49" spans="1:3" s="75" customFormat="1" ht="18" customHeight="1" x14ac:dyDescent="0.35">
      <c r="A49" s="69"/>
      <c r="B49" s="67" t="s">
        <v>210</v>
      </c>
      <c r="C49" s="68" t="s">
        <v>211</v>
      </c>
    </row>
    <row r="50" spans="1:3" s="75" customFormat="1" ht="18" customHeight="1" x14ac:dyDescent="0.35">
      <c r="A50" s="69"/>
      <c r="B50" s="67" t="s">
        <v>212</v>
      </c>
      <c r="C50" s="68" t="s">
        <v>213</v>
      </c>
    </row>
    <row r="51" spans="1:3" s="75" customFormat="1" ht="18" customHeight="1" x14ac:dyDescent="0.35">
      <c r="A51" s="69"/>
      <c r="B51" s="67" t="s">
        <v>214</v>
      </c>
      <c r="C51" s="70"/>
    </row>
    <row r="52" spans="1:3" s="75" customFormat="1" ht="18" customHeight="1" x14ac:dyDescent="0.35">
      <c r="A52" s="69"/>
      <c r="B52" s="67" t="s">
        <v>215</v>
      </c>
      <c r="C52" s="70"/>
    </row>
    <row r="53" spans="1:3" s="75" customFormat="1" ht="18" customHeight="1" x14ac:dyDescent="0.35">
      <c r="A53" s="69"/>
      <c r="B53" s="67" t="s">
        <v>216</v>
      </c>
      <c r="C53" s="70"/>
    </row>
    <row r="54" spans="1:3" s="75" customFormat="1" ht="18" customHeight="1" x14ac:dyDescent="0.35">
      <c r="A54" s="69"/>
      <c r="B54" s="67" t="s">
        <v>217</v>
      </c>
      <c r="C54" s="70"/>
    </row>
    <row r="55" spans="1:3" s="75" customFormat="1" ht="18" customHeight="1" x14ac:dyDescent="0.35">
      <c r="A55" s="69"/>
      <c r="B55" s="67" t="s">
        <v>218</v>
      </c>
      <c r="C55" s="70"/>
    </row>
    <row r="56" spans="1:3" s="75" customFormat="1" ht="18" customHeight="1" x14ac:dyDescent="0.35">
      <c r="A56" s="69"/>
      <c r="B56" s="67" t="s">
        <v>219</v>
      </c>
      <c r="C56" s="70"/>
    </row>
    <row r="57" spans="1:3" s="75" customFormat="1" ht="18" customHeight="1" x14ac:dyDescent="0.35">
      <c r="A57" s="69"/>
      <c r="B57" s="67" t="s">
        <v>220</v>
      </c>
      <c r="C57" s="70"/>
    </row>
    <row r="58" spans="1:3" s="75" customFormat="1" ht="18" customHeight="1" x14ac:dyDescent="0.35">
      <c r="A58" s="69"/>
      <c r="B58" s="67" t="s">
        <v>221</v>
      </c>
      <c r="C58" s="70"/>
    </row>
    <row r="59" spans="1:3" s="75" customFormat="1" ht="18" customHeight="1" x14ac:dyDescent="0.35">
      <c r="A59" s="71"/>
      <c r="B59" s="72" t="s">
        <v>222</v>
      </c>
      <c r="C59" s="73"/>
    </row>
    <row r="60" spans="1:3" s="75" customFormat="1" ht="18" customHeight="1" x14ac:dyDescent="0.25">
      <c r="A60" s="63" t="s">
        <v>223</v>
      </c>
      <c r="B60" s="64" t="s">
        <v>224</v>
      </c>
      <c r="C60" s="65" t="s">
        <v>147</v>
      </c>
    </row>
    <row r="61" spans="1:3" s="75" customFormat="1" ht="18" customHeight="1" x14ac:dyDescent="0.25">
      <c r="A61" s="66" t="s">
        <v>225</v>
      </c>
      <c r="B61" s="67" t="s">
        <v>226</v>
      </c>
      <c r="C61" s="68" t="s">
        <v>227</v>
      </c>
    </row>
    <row r="62" spans="1:3" s="75" customFormat="1" ht="18" customHeight="1" x14ac:dyDescent="0.25">
      <c r="A62" s="66" t="s">
        <v>228</v>
      </c>
      <c r="B62" s="67" t="s">
        <v>229</v>
      </c>
      <c r="C62" s="68" t="s">
        <v>230</v>
      </c>
    </row>
    <row r="63" spans="1:3" s="75" customFormat="1" ht="18" customHeight="1" x14ac:dyDescent="0.25">
      <c r="A63" s="66" t="s">
        <v>231</v>
      </c>
      <c r="B63" s="67" t="s">
        <v>232</v>
      </c>
      <c r="C63" s="68" t="s">
        <v>153</v>
      </c>
    </row>
    <row r="64" spans="1:3" s="75" customFormat="1" ht="18" customHeight="1" x14ac:dyDescent="0.35">
      <c r="A64" s="66" t="s">
        <v>233</v>
      </c>
      <c r="B64" s="67" t="s">
        <v>234</v>
      </c>
      <c r="C64" s="70"/>
    </row>
    <row r="65" spans="1:3" s="75" customFormat="1" ht="18" customHeight="1" x14ac:dyDescent="0.35">
      <c r="A65" s="66" t="s">
        <v>235</v>
      </c>
      <c r="B65" s="67" t="s">
        <v>236</v>
      </c>
      <c r="C65" s="70"/>
    </row>
    <row r="66" spans="1:3" s="75" customFormat="1" ht="18" customHeight="1" x14ac:dyDescent="0.35">
      <c r="A66" s="66" t="s">
        <v>237</v>
      </c>
      <c r="B66" s="67" t="s">
        <v>238</v>
      </c>
      <c r="C66" s="70"/>
    </row>
    <row r="67" spans="1:3" s="75" customFormat="1" ht="18" customHeight="1" x14ac:dyDescent="0.35">
      <c r="A67" s="69"/>
      <c r="B67" s="67" t="s">
        <v>239</v>
      </c>
      <c r="C67" s="70"/>
    </row>
    <row r="68" spans="1:3" s="75" customFormat="1" ht="18" customHeight="1" x14ac:dyDescent="0.35">
      <c r="A68" s="69"/>
      <c r="B68" s="67" t="s">
        <v>240</v>
      </c>
      <c r="C68" s="70"/>
    </row>
    <row r="69" spans="1:3" s="75" customFormat="1" ht="18" customHeight="1" x14ac:dyDescent="0.35">
      <c r="A69" s="69"/>
      <c r="B69" s="67" t="s">
        <v>241</v>
      </c>
      <c r="C69" s="70"/>
    </row>
    <row r="70" spans="1:3" s="75" customFormat="1" ht="18" customHeight="1" x14ac:dyDescent="0.35">
      <c r="A70" s="69"/>
      <c r="B70" s="67" t="s">
        <v>242</v>
      </c>
      <c r="C70" s="70"/>
    </row>
    <row r="71" spans="1:3" s="75" customFormat="1" ht="18" customHeight="1" x14ac:dyDescent="0.35">
      <c r="A71" s="69"/>
      <c r="B71" s="67" t="s">
        <v>243</v>
      </c>
      <c r="C71" s="70"/>
    </row>
    <row r="72" spans="1:3" s="75" customFormat="1" ht="18" customHeight="1" x14ac:dyDescent="0.35">
      <c r="A72" s="69"/>
      <c r="B72" s="67" t="s">
        <v>244</v>
      </c>
      <c r="C72" s="70"/>
    </row>
    <row r="73" spans="1:3" s="75" customFormat="1" ht="18" customHeight="1" x14ac:dyDescent="0.35">
      <c r="A73" s="69"/>
      <c r="B73" s="67" t="s">
        <v>245</v>
      </c>
      <c r="C73" s="70"/>
    </row>
    <row r="74" spans="1:3" s="75" customFormat="1" ht="18" customHeight="1" x14ac:dyDescent="0.35">
      <c r="A74" s="69"/>
      <c r="B74" s="67" t="s">
        <v>246</v>
      </c>
      <c r="C74" s="70"/>
    </row>
    <row r="75" spans="1:3" s="75" customFormat="1" ht="18" customHeight="1" x14ac:dyDescent="0.35">
      <c r="A75" s="69"/>
      <c r="B75" s="67" t="s">
        <v>247</v>
      </c>
      <c r="C75" s="70"/>
    </row>
    <row r="76" spans="1:3" s="75" customFormat="1" ht="18" customHeight="1" x14ac:dyDescent="0.35">
      <c r="A76" s="69"/>
      <c r="B76" s="67" t="s">
        <v>248</v>
      </c>
      <c r="C76" s="70"/>
    </row>
    <row r="77" spans="1:3" s="75" customFormat="1" ht="18" customHeight="1" x14ac:dyDescent="0.35">
      <c r="A77" s="69"/>
      <c r="B77" s="67" t="s">
        <v>249</v>
      </c>
      <c r="C77" s="70"/>
    </row>
    <row r="78" spans="1:3" s="75" customFormat="1" ht="18" customHeight="1" x14ac:dyDescent="0.35">
      <c r="A78" s="69"/>
      <c r="B78" s="67" t="s">
        <v>250</v>
      </c>
      <c r="C78" s="70"/>
    </row>
    <row r="79" spans="1:3" s="75" customFormat="1" ht="18" customHeight="1" x14ac:dyDescent="0.35">
      <c r="A79" s="69"/>
      <c r="B79" s="67" t="s">
        <v>251</v>
      </c>
      <c r="C79" s="70"/>
    </row>
    <row r="80" spans="1:3" s="75" customFormat="1" ht="18" customHeight="1" x14ac:dyDescent="0.35">
      <c r="A80" s="69"/>
      <c r="B80" s="67" t="s">
        <v>252</v>
      </c>
      <c r="C80" s="70"/>
    </row>
    <row r="81" spans="1:3" s="75" customFormat="1" ht="18" customHeight="1" x14ac:dyDescent="0.35">
      <c r="A81" s="69"/>
      <c r="B81" s="67" t="s">
        <v>253</v>
      </c>
      <c r="C81" s="70"/>
    </row>
    <row r="82" spans="1:3" s="75" customFormat="1" ht="18" customHeight="1" x14ac:dyDescent="0.35">
      <c r="A82" s="69"/>
      <c r="B82" s="67" t="s">
        <v>254</v>
      </c>
      <c r="C82" s="70"/>
    </row>
    <row r="83" spans="1:3" s="75" customFormat="1" ht="28.5" customHeight="1" x14ac:dyDescent="0.25">
      <c r="A83" s="80"/>
      <c r="B83" s="72" t="s">
        <v>255</v>
      </c>
      <c r="C83" s="79"/>
    </row>
    <row r="84" spans="1:3" s="75" customFormat="1" ht="18" customHeight="1" x14ac:dyDescent="0.25">
      <c r="A84" s="63" t="s">
        <v>256</v>
      </c>
      <c r="B84" s="64" t="s">
        <v>257</v>
      </c>
      <c r="C84" s="65" t="s">
        <v>258</v>
      </c>
    </row>
    <row r="85" spans="1:3" s="75" customFormat="1" ht="18" customHeight="1" x14ac:dyDescent="0.25">
      <c r="A85" s="81" t="s">
        <v>259</v>
      </c>
      <c r="B85" s="67" t="s">
        <v>260</v>
      </c>
      <c r="C85" s="68" t="s">
        <v>261</v>
      </c>
    </row>
    <row r="86" spans="1:3" s="75" customFormat="1" ht="18" customHeight="1" x14ac:dyDescent="0.25">
      <c r="A86" s="81" t="s">
        <v>262</v>
      </c>
      <c r="B86" s="67" t="s">
        <v>263</v>
      </c>
      <c r="C86" s="68" t="s">
        <v>264</v>
      </c>
    </row>
    <row r="87" spans="1:3" s="75" customFormat="1" ht="18" customHeight="1" x14ac:dyDescent="0.25">
      <c r="A87" s="81" t="s">
        <v>265</v>
      </c>
      <c r="B87" s="67" t="s">
        <v>266</v>
      </c>
      <c r="C87" s="68" t="s">
        <v>267</v>
      </c>
    </row>
    <row r="88" spans="1:3" s="75" customFormat="1" ht="18" customHeight="1" x14ac:dyDescent="0.35">
      <c r="A88" s="69"/>
      <c r="B88" s="67" t="s">
        <v>268</v>
      </c>
      <c r="C88" s="70"/>
    </row>
    <row r="89" spans="1:3" s="75" customFormat="1" ht="18" customHeight="1" x14ac:dyDescent="0.35">
      <c r="A89" s="69"/>
      <c r="B89" s="67" t="s">
        <v>269</v>
      </c>
      <c r="C89" s="70"/>
    </row>
    <row r="90" spans="1:3" s="75" customFormat="1" ht="18" customHeight="1" x14ac:dyDescent="0.35">
      <c r="A90" s="69"/>
      <c r="B90" s="67" t="s">
        <v>270</v>
      </c>
      <c r="C90" s="70"/>
    </row>
    <row r="91" spans="1:3" s="75" customFormat="1" ht="18" customHeight="1" x14ac:dyDescent="0.35">
      <c r="A91" s="69"/>
      <c r="B91" s="67" t="s">
        <v>271</v>
      </c>
      <c r="C91" s="70"/>
    </row>
    <row r="92" spans="1:3" s="75" customFormat="1" ht="18" customHeight="1" x14ac:dyDescent="0.35">
      <c r="A92" s="69"/>
      <c r="B92" s="67" t="s">
        <v>272</v>
      </c>
      <c r="C92" s="70"/>
    </row>
    <row r="93" spans="1:3" s="75" customFormat="1" ht="18" customHeight="1" x14ac:dyDescent="0.35">
      <c r="A93" s="69"/>
      <c r="B93" s="67" t="s">
        <v>273</v>
      </c>
      <c r="C93" s="70"/>
    </row>
    <row r="94" spans="1:3" s="75" customFormat="1" ht="18" customHeight="1" x14ac:dyDescent="0.35">
      <c r="A94" s="69"/>
      <c r="B94" s="67" t="s">
        <v>274</v>
      </c>
      <c r="C94" s="70"/>
    </row>
    <row r="95" spans="1:3" s="75" customFormat="1" ht="18" customHeight="1" x14ac:dyDescent="0.35">
      <c r="A95" s="69"/>
      <c r="B95" s="67" t="s">
        <v>275</v>
      </c>
      <c r="C95" s="70"/>
    </row>
    <row r="96" spans="1:3" s="75" customFormat="1" ht="18" customHeight="1" x14ac:dyDescent="0.35">
      <c r="A96" s="69"/>
      <c r="B96" s="67" t="s">
        <v>276</v>
      </c>
      <c r="C96" s="70"/>
    </row>
    <row r="97" spans="1:3" s="75" customFormat="1" ht="18" customHeight="1" x14ac:dyDescent="0.35">
      <c r="A97" s="69"/>
      <c r="B97" s="67" t="s">
        <v>277</v>
      </c>
      <c r="C97" s="70"/>
    </row>
    <row r="98" spans="1:3" s="75" customFormat="1" ht="18" customHeight="1" x14ac:dyDescent="0.35">
      <c r="A98" s="69"/>
      <c r="B98" s="67" t="s">
        <v>278</v>
      </c>
      <c r="C98" s="70"/>
    </row>
    <row r="99" spans="1:3" s="75" customFormat="1" ht="18" customHeight="1" x14ac:dyDescent="0.35">
      <c r="A99" s="71"/>
      <c r="B99" s="72" t="s">
        <v>279</v>
      </c>
      <c r="C99" s="73"/>
    </row>
    <row r="100" spans="1:3" s="75" customFormat="1" ht="234.75" customHeight="1" x14ac:dyDescent="0.25">
      <c r="A100" s="82" t="s">
        <v>280</v>
      </c>
      <c r="B100" s="83" t="s">
        <v>281</v>
      </c>
      <c r="C100" s="84" t="s">
        <v>282</v>
      </c>
    </row>
    <row r="101" spans="1:3" s="75" customFormat="1" ht="18" customHeight="1" x14ac:dyDescent="0.25">
      <c r="A101" s="63" t="s">
        <v>283</v>
      </c>
      <c r="B101" s="64" t="s">
        <v>284</v>
      </c>
      <c r="C101" s="65" t="s">
        <v>139</v>
      </c>
    </row>
    <row r="102" spans="1:3" s="75" customFormat="1" ht="18" customHeight="1" x14ac:dyDescent="0.25">
      <c r="A102" s="66" t="s">
        <v>285</v>
      </c>
      <c r="B102" s="67" t="s">
        <v>286</v>
      </c>
      <c r="C102" s="68" t="s">
        <v>287</v>
      </c>
    </row>
    <row r="103" spans="1:3" s="75" customFormat="1" ht="18" customHeight="1" x14ac:dyDescent="0.35">
      <c r="A103" s="69"/>
      <c r="B103" s="67" t="s">
        <v>288</v>
      </c>
      <c r="C103" s="68" t="s">
        <v>289</v>
      </c>
    </row>
    <row r="104" spans="1:3" s="75" customFormat="1" ht="18" customHeight="1" x14ac:dyDescent="0.35">
      <c r="A104" s="69"/>
      <c r="B104" s="67" t="s">
        <v>290</v>
      </c>
      <c r="C104" s="68" t="s">
        <v>151</v>
      </c>
    </row>
    <row r="105" spans="1:3" s="75" customFormat="1" ht="18" customHeight="1" x14ac:dyDescent="0.35">
      <c r="A105" s="69"/>
      <c r="B105" s="67" t="s">
        <v>291</v>
      </c>
      <c r="C105" s="68" t="s">
        <v>292</v>
      </c>
    </row>
    <row r="106" spans="1:3" s="75" customFormat="1" ht="18" customHeight="1" x14ac:dyDescent="0.35">
      <c r="A106" s="69"/>
      <c r="B106" s="67" t="s">
        <v>293</v>
      </c>
      <c r="C106" s="68" t="s">
        <v>294</v>
      </c>
    </row>
    <row r="107" spans="1:3" s="75" customFormat="1" ht="18" customHeight="1" x14ac:dyDescent="0.35">
      <c r="A107" s="69"/>
      <c r="B107" s="67" t="s">
        <v>295</v>
      </c>
      <c r="C107" s="70"/>
    </row>
    <row r="108" spans="1:3" s="75" customFormat="1" ht="18" customHeight="1" x14ac:dyDescent="0.35">
      <c r="A108" s="69"/>
      <c r="B108" s="67" t="s">
        <v>296</v>
      </c>
      <c r="C108" s="70"/>
    </row>
    <row r="109" spans="1:3" s="75" customFormat="1" ht="18" customHeight="1" x14ac:dyDescent="0.35">
      <c r="A109" s="69"/>
      <c r="B109" s="67" t="s">
        <v>297</v>
      </c>
      <c r="C109" s="70"/>
    </row>
    <row r="110" spans="1:3" s="75" customFormat="1" ht="18" customHeight="1" x14ac:dyDescent="0.35">
      <c r="A110" s="69"/>
      <c r="B110" s="67" t="s">
        <v>298</v>
      </c>
      <c r="C110" s="70"/>
    </row>
    <row r="111" spans="1:3" s="75" customFormat="1" ht="18" customHeight="1" x14ac:dyDescent="0.35">
      <c r="A111" s="69"/>
      <c r="B111" s="67" t="s">
        <v>299</v>
      </c>
      <c r="C111" s="70"/>
    </row>
    <row r="112" spans="1:3" s="75" customFormat="1" ht="18" customHeight="1" x14ac:dyDescent="0.35">
      <c r="A112" s="69"/>
      <c r="B112" s="67" t="s">
        <v>300</v>
      </c>
      <c r="C112" s="70"/>
    </row>
    <row r="113" spans="1:3" s="75" customFormat="1" ht="18" customHeight="1" x14ac:dyDescent="0.35">
      <c r="A113" s="69"/>
      <c r="B113" s="67" t="s">
        <v>301</v>
      </c>
      <c r="C113" s="70"/>
    </row>
    <row r="114" spans="1:3" s="75" customFormat="1" ht="18" customHeight="1" x14ac:dyDescent="0.35">
      <c r="A114" s="69"/>
      <c r="B114" s="67" t="s">
        <v>302</v>
      </c>
      <c r="C114" s="70"/>
    </row>
    <row r="115" spans="1:3" s="75" customFormat="1" ht="18" customHeight="1" x14ac:dyDescent="0.35">
      <c r="A115" s="71"/>
      <c r="B115" s="72" t="s">
        <v>303</v>
      </c>
      <c r="C115" s="73"/>
    </row>
    <row r="116" spans="1:3" s="75" customFormat="1" ht="18" customHeight="1" x14ac:dyDescent="0.25">
      <c r="A116" s="63" t="s">
        <v>304</v>
      </c>
      <c r="B116" s="64" t="s">
        <v>305</v>
      </c>
      <c r="C116" s="65" t="s">
        <v>306</v>
      </c>
    </row>
    <row r="117" spans="1:3" s="75" customFormat="1" ht="18" customHeight="1" x14ac:dyDescent="0.25">
      <c r="A117" s="66" t="s">
        <v>307</v>
      </c>
      <c r="B117" s="67" t="s">
        <v>308</v>
      </c>
      <c r="C117" s="68" t="s">
        <v>309</v>
      </c>
    </row>
    <row r="118" spans="1:3" s="75" customFormat="1" ht="18" customHeight="1" x14ac:dyDescent="0.25">
      <c r="A118" s="66" t="s">
        <v>310</v>
      </c>
      <c r="B118" s="67" t="s">
        <v>311</v>
      </c>
      <c r="C118" s="68" t="s">
        <v>312</v>
      </c>
    </row>
    <row r="119" spans="1:3" s="75" customFormat="1" ht="18" customHeight="1" x14ac:dyDescent="0.25">
      <c r="A119" s="66" t="s">
        <v>313</v>
      </c>
      <c r="B119" s="67" t="s">
        <v>314</v>
      </c>
      <c r="C119" s="68" t="s">
        <v>315</v>
      </c>
    </row>
    <row r="120" spans="1:3" s="75" customFormat="1" ht="18" customHeight="1" x14ac:dyDescent="0.35">
      <c r="A120" s="69"/>
      <c r="B120" s="67" t="s">
        <v>316</v>
      </c>
      <c r="C120" s="70"/>
    </row>
    <row r="121" spans="1:3" s="75" customFormat="1" ht="18" customHeight="1" x14ac:dyDescent="0.35">
      <c r="A121" s="69"/>
      <c r="B121" s="67" t="s">
        <v>317</v>
      </c>
      <c r="C121" s="70"/>
    </row>
    <row r="122" spans="1:3" s="75" customFormat="1" ht="18" customHeight="1" x14ac:dyDescent="0.35">
      <c r="A122" s="69"/>
      <c r="B122" s="67" t="s">
        <v>318</v>
      </c>
      <c r="C122" s="70"/>
    </row>
    <row r="123" spans="1:3" s="75" customFormat="1" ht="18" customHeight="1" x14ac:dyDescent="0.35">
      <c r="A123" s="69"/>
      <c r="B123" s="67" t="s">
        <v>319</v>
      </c>
      <c r="C123" s="70"/>
    </row>
    <row r="124" spans="1:3" s="75" customFormat="1" ht="18" customHeight="1" x14ac:dyDescent="0.35">
      <c r="A124" s="69"/>
      <c r="B124" s="67" t="s">
        <v>320</v>
      </c>
      <c r="C124" s="70"/>
    </row>
    <row r="125" spans="1:3" s="75" customFormat="1" ht="18" customHeight="1" x14ac:dyDescent="0.35">
      <c r="A125" s="69"/>
      <c r="B125" s="67" t="s">
        <v>196</v>
      </c>
      <c r="C125" s="70"/>
    </row>
    <row r="126" spans="1:3" s="75" customFormat="1" ht="18" customHeight="1" x14ac:dyDescent="0.35">
      <c r="A126" s="69"/>
      <c r="B126" s="67" t="s">
        <v>321</v>
      </c>
      <c r="C126" s="70"/>
    </row>
    <row r="127" spans="1:3" s="75" customFormat="1" ht="18" customHeight="1" x14ac:dyDescent="0.35">
      <c r="A127" s="69"/>
      <c r="B127" s="67" t="s">
        <v>322</v>
      </c>
      <c r="C127" s="70"/>
    </row>
    <row r="128" spans="1:3" s="75" customFormat="1" ht="18" customHeight="1" x14ac:dyDescent="0.35">
      <c r="A128" s="71"/>
      <c r="B128" s="72" t="s">
        <v>323</v>
      </c>
      <c r="C128" s="73"/>
    </row>
    <row r="129" spans="1:3" s="75" customFormat="1" ht="18" customHeight="1" x14ac:dyDescent="0.25">
      <c r="A129" s="63" t="s">
        <v>324</v>
      </c>
      <c r="B129" s="64" t="s">
        <v>325</v>
      </c>
      <c r="C129" s="65" t="s">
        <v>139</v>
      </c>
    </row>
    <row r="130" spans="1:3" s="75" customFormat="1" ht="18" customHeight="1" x14ac:dyDescent="0.25">
      <c r="A130" s="66" t="s">
        <v>326</v>
      </c>
      <c r="B130" s="67" t="s">
        <v>327</v>
      </c>
      <c r="C130" s="68" t="s">
        <v>328</v>
      </c>
    </row>
    <row r="131" spans="1:3" s="75" customFormat="1" ht="18" customHeight="1" x14ac:dyDescent="0.35">
      <c r="A131" s="66" t="s">
        <v>329</v>
      </c>
      <c r="B131" s="67" t="s">
        <v>330</v>
      </c>
      <c r="C131" s="70"/>
    </row>
    <row r="132" spans="1:3" s="75" customFormat="1" ht="18" customHeight="1" x14ac:dyDescent="0.35">
      <c r="A132" s="69"/>
      <c r="B132" s="67" t="s">
        <v>331</v>
      </c>
      <c r="C132" s="70"/>
    </row>
    <row r="133" spans="1:3" s="75" customFormat="1" ht="18" customHeight="1" x14ac:dyDescent="0.35">
      <c r="A133" s="69"/>
      <c r="B133" s="67" t="s">
        <v>217</v>
      </c>
      <c r="C133" s="70"/>
    </row>
    <row r="134" spans="1:3" s="75" customFormat="1" ht="18" customHeight="1" x14ac:dyDescent="0.35">
      <c r="A134" s="69"/>
      <c r="B134" s="67" t="s">
        <v>332</v>
      </c>
      <c r="C134" s="70"/>
    </row>
    <row r="135" spans="1:3" s="75" customFormat="1" ht="18" customHeight="1" x14ac:dyDescent="0.35">
      <c r="A135" s="69"/>
      <c r="B135" s="67" t="s">
        <v>333</v>
      </c>
      <c r="C135" s="70"/>
    </row>
    <row r="136" spans="1:3" s="75" customFormat="1" ht="18" customHeight="1" x14ac:dyDescent="0.35">
      <c r="A136" s="69"/>
      <c r="B136" s="67" t="s">
        <v>334</v>
      </c>
      <c r="C136" s="70"/>
    </row>
    <row r="137" spans="1:3" s="75" customFormat="1" ht="18" customHeight="1" x14ac:dyDescent="0.35">
      <c r="A137" s="69"/>
      <c r="B137" s="67" t="s">
        <v>335</v>
      </c>
      <c r="C137" s="70"/>
    </row>
    <row r="138" spans="1:3" s="75" customFormat="1" ht="18" customHeight="1" x14ac:dyDescent="0.35">
      <c r="A138" s="69"/>
      <c r="B138" s="67" t="s">
        <v>336</v>
      </c>
      <c r="C138" s="70"/>
    </row>
    <row r="139" spans="1:3" s="75" customFormat="1" ht="18" customHeight="1" x14ac:dyDescent="0.35">
      <c r="A139" s="69"/>
      <c r="B139" s="67" t="s">
        <v>337</v>
      </c>
      <c r="C139" s="70"/>
    </row>
    <row r="140" spans="1:3" s="75" customFormat="1" ht="18" customHeight="1" x14ac:dyDescent="0.35">
      <c r="A140" s="71"/>
      <c r="B140" s="72" t="s">
        <v>338</v>
      </c>
      <c r="C140" s="73"/>
    </row>
    <row r="141" spans="1:3" s="75" customFormat="1" ht="205.75" customHeight="1" x14ac:dyDescent="0.25">
      <c r="A141" s="82" t="s">
        <v>339</v>
      </c>
      <c r="B141" s="83" t="s">
        <v>340</v>
      </c>
      <c r="C141" s="84" t="s">
        <v>341</v>
      </c>
    </row>
    <row r="142" spans="1:3" s="75" customFormat="1" ht="18" customHeight="1" x14ac:dyDescent="0.25">
      <c r="A142" s="63" t="s">
        <v>342</v>
      </c>
      <c r="B142" s="64" t="s">
        <v>343</v>
      </c>
      <c r="C142" s="65" t="s">
        <v>344</v>
      </c>
    </row>
    <row r="143" spans="1:3" s="75" customFormat="1" ht="18" customHeight="1" x14ac:dyDescent="0.25">
      <c r="A143" s="66" t="s">
        <v>345</v>
      </c>
      <c r="B143" s="67" t="s">
        <v>346</v>
      </c>
      <c r="C143" s="68" t="s">
        <v>347</v>
      </c>
    </row>
    <row r="144" spans="1:3" s="75" customFormat="1" ht="18" customHeight="1" x14ac:dyDescent="0.35">
      <c r="A144" s="66" t="s">
        <v>348</v>
      </c>
      <c r="B144" s="67" t="s">
        <v>349</v>
      </c>
      <c r="C144" s="70"/>
    </row>
    <row r="145" spans="1:3" s="75" customFormat="1" ht="18" customHeight="1" x14ac:dyDescent="0.35">
      <c r="A145" s="69"/>
      <c r="B145" s="67" t="s">
        <v>350</v>
      </c>
      <c r="C145" s="70"/>
    </row>
    <row r="146" spans="1:3" s="75" customFormat="1" ht="18" customHeight="1" x14ac:dyDescent="0.35">
      <c r="A146" s="69"/>
      <c r="B146" s="67" t="s">
        <v>351</v>
      </c>
      <c r="C146" s="70"/>
    </row>
    <row r="147" spans="1:3" s="75" customFormat="1" ht="18" customHeight="1" x14ac:dyDescent="0.35">
      <c r="A147" s="69"/>
      <c r="B147" s="67" t="s">
        <v>352</v>
      </c>
      <c r="C147" s="70"/>
    </row>
    <row r="148" spans="1:3" s="75" customFormat="1" ht="18" customHeight="1" x14ac:dyDescent="0.35">
      <c r="A148" s="69"/>
      <c r="B148" s="67" t="s">
        <v>353</v>
      </c>
      <c r="C148" s="70"/>
    </row>
    <row r="149" spans="1:3" s="75" customFormat="1" ht="18" customHeight="1" x14ac:dyDescent="0.35">
      <c r="A149" s="69"/>
      <c r="B149" s="67" t="s">
        <v>354</v>
      </c>
      <c r="C149" s="70"/>
    </row>
    <row r="150" spans="1:3" s="75" customFormat="1" ht="18" customHeight="1" x14ac:dyDescent="0.35">
      <c r="A150" s="69"/>
      <c r="B150" s="67" t="s">
        <v>193</v>
      </c>
      <c r="C150" s="70"/>
    </row>
    <row r="151" spans="1:3" s="75" customFormat="1" ht="18" customHeight="1" x14ac:dyDescent="0.35">
      <c r="A151" s="69"/>
      <c r="B151" s="67" t="s">
        <v>355</v>
      </c>
      <c r="C151" s="70"/>
    </row>
    <row r="152" spans="1:3" s="75" customFormat="1" ht="18" customHeight="1" x14ac:dyDescent="0.35">
      <c r="A152" s="69"/>
      <c r="B152" s="67" t="s">
        <v>356</v>
      </c>
      <c r="C152" s="70"/>
    </row>
    <row r="153" spans="1:3" s="75" customFormat="1" ht="15.5" x14ac:dyDescent="0.25">
      <c r="A153" s="80"/>
      <c r="B153" s="72" t="s">
        <v>357</v>
      </c>
      <c r="C153" s="79"/>
    </row>
    <row r="154" spans="1:3" s="75" customFormat="1" ht="18" customHeight="1" x14ac:dyDescent="0.25">
      <c r="A154" s="63" t="s">
        <v>358</v>
      </c>
      <c r="B154" s="64" t="s">
        <v>359</v>
      </c>
      <c r="C154" s="65" t="s">
        <v>139</v>
      </c>
    </row>
    <row r="155" spans="1:3" s="75" customFormat="1" ht="18" customHeight="1" x14ac:dyDescent="0.25">
      <c r="A155" s="66" t="s">
        <v>360</v>
      </c>
      <c r="B155" s="67" t="s">
        <v>361</v>
      </c>
      <c r="C155" s="68" t="s">
        <v>362</v>
      </c>
    </row>
    <row r="156" spans="1:3" s="75" customFormat="1" ht="18" customHeight="1" x14ac:dyDescent="0.25">
      <c r="A156" s="66" t="s">
        <v>348</v>
      </c>
      <c r="B156" s="67" t="s">
        <v>363</v>
      </c>
      <c r="C156" s="68" t="s">
        <v>364</v>
      </c>
    </row>
    <row r="157" spans="1:3" s="75" customFormat="1" ht="18" customHeight="1" x14ac:dyDescent="0.35">
      <c r="A157" s="69"/>
      <c r="B157" s="67" t="s">
        <v>365</v>
      </c>
      <c r="C157" s="70"/>
    </row>
    <row r="158" spans="1:3" s="75" customFormat="1" ht="18" customHeight="1" x14ac:dyDescent="0.35">
      <c r="A158" s="69"/>
      <c r="B158" s="67" t="s">
        <v>366</v>
      </c>
      <c r="C158" s="70"/>
    </row>
    <row r="159" spans="1:3" s="75" customFormat="1" ht="18" customHeight="1" x14ac:dyDescent="0.35">
      <c r="A159" s="69"/>
      <c r="B159" s="67" t="s">
        <v>217</v>
      </c>
      <c r="C159" s="70"/>
    </row>
    <row r="160" spans="1:3" s="75" customFormat="1" ht="18" customHeight="1" x14ac:dyDescent="0.35">
      <c r="A160" s="69"/>
      <c r="B160" s="67" t="s">
        <v>367</v>
      </c>
      <c r="C160" s="70"/>
    </row>
    <row r="161" spans="1:3" s="75" customFormat="1" ht="18" customHeight="1" x14ac:dyDescent="0.35">
      <c r="A161" s="69"/>
      <c r="B161" s="67" t="s">
        <v>368</v>
      </c>
      <c r="C161" s="70"/>
    </row>
    <row r="162" spans="1:3" s="75" customFormat="1" ht="18" customHeight="1" x14ac:dyDescent="0.35">
      <c r="A162" s="69"/>
      <c r="B162" s="67" t="s">
        <v>217</v>
      </c>
      <c r="C162" s="70"/>
    </row>
    <row r="163" spans="1:3" s="75" customFormat="1" ht="18" customHeight="1" x14ac:dyDescent="0.35">
      <c r="A163" s="69"/>
      <c r="B163" s="67" t="s">
        <v>369</v>
      </c>
      <c r="C163" s="70"/>
    </row>
    <row r="164" spans="1:3" s="75" customFormat="1" ht="18" customHeight="1" x14ac:dyDescent="0.35">
      <c r="A164" s="69"/>
      <c r="B164" s="67" t="s">
        <v>370</v>
      </c>
      <c r="C164" s="70"/>
    </row>
    <row r="165" spans="1:3" s="75" customFormat="1" ht="18" customHeight="1" x14ac:dyDescent="0.35">
      <c r="A165" s="69"/>
      <c r="B165" s="67" t="s">
        <v>371</v>
      </c>
      <c r="C165" s="70"/>
    </row>
    <row r="166" spans="1:3" s="75" customFormat="1" ht="15.5" x14ac:dyDescent="0.25">
      <c r="A166" s="80"/>
      <c r="B166" s="72" t="s">
        <v>372</v>
      </c>
      <c r="C166" s="79"/>
    </row>
    <row r="167" spans="1:3" s="75" customFormat="1" ht="18" customHeight="1" x14ac:dyDescent="0.25">
      <c r="A167" s="63" t="s">
        <v>373</v>
      </c>
      <c r="B167" s="64" t="s">
        <v>374</v>
      </c>
      <c r="C167" s="65" t="s">
        <v>139</v>
      </c>
    </row>
    <row r="168" spans="1:3" s="75" customFormat="1" ht="18" customHeight="1" x14ac:dyDescent="0.25">
      <c r="A168" s="66" t="s">
        <v>375</v>
      </c>
      <c r="B168" s="67" t="s">
        <v>376</v>
      </c>
      <c r="C168" s="68" t="s">
        <v>377</v>
      </c>
    </row>
    <row r="169" spans="1:3" s="75" customFormat="1" ht="18" customHeight="1" x14ac:dyDescent="0.35">
      <c r="A169" s="69"/>
      <c r="B169" s="67" t="s">
        <v>378</v>
      </c>
      <c r="C169" s="68" t="s">
        <v>147</v>
      </c>
    </row>
    <row r="170" spans="1:3" s="75" customFormat="1" ht="18" customHeight="1" x14ac:dyDescent="0.35">
      <c r="A170" s="69"/>
      <c r="B170" s="67" t="s">
        <v>379</v>
      </c>
      <c r="C170" s="68" t="s">
        <v>364</v>
      </c>
    </row>
    <row r="171" spans="1:3" s="75" customFormat="1" ht="18" customHeight="1" x14ac:dyDescent="0.35">
      <c r="A171" s="69"/>
      <c r="B171" s="67" t="s">
        <v>380</v>
      </c>
      <c r="C171" s="68" t="s">
        <v>381</v>
      </c>
    </row>
    <row r="172" spans="1:3" s="75" customFormat="1" ht="18" customHeight="1" x14ac:dyDescent="0.35">
      <c r="A172" s="69"/>
      <c r="B172" s="67" t="s">
        <v>382</v>
      </c>
      <c r="C172" s="70"/>
    </row>
    <row r="173" spans="1:3" s="75" customFormat="1" ht="18" customHeight="1" x14ac:dyDescent="0.35">
      <c r="A173" s="69"/>
      <c r="B173" s="67" t="s">
        <v>383</v>
      </c>
      <c r="C173" s="70"/>
    </row>
    <row r="174" spans="1:3" s="75" customFormat="1" ht="18" customHeight="1" x14ac:dyDescent="0.35">
      <c r="A174" s="69"/>
      <c r="B174" s="67" t="s">
        <v>384</v>
      </c>
      <c r="C174" s="70"/>
    </row>
    <row r="175" spans="1:3" s="75" customFormat="1" ht="18" customHeight="1" x14ac:dyDescent="0.35">
      <c r="A175" s="69"/>
      <c r="B175" s="67" t="s">
        <v>385</v>
      </c>
      <c r="C175" s="70"/>
    </row>
    <row r="176" spans="1:3" s="75" customFormat="1" ht="18" customHeight="1" x14ac:dyDescent="0.35">
      <c r="A176" s="69"/>
      <c r="B176" s="67" t="s">
        <v>386</v>
      </c>
      <c r="C176" s="70"/>
    </row>
    <row r="177" spans="1:3" s="75" customFormat="1" ht="18" customHeight="1" x14ac:dyDescent="0.35">
      <c r="A177" s="69"/>
      <c r="B177" s="67" t="s">
        <v>387</v>
      </c>
      <c r="C177" s="70"/>
    </row>
    <row r="178" spans="1:3" s="75" customFormat="1" ht="18" customHeight="1" x14ac:dyDescent="0.35">
      <c r="A178" s="69"/>
      <c r="B178" s="67" t="s">
        <v>388</v>
      </c>
      <c r="C178" s="70"/>
    </row>
    <row r="179" spans="1:3" s="75" customFormat="1" ht="15.5" x14ac:dyDescent="0.25">
      <c r="A179" s="80"/>
      <c r="B179" s="72" t="s">
        <v>389</v>
      </c>
      <c r="C179" s="79"/>
    </row>
    <row r="180" spans="1:3" s="75" customFormat="1" ht="18" customHeight="1" x14ac:dyDescent="0.25">
      <c r="A180" s="63" t="s">
        <v>390</v>
      </c>
      <c r="B180" s="64" t="s">
        <v>391</v>
      </c>
      <c r="C180" s="65" t="s">
        <v>392</v>
      </c>
    </row>
    <row r="181" spans="1:3" s="75" customFormat="1" ht="18" customHeight="1" x14ac:dyDescent="0.25">
      <c r="A181" s="66" t="s">
        <v>393</v>
      </c>
      <c r="B181" s="67" t="s">
        <v>394</v>
      </c>
      <c r="C181" s="68" t="s">
        <v>395</v>
      </c>
    </row>
    <row r="182" spans="1:3" s="75" customFormat="1" ht="18" customHeight="1" x14ac:dyDescent="0.25">
      <c r="A182" s="66" t="s">
        <v>396</v>
      </c>
      <c r="B182" s="67" t="s">
        <v>397</v>
      </c>
      <c r="C182" s="68" t="s">
        <v>147</v>
      </c>
    </row>
    <row r="183" spans="1:3" s="75" customFormat="1" ht="18" customHeight="1" x14ac:dyDescent="0.25">
      <c r="A183" s="66" t="s">
        <v>398</v>
      </c>
      <c r="B183" s="67" t="s">
        <v>399</v>
      </c>
      <c r="C183" s="68" t="s">
        <v>400</v>
      </c>
    </row>
    <row r="184" spans="1:3" s="75" customFormat="1" ht="18" customHeight="1" x14ac:dyDescent="0.25">
      <c r="A184" s="66" t="s">
        <v>329</v>
      </c>
      <c r="B184" s="67" t="s">
        <v>401</v>
      </c>
      <c r="C184" s="68" t="s">
        <v>402</v>
      </c>
    </row>
    <row r="185" spans="1:3" s="75" customFormat="1" ht="18" customHeight="1" x14ac:dyDescent="0.35">
      <c r="A185" s="69"/>
      <c r="B185" s="67" t="s">
        <v>403</v>
      </c>
      <c r="C185" s="70"/>
    </row>
    <row r="186" spans="1:3" s="75" customFormat="1" ht="18" customHeight="1" x14ac:dyDescent="0.35">
      <c r="A186" s="69"/>
      <c r="B186" s="67" t="s">
        <v>404</v>
      </c>
      <c r="C186" s="70"/>
    </row>
    <row r="187" spans="1:3" s="75" customFormat="1" ht="18" customHeight="1" x14ac:dyDescent="0.35">
      <c r="A187" s="69"/>
      <c r="B187" s="67" t="s">
        <v>405</v>
      </c>
      <c r="C187" s="70"/>
    </row>
    <row r="188" spans="1:3" s="75" customFormat="1" ht="18" customHeight="1" x14ac:dyDescent="0.35">
      <c r="A188" s="69"/>
      <c r="B188" s="67" t="s">
        <v>406</v>
      </c>
      <c r="C188" s="70"/>
    </row>
    <row r="189" spans="1:3" s="75" customFormat="1" ht="18" customHeight="1" x14ac:dyDescent="0.35">
      <c r="A189" s="69"/>
      <c r="B189" s="67" t="s">
        <v>407</v>
      </c>
      <c r="C189" s="70"/>
    </row>
    <row r="190" spans="1:3" s="75" customFormat="1" ht="18" customHeight="1" x14ac:dyDescent="0.35">
      <c r="A190" s="69"/>
      <c r="B190" s="67" t="s">
        <v>408</v>
      </c>
      <c r="C190" s="70"/>
    </row>
    <row r="191" spans="1:3" s="75" customFormat="1" ht="18" customHeight="1" x14ac:dyDescent="0.35">
      <c r="A191" s="69"/>
      <c r="B191" s="67" t="s">
        <v>409</v>
      </c>
      <c r="C191" s="70"/>
    </row>
    <row r="192" spans="1:3" s="75" customFormat="1" ht="15.5" x14ac:dyDescent="0.35">
      <c r="A192" s="71"/>
      <c r="B192" s="72" t="s">
        <v>410</v>
      </c>
      <c r="C192" s="73"/>
    </row>
    <row r="193" spans="1:3" s="75" customFormat="1" ht="212.25" customHeight="1" x14ac:dyDescent="0.25">
      <c r="A193" s="82" t="s">
        <v>411</v>
      </c>
      <c r="B193" s="83" t="s">
        <v>412</v>
      </c>
      <c r="C193" s="85" t="s">
        <v>413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19"/>
  <sheetViews>
    <sheetView showGridLines="0" topLeftCell="D1" zoomScale="80" zoomScaleNormal="80" workbookViewId="0">
      <selection activeCell="L7" sqref="L7"/>
    </sheetView>
  </sheetViews>
  <sheetFormatPr baseColWidth="10" defaultColWidth="11.453125" defaultRowHeight="14.5" x14ac:dyDescent="0.35"/>
  <cols>
    <col min="1" max="1" width="0.7265625" style="62" customWidth="1"/>
    <col min="2" max="2" width="25" style="62" bestFit="1" customWidth="1"/>
    <col min="3" max="3" width="17.81640625" style="62" customWidth="1"/>
    <col min="4" max="4" width="15.453125" style="62" customWidth="1"/>
    <col min="5" max="5" width="32.54296875" style="62" customWidth="1"/>
    <col min="6" max="6" width="43.453125" style="62" customWidth="1"/>
    <col min="7" max="7" width="18" style="62" customWidth="1"/>
    <col min="8" max="9" width="23.81640625" style="110" bestFit="1" customWidth="1"/>
    <col min="10" max="10" width="23" style="110" bestFit="1" customWidth="1"/>
    <col min="11" max="11" width="11.453125" style="109"/>
    <col min="12" max="12" width="13.453125" style="109" bestFit="1" customWidth="1"/>
    <col min="13" max="16384" width="11.453125" style="62"/>
  </cols>
  <sheetData>
    <row r="1" spans="1:13" x14ac:dyDescent="0.35">
      <c r="B1" s="306"/>
      <c r="C1" s="87"/>
      <c r="D1" s="88"/>
      <c r="E1" s="89"/>
      <c r="F1" s="89"/>
      <c r="G1" s="89"/>
      <c r="H1" s="89"/>
      <c r="I1" s="90"/>
      <c r="J1" s="90"/>
      <c r="K1" s="302" t="s">
        <v>105</v>
      </c>
      <c r="L1" s="290" t="s">
        <v>418</v>
      </c>
    </row>
    <row r="2" spans="1:13" ht="16" thickBot="1" x14ac:dyDescent="0.4">
      <c r="B2" s="307"/>
      <c r="C2" s="292" t="s">
        <v>49</v>
      </c>
      <c r="D2" s="293"/>
      <c r="E2" s="293"/>
      <c r="F2" s="293"/>
      <c r="G2" s="293"/>
      <c r="H2" s="293"/>
      <c r="I2" s="294"/>
      <c r="J2" s="91"/>
      <c r="K2" s="303"/>
      <c r="L2" s="291"/>
    </row>
    <row r="3" spans="1:13" x14ac:dyDescent="0.35">
      <c r="B3" s="307"/>
      <c r="C3" s="92"/>
      <c r="D3" s="93"/>
      <c r="E3" s="94"/>
      <c r="F3" s="94"/>
      <c r="G3" s="94"/>
      <c r="H3" s="95"/>
      <c r="I3" s="96"/>
      <c r="J3" s="96"/>
      <c r="K3" s="295" t="s">
        <v>106</v>
      </c>
      <c r="L3" s="297">
        <v>1</v>
      </c>
    </row>
    <row r="4" spans="1:13" ht="15" thickBot="1" x14ac:dyDescent="0.4">
      <c r="B4" s="307"/>
      <c r="C4" s="97"/>
      <c r="D4" s="98"/>
      <c r="E4" s="98"/>
      <c r="F4" s="98"/>
      <c r="G4" s="98"/>
      <c r="H4" s="98"/>
      <c r="I4" s="99"/>
      <c r="J4" s="99"/>
      <c r="K4" s="296"/>
      <c r="L4" s="298"/>
    </row>
    <row r="5" spans="1:13" x14ac:dyDescent="0.35">
      <c r="B5" s="307"/>
      <c r="C5" s="299" t="s">
        <v>107</v>
      </c>
      <c r="D5" s="300"/>
      <c r="E5" s="300"/>
      <c r="F5" s="300"/>
      <c r="G5" s="300"/>
      <c r="H5" s="300"/>
      <c r="I5" s="301"/>
      <c r="J5" s="99"/>
      <c r="K5" s="302" t="s">
        <v>108</v>
      </c>
      <c r="L5" s="304">
        <v>43374</v>
      </c>
    </row>
    <row r="6" spans="1:13" ht="15" thickBot="1" x14ac:dyDescent="0.4">
      <c r="B6" s="308"/>
      <c r="C6" s="100"/>
      <c r="D6" s="101"/>
      <c r="E6" s="101"/>
      <c r="F6" s="101"/>
      <c r="G6" s="101"/>
      <c r="H6" s="101"/>
      <c r="I6" s="102"/>
      <c r="J6" s="102"/>
      <c r="K6" s="303"/>
      <c r="L6" s="305"/>
    </row>
    <row r="8" spans="1:13" ht="15" thickBot="1" x14ac:dyDescent="0.4">
      <c r="B8" s="103" t="s">
        <v>109</v>
      </c>
      <c r="C8" s="313"/>
      <c r="D8" s="313"/>
      <c r="E8" s="313"/>
      <c r="F8" s="104" t="s">
        <v>110</v>
      </c>
      <c r="G8" s="105"/>
      <c r="H8" s="106"/>
      <c r="I8" s="106"/>
      <c r="J8" s="107" t="s">
        <v>111</v>
      </c>
      <c r="K8" s="108">
        <v>2019</v>
      </c>
    </row>
    <row r="9" spans="1:13" ht="15" thickBot="1" x14ac:dyDescent="0.4"/>
    <row r="10" spans="1:13" s="111" customFormat="1" ht="29.5" thickBot="1" x14ac:dyDescent="0.3">
      <c r="B10" s="112" t="s">
        <v>112</v>
      </c>
      <c r="C10" s="112" t="s">
        <v>113</v>
      </c>
      <c r="D10" s="112" t="s">
        <v>114</v>
      </c>
      <c r="E10" s="113" t="s">
        <v>115</v>
      </c>
      <c r="F10" s="113" t="s">
        <v>116</v>
      </c>
      <c r="G10" s="112" t="s">
        <v>117</v>
      </c>
      <c r="H10" s="114" t="s">
        <v>118</v>
      </c>
      <c r="I10" s="114" t="s">
        <v>119</v>
      </c>
      <c r="J10" s="114" t="s">
        <v>414</v>
      </c>
      <c r="K10" s="115" t="s">
        <v>120</v>
      </c>
      <c r="L10" s="115" t="s">
        <v>121</v>
      </c>
    </row>
    <row r="11" spans="1:13" ht="45.75" customHeight="1" x14ac:dyDescent="0.35">
      <c r="B11" s="116"/>
      <c r="C11" s="116"/>
      <c r="D11" s="116"/>
      <c r="E11" s="116"/>
      <c r="F11" s="158" t="s">
        <v>416</v>
      </c>
      <c r="G11" s="116"/>
      <c r="H11" s="117">
        <f>+Presupuesto!AE35</f>
        <v>0</v>
      </c>
      <c r="I11" s="117">
        <f>+Presupuesto!AE88</f>
        <v>0</v>
      </c>
      <c r="J11" s="117"/>
      <c r="K11" s="118"/>
      <c r="L11" s="118"/>
    </row>
    <row r="12" spans="1:13" x14ac:dyDescent="0.35">
      <c r="B12" s="119"/>
      <c r="C12" s="119"/>
      <c r="D12" s="119"/>
      <c r="E12" s="119"/>
      <c r="F12" s="120" t="s">
        <v>28</v>
      </c>
      <c r="G12" s="120"/>
      <c r="H12" s="121">
        <f>SUM(H11:H11)</f>
        <v>0</v>
      </c>
      <c r="I12" s="121">
        <f>SUM(I11:I11)</f>
        <v>0</v>
      </c>
      <c r="J12" s="121">
        <f>SUM(J11:J11)</f>
        <v>0</v>
      </c>
      <c r="K12" s="122"/>
      <c r="L12" s="122"/>
    </row>
    <row r="13" spans="1:13" s="123" customFormat="1" ht="15" thickBot="1" x14ac:dyDescent="0.4">
      <c r="B13" s="124"/>
      <c r="C13" s="124"/>
      <c r="D13" s="124"/>
      <c r="E13" s="124"/>
      <c r="F13" s="125"/>
      <c r="G13" s="125"/>
      <c r="H13" s="126"/>
      <c r="I13" s="126"/>
      <c r="J13" s="126"/>
      <c r="K13" s="127"/>
      <c r="L13" s="127"/>
    </row>
    <row r="14" spans="1:13" ht="15" thickBot="1" x14ac:dyDescent="0.4">
      <c r="B14" s="128" t="s">
        <v>122</v>
      </c>
      <c r="C14" s="129"/>
      <c r="D14" s="130"/>
      <c r="E14" s="131" t="s">
        <v>123</v>
      </c>
      <c r="F14" s="132" t="s">
        <v>124</v>
      </c>
      <c r="G14" s="39"/>
      <c r="H14" s="39"/>
      <c r="I14" s="133"/>
      <c r="J14" s="129"/>
      <c r="K14" s="133"/>
      <c r="L14" s="134" t="s">
        <v>123</v>
      </c>
      <c r="M14" s="1"/>
    </row>
    <row r="15" spans="1:13" x14ac:dyDescent="0.35">
      <c r="A15" s="93"/>
      <c r="B15" s="314" t="s">
        <v>125</v>
      </c>
      <c r="C15" s="88"/>
      <c r="D15" s="88"/>
      <c r="E15" s="88"/>
      <c r="F15" s="314" t="s">
        <v>126</v>
      </c>
      <c r="G15" s="135"/>
      <c r="H15" s="136"/>
      <c r="I15" s="311" t="s">
        <v>127</v>
      </c>
      <c r="J15" s="57"/>
      <c r="K15" s="137"/>
      <c r="L15" s="138"/>
    </row>
    <row r="16" spans="1:13" x14ac:dyDescent="0.35">
      <c r="A16" s="93"/>
      <c r="B16" s="309"/>
      <c r="C16" s="139"/>
      <c r="D16" s="139"/>
      <c r="E16" s="93"/>
      <c r="F16" s="309"/>
      <c r="G16" s="140"/>
      <c r="H16" s="141"/>
      <c r="I16" s="311"/>
      <c r="J16" s="57"/>
      <c r="K16" s="142"/>
      <c r="L16" s="143"/>
    </row>
    <row r="17" spans="1:12" x14ac:dyDescent="0.35">
      <c r="A17" s="93"/>
      <c r="B17" s="309" t="s">
        <v>128</v>
      </c>
      <c r="C17" s="139"/>
      <c r="D17" s="139"/>
      <c r="E17" s="93"/>
      <c r="F17" s="309" t="s">
        <v>128</v>
      </c>
      <c r="G17" s="139"/>
      <c r="H17" s="144"/>
      <c r="I17" s="311" t="s">
        <v>128</v>
      </c>
      <c r="J17" s="57"/>
      <c r="K17" s="142"/>
      <c r="L17" s="143"/>
    </row>
    <row r="18" spans="1:12" ht="15" thickBot="1" x14ac:dyDescent="0.4">
      <c r="A18" s="93"/>
      <c r="B18" s="310"/>
      <c r="C18" s="145"/>
      <c r="D18" s="145"/>
      <c r="E18" s="146"/>
      <c r="F18" s="310"/>
      <c r="G18" s="145"/>
      <c r="H18" s="147"/>
      <c r="I18" s="312"/>
      <c r="J18" s="58"/>
      <c r="K18" s="148"/>
      <c r="L18" s="149"/>
    </row>
    <row r="19" spans="1:12" x14ac:dyDescent="0.35">
      <c r="A19" s="93"/>
    </row>
  </sheetData>
  <mergeCells count="16">
    <mergeCell ref="B1:B6"/>
    <mergeCell ref="B17:B18"/>
    <mergeCell ref="F17:F18"/>
    <mergeCell ref="I17:I18"/>
    <mergeCell ref="K1:K2"/>
    <mergeCell ref="C8:E8"/>
    <mergeCell ref="B15:B16"/>
    <mergeCell ref="F15:F16"/>
    <mergeCell ref="I15:I16"/>
    <mergeCell ref="L1:L2"/>
    <mergeCell ref="C2:I2"/>
    <mergeCell ref="K3:K4"/>
    <mergeCell ref="L3:L4"/>
    <mergeCell ref="C5:I5"/>
    <mergeCell ref="K5:K6"/>
    <mergeCell ref="L5:L6"/>
  </mergeCells>
  <dataValidations count="3">
    <dataValidation type="textLength" operator="equal" allowBlank="1" showInputMessage="1" showErrorMessage="1" errorTitle="CENTRO DE UTILIDAD" error="El código debe ser de 10 dígitos." sqref="C9:D9 C7:D7 C12:D13 C1:C3 B1 C19:D1048576">
      <formula1>10</formula1>
    </dataValidation>
    <dataValidation type="textLength" operator="lessThanOrEqual" allowBlank="1" showInputMessage="1" showErrorMessage="1" error="Debe ser menor a 400 caracteres" sqref="E1 E3 E7 E19:E1048576 E9:E13">
      <formula1>400</formula1>
    </dataValidation>
    <dataValidation type="textLength" operator="equal" allowBlank="1" showInputMessage="1" showErrorMessage="1" error="SON 10 DIGITOS" sqref="D11">
      <formula1>10</formula1>
    </dataValidation>
  </dataValidations>
  <pageMargins left="0.78740157480314965" right="0.23622047244094491" top="0.74803149606299213" bottom="0.74803149606299213" header="0.31496062992125984" footer="0.31496062992125984"/>
  <pageSetup scale="54" fitToHeight="0" orientation="landscape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Validación!$B$1:$B$14</xm:f>
          </x14:formula1>
          <xm:sqref>C8:E8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E99"/>
  <sheetViews>
    <sheetView tabSelected="1" zoomScale="92" zoomScaleNormal="92" workbookViewId="0">
      <selection sqref="A1:B6"/>
    </sheetView>
  </sheetViews>
  <sheetFormatPr baseColWidth="10" defaultRowHeight="12.5" outlineLevelRow="1" x14ac:dyDescent="0.25"/>
  <cols>
    <col min="1" max="1" width="6.6328125" customWidth="1"/>
    <col min="2" max="2" width="17.6328125" customWidth="1"/>
    <col min="3" max="3" width="7.6328125" customWidth="1"/>
    <col min="4" max="4" width="8.26953125" bestFit="1" customWidth="1"/>
    <col min="5" max="5" width="4.54296875" style="3" customWidth="1"/>
    <col min="6" max="6" width="11.6328125" customWidth="1"/>
    <col min="7" max="7" width="11.36328125" customWidth="1"/>
    <col min="8" max="8" width="15.54296875" bestFit="1" customWidth="1"/>
    <col min="9" max="9" width="4.26953125" bestFit="1" customWidth="1"/>
    <col min="10" max="10" width="13.26953125" customWidth="1"/>
    <col min="11" max="11" width="12.81640625" customWidth="1"/>
    <col min="12" max="12" width="13.81640625" bestFit="1" customWidth="1"/>
    <col min="13" max="13" width="4.26953125" bestFit="1" customWidth="1"/>
    <col min="14" max="14" width="13.81640625" bestFit="1" customWidth="1"/>
    <col min="15" max="15" width="12.81640625" customWidth="1"/>
    <col min="16" max="16" width="13.81640625" bestFit="1" customWidth="1"/>
    <col min="17" max="17" width="4.26953125" bestFit="1" customWidth="1"/>
    <col min="18" max="18" width="13.81640625" bestFit="1" customWidth="1"/>
    <col min="19" max="19" width="12.36328125" customWidth="1"/>
    <col min="20" max="20" width="13.81640625" bestFit="1" customWidth="1"/>
    <col min="21" max="21" width="4.26953125" bestFit="1" customWidth="1"/>
    <col min="22" max="22" width="13.81640625" bestFit="1" customWidth="1"/>
    <col min="23" max="23" width="13.81640625" customWidth="1"/>
    <col min="24" max="24" width="13.81640625" bestFit="1" customWidth="1"/>
    <col min="25" max="25" width="4.26953125" bestFit="1" customWidth="1"/>
    <col min="26" max="26" width="13.81640625" bestFit="1" customWidth="1"/>
    <col min="27" max="27" width="13.81640625" customWidth="1"/>
    <col min="28" max="28" width="13.81640625" bestFit="1" customWidth="1"/>
    <col min="29" max="29" width="1.81640625" style="5" customWidth="1"/>
    <col min="30" max="30" width="10.54296875" bestFit="1" customWidth="1"/>
    <col min="31" max="31" width="17.453125" bestFit="1" customWidth="1"/>
  </cols>
  <sheetData>
    <row r="1" spans="1:31" ht="12.75" customHeight="1" x14ac:dyDescent="0.25">
      <c r="A1" s="324"/>
      <c r="B1" s="325"/>
      <c r="C1" s="338" t="s">
        <v>49</v>
      </c>
      <c r="D1" s="339"/>
      <c r="E1" s="339"/>
      <c r="F1" s="339"/>
      <c r="G1" s="339"/>
      <c r="H1" s="339"/>
      <c r="I1" s="339"/>
      <c r="J1" s="339"/>
      <c r="K1" s="339"/>
      <c r="L1" s="339"/>
      <c r="M1" s="339"/>
      <c r="N1" s="339"/>
      <c r="O1" s="339"/>
      <c r="P1" s="339"/>
      <c r="Q1" s="339"/>
      <c r="R1" s="339"/>
      <c r="S1" s="339"/>
      <c r="T1" s="339"/>
      <c r="U1" s="339"/>
      <c r="V1" s="339"/>
      <c r="W1" s="339"/>
      <c r="X1" s="339"/>
      <c r="Y1" s="339"/>
      <c r="Z1" s="339"/>
      <c r="AA1" s="340"/>
      <c r="AB1" s="332"/>
      <c r="AC1" s="333"/>
      <c r="AD1" s="347" t="s">
        <v>105</v>
      </c>
      <c r="AE1" s="349" t="s">
        <v>417</v>
      </c>
    </row>
    <row r="2" spans="1:31" ht="12.75" customHeight="1" thickBot="1" x14ac:dyDescent="0.3">
      <c r="A2" s="326"/>
      <c r="B2" s="327"/>
      <c r="C2" s="341"/>
      <c r="D2" s="342"/>
      <c r="E2" s="342"/>
      <c r="F2" s="342"/>
      <c r="G2" s="342"/>
      <c r="H2" s="342"/>
      <c r="I2" s="342"/>
      <c r="J2" s="342"/>
      <c r="K2" s="342"/>
      <c r="L2" s="342"/>
      <c r="M2" s="342"/>
      <c r="N2" s="342"/>
      <c r="O2" s="342"/>
      <c r="P2" s="342"/>
      <c r="Q2" s="342"/>
      <c r="R2" s="342"/>
      <c r="S2" s="342"/>
      <c r="T2" s="342"/>
      <c r="U2" s="342"/>
      <c r="V2" s="342"/>
      <c r="W2" s="342"/>
      <c r="X2" s="342"/>
      <c r="Y2" s="342"/>
      <c r="Z2" s="342"/>
      <c r="AA2" s="343"/>
      <c r="AB2" s="334"/>
      <c r="AC2" s="335"/>
      <c r="AD2" s="348"/>
      <c r="AE2" s="350"/>
    </row>
    <row r="3" spans="1:31" ht="13.5" customHeight="1" x14ac:dyDescent="0.25">
      <c r="A3" s="326"/>
      <c r="B3" s="327"/>
      <c r="C3" s="341"/>
      <c r="D3" s="342"/>
      <c r="E3" s="342"/>
      <c r="F3" s="342"/>
      <c r="G3" s="342"/>
      <c r="H3" s="342"/>
      <c r="I3" s="342"/>
      <c r="J3" s="342"/>
      <c r="K3" s="342"/>
      <c r="L3" s="342"/>
      <c r="M3" s="342"/>
      <c r="N3" s="342"/>
      <c r="O3" s="342"/>
      <c r="P3" s="342"/>
      <c r="Q3" s="342"/>
      <c r="R3" s="342"/>
      <c r="S3" s="342"/>
      <c r="T3" s="342"/>
      <c r="U3" s="342"/>
      <c r="V3" s="342"/>
      <c r="W3" s="342"/>
      <c r="X3" s="342"/>
      <c r="Y3" s="342"/>
      <c r="Z3" s="342"/>
      <c r="AA3" s="343"/>
      <c r="AB3" s="334"/>
      <c r="AC3" s="335"/>
      <c r="AD3" s="351" t="s">
        <v>106</v>
      </c>
      <c r="AE3" s="353" t="s">
        <v>428</v>
      </c>
    </row>
    <row r="4" spans="1:31" ht="13" thickBot="1" x14ac:dyDescent="0.3">
      <c r="A4" s="326"/>
      <c r="B4" s="327"/>
      <c r="C4" s="341" t="s">
        <v>131</v>
      </c>
      <c r="D4" s="342"/>
      <c r="E4" s="342"/>
      <c r="F4" s="342"/>
      <c r="G4" s="342"/>
      <c r="H4" s="342"/>
      <c r="I4" s="342"/>
      <c r="J4" s="342"/>
      <c r="K4" s="342"/>
      <c r="L4" s="342"/>
      <c r="M4" s="342"/>
      <c r="N4" s="342"/>
      <c r="O4" s="342"/>
      <c r="P4" s="342"/>
      <c r="Q4" s="342"/>
      <c r="R4" s="342"/>
      <c r="S4" s="342"/>
      <c r="T4" s="342"/>
      <c r="U4" s="342"/>
      <c r="V4" s="342"/>
      <c r="W4" s="342"/>
      <c r="X4" s="342"/>
      <c r="Y4" s="342"/>
      <c r="Z4" s="342"/>
      <c r="AA4" s="343"/>
      <c r="AB4" s="334"/>
      <c r="AC4" s="335"/>
      <c r="AD4" s="352"/>
      <c r="AE4" s="354"/>
    </row>
    <row r="5" spans="1:31" x14ac:dyDescent="0.25">
      <c r="A5" s="326"/>
      <c r="B5" s="327"/>
      <c r="C5" s="341"/>
      <c r="D5" s="342"/>
      <c r="E5" s="342"/>
      <c r="F5" s="342"/>
      <c r="G5" s="342"/>
      <c r="H5" s="342"/>
      <c r="I5" s="342"/>
      <c r="J5" s="342"/>
      <c r="K5" s="342"/>
      <c r="L5" s="342"/>
      <c r="M5" s="342"/>
      <c r="N5" s="342"/>
      <c r="O5" s="342"/>
      <c r="P5" s="342"/>
      <c r="Q5" s="342"/>
      <c r="R5" s="342"/>
      <c r="S5" s="342"/>
      <c r="T5" s="342"/>
      <c r="U5" s="342"/>
      <c r="V5" s="342"/>
      <c r="W5" s="342"/>
      <c r="X5" s="342"/>
      <c r="Y5" s="342"/>
      <c r="Z5" s="342"/>
      <c r="AA5" s="343"/>
      <c r="AB5" s="334"/>
      <c r="AC5" s="335"/>
      <c r="AD5" s="347" t="s">
        <v>108</v>
      </c>
      <c r="AE5" s="355">
        <v>43374</v>
      </c>
    </row>
    <row r="6" spans="1:31" ht="13" thickBot="1" x14ac:dyDescent="0.3">
      <c r="A6" s="328"/>
      <c r="B6" s="329"/>
      <c r="C6" s="344"/>
      <c r="D6" s="345"/>
      <c r="E6" s="345"/>
      <c r="F6" s="345"/>
      <c r="G6" s="345"/>
      <c r="H6" s="345"/>
      <c r="I6" s="345"/>
      <c r="J6" s="345"/>
      <c r="K6" s="345"/>
      <c r="L6" s="345"/>
      <c r="M6" s="345"/>
      <c r="N6" s="345"/>
      <c r="O6" s="345"/>
      <c r="P6" s="345"/>
      <c r="Q6" s="345"/>
      <c r="R6" s="345"/>
      <c r="S6" s="345"/>
      <c r="T6" s="345"/>
      <c r="U6" s="345"/>
      <c r="V6" s="345"/>
      <c r="W6" s="345"/>
      <c r="X6" s="345"/>
      <c r="Y6" s="345"/>
      <c r="Z6" s="345"/>
      <c r="AA6" s="346"/>
      <c r="AB6" s="336"/>
      <c r="AC6" s="337"/>
      <c r="AD6" s="348"/>
      <c r="AE6" s="356"/>
    </row>
    <row r="7" spans="1:31" ht="12" customHeight="1" x14ac:dyDescent="0.25">
      <c r="A7" s="161"/>
      <c r="B7" s="162"/>
      <c r="C7" s="163"/>
      <c r="D7" s="163"/>
      <c r="E7" s="163"/>
      <c r="F7" s="163"/>
      <c r="G7" s="163"/>
      <c r="H7" s="163"/>
      <c r="I7" s="163"/>
      <c r="J7" s="163"/>
      <c r="K7" s="163"/>
      <c r="L7" s="163"/>
      <c r="M7" s="163"/>
      <c r="N7" s="163"/>
      <c r="O7" s="163"/>
      <c r="P7" s="163"/>
      <c r="Q7" s="163"/>
      <c r="R7" s="163"/>
      <c r="S7" s="163"/>
      <c r="T7" s="163"/>
      <c r="U7" s="163"/>
      <c r="V7" s="163"/>
      <c r="W7" s="163"/>
      <c r="X7" s="163"/>
      <c r="Y7" s="163"/>
      <c r="Z7" s="163"/>
      <c r="AA7" s="163"/>
      <c r="AB7" s="163"/>
      <c r="AC7" s="163"/>
      <c r="AD7" s="164"/>
      <c r="AE7" s="165"/>
    </row>
    <row r="8" spans="1:31" ht="12" customHeight="1" x14ac:dyDescent="0.25">
      <c r="A8" s="166"/>
      <c r="B8" s="167"/>
      <c r="C8" s="168"/>
      <c r="D8" s="168"/>
      <c r="E8" s="168"/>
      <c r="F8" s="168"/>
      <c r="G8" s="168"/>
      <c r="H8" s="168"/>
      <c r="I8" s="168"/>
      <c r="J8" s="168"/>
      <c r="K8" s="168"/>
      <c r="L8" s="168"/>
      <c r="M8" s="168"/>
      <c r="N8" s="168"/>
      <c r="O8" s="168"/>
      <c r="P8" s="168"/>
      <c r="Q8" s="168"/>
      <c r="R8" s="168"/>
      <c r="S8" s="168"/>
      <c r="T8" s="168"/>
      <c r="U8" s="168"/>
      <c r="V8" s="168"/>
      <c r="W8" s="168"/>
      <c r="X8" s="168"/>
      <c r="Y8" s="168"/>
      <c r="Z8" s="168"/>
      <c r="AA8" s="168"/>
      <c r="AB8" s="168"/>
      <c r="AC8" s="168"/>
      <c r="AD8" s="169"/>
      <c r="AE8" s="170"/>
    </row>
    <row r="9" spans="1:31" ht="12" customHeight="1" thickBot="1" x14ac:dyDescent="0.3">
      <c r="A9" s="166"/>
      <c r="B9" s="167"/>
      <c r="C9" s="168"/>
      <c r="D9" s="168"/>
      <c r="E9" s="168"/>
      <c r="F9" s="168"/>
      <c r="G9" s="168"/>
      <c r="H9" s="168"/>
      <c r="I9" s="168"/>
      <c r="J9" s="168"/>
      <c r="K9" s="168"/>
      <c r="L9" s="168"/>
      <c r="M9" s="168"/>
      <c r="N9" s="168"/>
      <c r="O9" s="168"/>
      <c r="P9" s="168"/>
      <c r="Q9" s="168"/>
      <c r="R9" s="168"/>
      <c r="S9" s="168"/>
      <c r="T9" s="168"/>
      <c r="U9" s="168"/>
      <c r="V9" s="168"/>
      <c r="W9" s="168"/>
      <c r="X9" s="168"/>
      <c r="Y9" s="168"/>
      <c r="Z9" s="168"/>
      <c r="AA9" s="168"/>
      <c r="AB9" s="168"/>
      <c r="AC9" s="168"/>
      <c r="AD9" s="169"/>
      <c r="AE9" s="170"/>
    </row>
    <row r="10" spans="1:31" s="6" customFormat="1" ht="13" thickBot="1" x14ac:dyDescent="0.3">
      <c r="A10" s="282" t="s">
        <v>50</v>
      </c>
      <c r="B10" s="171"/>
      <c r="C10" s="330">
        <f>+'Plan Operativo'!C8</f>
        <v>0</v>
      </c>
      <c r="D10" s="330"/>
      <c r="E10" s="330"/>
      <c r="F10" s="330"/>
      <c r="G10" s="330"/>
      <c r="H10" s="330"/>
      <c r="I10" s="172"/>
      <c r="J10" s="171"/>
      <c r="K10" s="171"/>
      <c r="L10" s="173"/>
      <c r="M10" s="172"/>
      <c r="N10" s="171"/>
      <c r="O10" s="171"/>
      <c r="P10" s="173"/>
      <c r="Q10" s="172"/>
      <c r="R10" s="171"/>
      <c r="S10" s="171"/>
      <c r="T10" s="173"/>
      <c r="U10" s="172"/>
      <c r="V10" s="171"/>
      <c r="W10" s="171"/>
      <c r="X10" s="173"/>
      <c r="Y10" s="172"/>
      <c r="Z10" s="171"/>
      <c r="AA10" s="171"/>
      <c r="AB10" s="173"/>
      <c r="AC10" s="173"/>
      <c r="AD10" s="173"/>
      <c r="AE10" s="174"/>
    </row>
    <row r="11" spans="1:31" s="6" customFormat="1" ht="13" thickBot="1" x14ac:dyDescent="0.3">
      <c r="A11" s="282" t="s">
        <v>129</v>
      </c>
      <c r="B11" s="171"/>
      <c r="C11" s="331">
        <f>+'Plan Operativo'!C11</f>
        <v>0</v>
      </c>
      <c r="D11" s="331"/>
      <c r="E11" s="331"/>
      <c r="F11" s="331"/>
      <c r="G11" s="331"/>
      <c r="H11" s="331"/>
      <c r="I11" s="172"/>
      <c r="J11" s="171"/>
      <c r="K11" s="171"/>
      <c r="L11" s="173"/>
      <c r="M11" s="172"/>
      <c r="N11" s="171"/>
      <c r="O11" s="171"/>
      <c r="P11" s="173"/>
      <c r="Q11" s="172"/>
      <c r="R11" s="171"/>
      <c r="S11" s="171"/>
      <c r="T11" s="173"/>
      <c r="U11" s="172"/>
      <c r="V11" s="171"/>
      <c r="W11" s="171"/>
      <c r="X11" s="173"/>
      <c r="Y11" s="172"/>
      <c r="Z11" s="171"/>
      <c r="AA11" s="171"/>
      <c r="AB11" s="173"/>
      <c r="AC11" s="173"/>
      <c r="AD11" s="173"/>
      <c r="AE11" s="174"/>
    </row>
    <row r="12" spans="1:31" s="6" customFormat="1" ht="13" thickBot="1" x14ac:dyDescent="0.3">
      <c r="A12" s="282" t="s">
        <v>130</v>
      </c>
      <c r="B12" s="171"/>
      <c r="C12" s="330">
        <f>+'Plan Operativo'!D11</f>
        <v>0</v>
      </c>
      <c r="D12" s="330"/>
      <c r="E12" s="330"/>
      <c r="F12" s="330"/>
      <c r="G12" s="330"/>
      <c r="H12" s="175"/>
      <c r="I12" s="171"/>
      <c r="J12" s="171"/>
      <c r="K12" s="171"/>
      <c r="L12" s="176"/>
      <c r="M12" s="176"/>
      <c r="N12" s="283"/>
      <c r="O12" s="171"/>
      <c r="P12" s="176"/>
      <c r="Q12" s="176"/>
      <c r="R12" s="176"/>
      <c r="S12" s="176"/>
      <c r="T12" s="176"/>
      <c r="U12" s="176"/>
      <c r="V12" s="283"/>
      <c r="W12" s="171"/>
      <c r="X12" s="176"/>
      <c r="Y12" s="176"/>
      <c r="Z12" s="176"/>
      <c r="AA12" s="176"/>
      <c r="AB12" s="176"/>
      <c r="AC12" s="176"/>
      <c r="AD12" s="176"/>
      <c r="AE12" s="174"/>
    </row>
    <row r="13" spans="1:31" s="6" customFormat="1" ht="13" thickBot="1" x14ac:dyDescent="0.3">
      <c r="A13" s="282" t="s">
        <v>11</v>
      </c>
      <c r="B13" s="171"/>
      <c r="C13" s="323">
        <f>+'Plan Operativo'!K11</f>
        <v>0</v>
      </c>
      <c r="D13" s="319"/>
      <c r="E13" s="319"/>
      <c r="F13" s="319"/>
      <c r="G13" s="319"/>
      <c r="H13" s="177" t="s">
        <v>51</v>
      </c>
      <c r="I13" s="171"/>
      <c r="J13" s="171"/>
      <c r="K13" s="171"/>
      <c r="L13" s="176"/>
      <c r="M13" s="176"/>
      <c r="N13" s="178" t="s">
        <v>53</v>
      </c>
      <c r="O13" s="171"/>
      <c r="P13" s="179">
        <f>+'Plan Operativo'!L11</f>
        <v>0</v>
      </c>
      <c r="Q13" s="180"/>
      <c r="R13" s="180"/>
      <c r="S13" s="180"/>
      <c r="T13" s="180"/>
      <c r="U13" s="176"/>
      <c r="V13" s="178"/>
      <c r="W13" s="171"/>
      <c r="X13" s="176"/>
      <c r="Y13" s="176"/>
      <c r="Z13" s="176"/>
      <c r="AA13" s="176"/>
      <c r="AB13" s="176"/>
      <c r="AC13" s="176"/>
      <c r="AD13" s="176"/>
      <c r="AE13" s="174"/>
    </row>
    <row r="14" spans="1:31" s="6" customFormat="1" ht="13" thickBot="1" x14ac:dyDescent="0.3">
      <c r="A14" s="282" t="s">
        <v>52</v>
      </c>
      <c r="B14" s="171"/>
      <c r="C14" s="318">
        <f>+'Plan Operativo'!G8</f>
        <v>0</v>
      </c>
      <c r="D14" s="319"/>
      <c r="E14" s="319"/>
      <c r="F14" s="319"/>
      <c r="G14" s="319"/>
      <c r="H14" s="319"/>
      <c r="I14" s="171"/>
      <c r="J14" s="171"/>
      <c r="K14" s="171"/>
      <c r="L14" s="176"/>
      <c r="M14" s="176"/>
      <c r="N14" s="181" t="s">
        <v>14</v>
      </c>
      <c r="O14" s="171"/>
      <c r="P14" s="182"/>
      <c r="Q14" s="182"/>
      <c r="R14" s="182"/>
      <c r="S14" s="182"/>
      <c r="T14" s="182"/>
      <c r="U14" s="176"/>
      <c r="V14" s="181"/>
      <c r="W14" s="171"/>
      <c r="X14" s="176"/>
      <c r="Y14" s="176"/>
      <c r="Z14" s="176"/>
      <c r="AA14" s="176"/>
      <c r="AB14" s="176"/>
      <c r="AC14" s="176"/>
      <c r="AD14" s="176"/>
      <c r="AE14" s="199"/>
    </row>
    <row r="15" spans="1:31" s="6" customFormat="1" ht="13" thickBot="1" x14ac:dyDescent="0.3">
      <c r="A15" s="183"/>
      <c r="B15" s="184"/>
      <c r="C15" s="184"/>
      <c r="D15" s="184"/>
      <c r="E15" s="184"/>
      <c r="F15" s="184"/>
      <c r="G15" s="184"/>
      <c r="H15" s="184"/>
      <c r="I15" s="185"/>
      <c r="J15" s="184"/>
      <c r="K15" s="184"/>
      <c r="L15" s="184"/>
      <c r="M15" s="185"/>
      <c r="N15" s="184"/>
      <c r="O15" s="184"/>
      <c r="P15" s="184"/>
      <c r="Q15" s="185"/>
      <c r="R15" s="184"/>
      <c r="S15" s="184"/>
      <c r="T15" s="184"/>
      <c r="U15" s="185"/>
      <c r="V15" s="184"/>
      <c r="W15" s="184"/>
      <c r="X15" s="184"/>
      <c r="Y15" s="185"/>
      <c r="Z15" s="184"/>
      <c r="AA15" s="184"/>
      <c r="AB15" s="184"/>
      <c r="AC15" s="184"/>
      <c r="AD15" s="184"/>
      <c r="AE15" s="186"/>
    </row>
    <row r="16" spans="1:31" s="6" customFormat="1" ht="13" thickBot="1" x14ac:dyDescent="0.3">
      <c r="A16" s="200"/>
      <c r="B16" s="1"/>
      <c r="C16" s="1"/>
      <c r="D16" s="1"/>
      <c r="E16" s="4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201"/>
      <c r="AD16" s="1"/>
      <c r="AE16" s="2"/>
    </row>
    <row r="17" spans="1:31" s="6" customFormat="1" ht="13.5" thickBot="1" x14ac:dyDescent="0.35">
      <c r="A17" s="188"/>
      <c r="B17" s="133"/>
      <c r="C17" s="133"/>
      <c r="D17" s="134"/>
      <c r="E17" s="320" t="s">
        <v>78</v>
      </c>
      <c r="F17" s="321"/>
      <c r="G17" s="321"/>
      <c r="H17" s="322"/>
      <c r="I17" s="320" t="s">
        <v>61</v>
      </c>
      <c r="J17" s="321"/>
      <c r="K17" s="321"/>
      <c r="L17" s="322"/>
      <c r="M17" s="320" t="s">
        <v>71</v>
      </c>
      <c r="N17" s="321"/>
      <c r="O17" s="321"/>
      <c r="P17" s="322"/>
      <c r="Q17" s="320" t="s">
        <v>72</v>
      </c>
      <c r="R17" s="321"/>
      <c r="S17" s="321"/>
      <c r="T17" s="322"/>
      <c r="U17" s="320" t="s">
        <v>99</v>
      </c>
      <c r="V17" s="321"/>
      <c r="W17" s="321"/>
      <c r="X17" s="322"/>
      <c r="Y17" s="320" t="s">
        <v>100</v>
      </c>
      <c r="Z17" s="321"/>
      <c r="AA17" s="321"/>
      <c r="AB17" s="322"/>
      <c r="AC17" s="7"/>
      <c r="AD17" s="320" t="s">
        <v>28</v>
      </c>
      <c r="AE17" s="322"/>
    </row>
    <row r="18" spans="1:31" s="14" customFormat="1" ht="13.5" thickBot="1" x14ac:dyDescent="0.35">
      <c r="A18" s="202" t="s">
        <v>1</v>
      </c>
      <c r="B18" s="187"/>
      <c r="C18" s="187"/>
      <c r="D18" s="187"/>
      <c r="E18" s="8" t="s">
        <v>33</v>
      </c>
      <c r="F18" s="215" t="s">
        <v>32</v>
      </c>
      <c r="G18" s="51" t="s">
        <v>68</v>
      </c>
      <c r="H18" s="10" t="s">
        <v>30</v>
      </c>
      <c r="I18" s="8" t="s">
        <v>33</v>
      </c>
      <c r="J18" s="9" t="s">
        <v>32</v>
      </c>
      <c r="K18" s="51" t="s">
        <v>68</v>
      </c>
      <c r="L18" s="10" t="s">
        <v>30</v>
      </c>
      <c r="M18" s="8" t="s">
        <v>33</v>
      </c>
      <c r="N18" s="9" t="s">
        <v>32</v>
      </c>
      <c r="O18" s="51" t="s">
        <v>68</v>
      </c>
      <c r="P18" s="10" t="s">
        <v>30</v>
      </c>
      <c r="Q18" s="8" t="s">
        <v>33</v>
      </c>
      <c r="R18" s="9" t="s">
        <v>32</v>
      </c>
      <c r="S18" s="51" t="s">
        <v>68</v>
      </c>
      <c r="T18" s="10" t="s">
        <v>30</v>
      </c>
      <c r="U18" s="8" t="s">
        <v>33</v>
      </c>
      <c r="V18" s="9" t="s">
        <v>32</v>
      </c>
      <c r="W18" s="51" t="s">
        <v>68</v>
      </c>
      <c r="X18" s="10" t="s">
        <v>30</v>
      </c>
      <c r="Y18" s="8" t="s">
        <v>33</v>
      </c>
      <c r="Z18" s="9" t="s">
        <v>32</v>
      </c>
      <c r="AA18" s="51" t="s">
        <v>68</v>
      </c>
      <c r="AB18" s="10" t="s">
        <v>30</v>
      </c>
      <c r="AC18" s="11"/>
      <c r="AD18" s="12" t="s">
        <v>33</v>
      </c>
      <c r="AE18" s="13" t="s">
        <v>29</v>
      </c>
    </row>
    <row r="19" spans="1:31" s="6" customFormat="1" x14ac:dyDescent="0.25">
      <c r="A19" s="200"/>
      <c r="B19" s="1"/>
      <c r="C19" s="16"/>
      <c r="D19" s="16"/>
      <c r="E19" s="15"/>
      <c r="F19" s="216"/>
      <c r="G19" s="16"/>
      <c r="H19" s="17"/>
      <c r="I19" s="15"/>
      <c r="J19" s="16"/>
      <c r="K19" s="16"/>
      <c r="L19" s="17"/>
      <c r="M19" s="15"/>
      <c r="N19" s="16"/>
      <c r="O19" s="16"/>
      <c r="P19" s="17"/>
      <c r="Q19" s="15"/>
      <c r="R19" s="16"/>
      <c r="S19" s="16"/>
      <c r="T19" s="17"/>
      <c r="U19" s="15"/>
      <c r="V19" s="16"/>
      <c r="W19" s="16"/>
      <c r="X19" s="17"/>
      <c r="Y19" s="15"/>
      <c r="Z19" s="16"/>
      <c r="AA19" s="16"/>
      <c r="AB19" s="17"/>
      <c r="AC19" s="18"/>
      <c r="AD19" s="19"/>
      <c r="AE19" s="20"/>
    </row>
    <row r="20" spans="1:31" s="6" customFormat="1" x14ac:dyDescent="0.25">
      <c r="A20" s="274">
        <v>4101</v>
      </c>
      <c r="B20" s="357" t="s">
        <v>34</v>
      </c>
      <c r="C20" s="358"/>
      <c r="D20" s="359"/>
      <c r="E20" s="229"/>
      <c r="F20" s="230"/>
      <c r="G20" s="230"/>
      <c r="H20" s="231">
        <f t="shared" ref="H20" si="0">+F20*E20</f>
        <v>0</v>
      </c>
      <c r="I20" s="229">
        <v>0</v>
      </c>
      <c r="J20" s="230">
        <v>0</v>
      </c>
      <c r="K20" s="230"/>
      <c r="L20" s="231">
        <f>+J20*I20</f>
        <v>0</v>
      </c>
      <c r="M20" s="229">
        <v>0</v>
      </c>
      <c r="N20" s="230">
        <v>0</v>
      </c>
      <c r="O20" s="230"/>
      <c r="P20" s="231">
        <f>+N20*M20</f>
        <v>0</v>
      </c>
      <c r="Q20" s="229">
        <v>0</v>
      </c>
      <c r="R20" s="230">
        <v>0</v>
      </c>
      <c r="S20" s="230"/>
      <c r="T20" s="231">
        <f>+R20*Q20</f>
        <v>0</v>
      </c>
      <c r="U20" s="229">
        <v>0</v>
      </c>
      <c r="V20" s="230">
        <v>0</v>
      </c>
      <c r="W20" s="230"/>
      <c r="X20" s="231">
        <f>+V20*U20</f>
        <v>0</v>
      </c>
      <c r="Y20" s="229">
        <v>0</v>
      </c>
      <c r="Z20" s="230">
        <v>0</v>
      </c>
      <c r="AA20" s="230"/>
      <c r="AB20" s="231">
        <f t="shared" ref="AB20" si="1">+Z20*Y20</f>
        <v>0</v>
      </c>
      <c r="AC20" s="232"/>
      <c r="AD20" s="231">
        <f>+E20+I20+M20+Q20+U20+Y20</f>
        <v>0</v>
      </c>
      <c r="AE20" s="275">
        <f>L20+H20+P20+T20+X20+AB20</f>
        <v>0</v>
      </c>
    </row>
    <row r="21" spans="1:31" s="6" customFormat="1" x14ac:dyDescent="0.25">
      <c r="A21" s="274">
        <v>4102</v>
      </c>
      <c r="B21" s="357" t="s">
        <v>31</v>
      </c>
      <c r="C21" s="358"/>
      <c r="D21" s="359"/>
      <c r="E21" s="229"/>
      <c r="F21" s="233"/>
      <c r="G21" s="230"/>
      <c r="H21" s="231"/>
      <c r="I21" s="229"/>
      <c r="J21" s="230"/>
      <c r="K21" s="230"/>
      <c r="L21" s="231"/>
      <c r="M21" s="229"/>
      <c r="N21" s="230"/>
      <c r="O21" s="230"/>
      <c r="P21" s="231"/>
      <c r="Q21" s="229"/>
      <c r="R21" s="230"/>
      <c r="S21" s="230"/>
      <c r="T21" s="231"/>
      <c r="U21" s="229"/>
      <c r="V21" s="230"/>
      <c r="W21" s="230"/>
      <c r="X21" s="231"/>
      <c r="Y21" s="229"/>
      <c r="Z21" s="230"/>
      <c r="AA21" s="230"/>
      <c r="AB21" s="231"/>
      <c r="AC21" s="232"/>
      <c r="AD21" s="231"/>
      <c r="AE21" s="275"/>
    </row>
    <row r="22" spans="1:31" s="6" customFormat="1" x14ac:dyDescent="0.25">
      <c r="A22" s="274">
        <v>4102</v>
      </c>
      <c r="B22" s="357" t="s">
        <v>81</v>
      </c>
      <c r="C22" s="358"/>
      <c r="D22" s="359"/>
      <c r="E22" s="229"/>
      <c r="F22" s="230"/>
      <c r="G22" s="227"/>
      <c r="H22" s="234">
        <f>E22*F22</f>
        <v>0</v>
      </c>
      <c r="I22" s="229"/>
      <c r="J22" s="230"/>
      <c r="K22" s="227"/>
      <c r="L22" s="234">
        <f>I22*J22</f>
        <v>0</v>
      </c>
      <c r="M22" s="229"/>
      <c r="N22" s="230"/>
      <c r="O22" s="227"/>
      <c r="P22" s="234">
        <f>M22*N22</f>
        <v>0</v>
      </c>
      <c r="Q22" s="229"/>
      <c r="R22" s="230"/>
      <c r="S22" s="227"/>
      <c r="T22" s="234">
        <f>Q22*R22</f>
        <v>0</v>
      </c>
      <c r="U22" s="229"/>
      <c r="V22" s="230"/>
      <c r="W22" s="227"/>
      <c r="X22" s="234">
        <f>U22*V22</f>
        <v>0</v>
      </c>
      <c r="Y22" s="229"/>
      <c r="Z22" s="230"/>
      <c r="AA22" s="227"/>
      <c r="AB22" s="234">
        <f>Y22*Z22</f>
        <v>0</v>
      </c>
      <c r="AC22" s="232"/>
      <c r="AD22" s="231">
        <f t="shared" ref="AD22:AD28" si="2">+E22+I22+M22+Q22+U22+Y22</f>
        <v>0</v>
      </c>
      <c r="AE22" s="275">
        <f t="shared" ref="AE22:AE28" si="3">L22+H22+P22+T22+X22+AB22</f>
        <v>0</v>
      </c>
    </row>
    <row r="23" spans="1:31" s="6" customFormat="1" x14ac:dyDescent="0.25">
      <c r="A23" s="274">
        <v>4102</v>
      </c>
      <c r="B23" s="357" t="s">
        <v>27</v>
      </c>
      <c r="C23" s="358"/>
      <c r="D23" s="359"/>
      <c r="E23" s="237">
        <v>0</v>
      </c>
      <c r="F23" s="238">
        <v>0.1</v>
      </c>
      <c r="G23" s="227"/>
      <c r="H23" s="239">
        <f t="shared" ref="H23:H28" si="4">-(E23*$F$22*F23)</f>
        <v>0</v>
      </c>
      <c r="I23" s="237">
        <v>0</v>
      </c>
      <c r="J23" s="238">
        <v>0.1</v>
      </c>
      <c r="K23" s="227"/>
      <c r="L23" s="239">
        <f t="shared" ref="L23:L28" si="5">-(I23*$F$22*J23)</f>
        <v>0</v>
      </c>
      <c r="M23" s="237">
        <v>0</v>
      </c>
      <c r="N23" s="238">
        <v>0.1</v>
      </c>
      <c r="O23" s="227"/>
      <c r="P23" s="239">
        <f t="shared" ref="P23:P28" si="6">-(M23*$F$22*N23)</f>
        <v>0</v>
      </c>
      <c r="Q23" s="237">
        <v>0</v>
      </c>
      <c r="R23" s="238">
        <v>0.1</v>
      </c>
      <c r="S23" s="227"/>
      <c r="T23" s="239">
        <f t="shared" ref="T23:T28" si="7">-(Q23*$F$22*R23)</f>
        <v>0</v>
      </c>
      <c r="U23" s="237">
        <v>0</v>
      </c>
      <c r="V23" s="238">
        <v>0.1</v>
      </c>
      <c r="W23" s="227"/>
      <c r="X23" s="239">
        <f t="shared" ref="X23:X28" si="8">-(U23*$F$22*V23)</f>
        <v>0</v>
      </c>
      <c r="Y23" s="237">
        <v>0</v>
      </c>
      <c r="Z23" s="238">
        <v>0.1</v>
      </c>
      <c r="AA23" s="227"/>
      <c r="AB23" s="239">
        <f t="shared" ref="AB23:AB28" si="9">-(Y23*$F$22*Z23)</f>
        <v>0</v>
      </c>
      <c r="AC23" s="232"/>
      <c r="AD23" s="231">
        <f t="shared" si="2"/>
        <v>0</v>
      </c>
      <c r="AE23" s="276">
        <f t="shared" si="3"/>
        <v>0</v>
      </c>
    </row>
    <row r="24" spans="1:31" s="6" customFormat="1" x14ac:dyDescent="0.25">
      <c r="A24" s="274">
        <v>4102</v>
      </c>
      <c r="B24" s="357" t="s">
        <v>83</v>
      </c>
      <c r="C24" s="358"/>
      <c r="D24" s="359"/>
      <c r="E24" s="237">
        <v>0</v>
      </c>
      <c r="F24" s="238">
        <v>0.3</v>
      </c>
      <c r="G24" s="227"/>
      <c r="H24" s="239">
        <f t="shared" si="4"/>
        <v>0</v>
      </c>
      <c r="I24" s="237">
        <v>0</v>
      </c>
      <c r="J24" s="238">
        <v>0.3</v>
      </c>
      <c r="K24" s="227"/>
      <c r="L24" s="239">
        <f t="shared" si="5"/>
        <v>0</v>
      </c>
      <c r="M24" s="237">
        <v>0</v>
      </c>
      <c r="N24" s="238">
        <v>0.3</v>
      </c>
      <c r="O24" s="227"/>
      <c r="P24" s="239">
        <f t="shared" si="6"/>
        <v>0</v>
      </c>
      <c r="Q24" s="237">
        <v>0</v>
      </c>
      <c r="R24" s="238">
        <v>0.3</v>
      </c>
      <c r="S24" s="227"/>
      <c r="T24" s="239">
        <f t="shared" si="7"/>
        <v>0</v>
      </c>
      <c r="U24" s="237">
        <v>0</v>
      </c>
      <c r="V24" s="238">
        <v>0.3</v>
      </c>
      <c r="W24" s="227"/>
      <c r="X24" s="239">
        <f t="shared" si="8"/>
        <v>0</v>
      </c>
      <c r="Y24" s="237">
        <v>0</v>
      </c>
      <c r="Z24" s="238">
        <v>0.3</v>
      </c>
      <c r="AA24" s="227"/>
      <c r="AB24" s="239">
        <f t="shared" si="9"/>
        <v>0</v>
      </c>
      <c r="AC24" s="232"/>
      <c r="AD24" s="231">
        <f t="shared" si="2"/>
        <v>0</v>
      </c>
      <c r="AE24" s="276">
        <f t="shared" si="3"/>
        <v>0</v>
      </c>
    </row>
    <row r="25" spans="1:31" s="6" customFormat="1" x14ac:dyDescent="0.25">
      <c r="A25" s="274">
        <v>4102</v>
      </c>
      <c r="B25" s="357" t="s">
        <v>84</v>
      </c>
      <c r="C25" s="358"/>
      <c r="D25" s="359"/>
      <c r="E25" s="237">
        <v>0</v>
      </c>
      <c r="F25" s="238">
        <v>0.5</v>
      </c>
      <c r="G25" s="227"/>
      <c r="H25" s="239">
        <f t="shared" si="4"/>
        <v>0</v>
      </c>
      <c r="I25" s="237">
        <v>0</v>
      </c>
      <c r="J25" s="238">
        <v>0.5</v>
      </c>
      <c r="K25" s="227"/>
      <c r="L25" s="239">
        <f t="shared" si="5"/>
        <v>0</v>
      </c>
      <c r="M25" s="237">
        <v>0</v>
      </c>
      <c r="N25" s="238">
        <v>0.5</v>
      </c>
      <c r="O25" s="227"/>
      <c r="P25" s="239">
        <f t="shared" si="6"/>
        <v>0</v>
      </c>
      <c r="Q25" s="237">
        <v>0</v>
      </c>
      <c r="R25" s="238">
        <v>0.5</v>
      </c>
      <c r="S25" s="227"/>
      <c r="T25" s="239">
        <f t="shared" si="7"/>
        <v>0</v>
      </c>
      <c r="U25" s="237">
        <v>0</v>
      </c>
      <c r="V25" s="238">
        <v>0.5</v>
      </c>
      <c r="W25" s="227"/>
      <c r="X25" s="239">
        <f t="shared" si="8"/>
        <v>0</v>
      </c>
      <c r="Y25" s="237">
        <v>0</v>
      </c>
      <c r="Z25" s="238">
        <v>0.5</v>
      </c>
      <c r="AA25" s="227"/>
      <c r="AB25" s="239">
        <f t="shared" si="9"/>
        <v>0</v>
      </c>
      <c r="AC25" s="232"/>
      <c r="AD25" s="231">
        <f t="shared" si="2"/>
        <v>0</v>
      </c>
      <c r="AE25" s="276">
        <f t="shared" si="3"/>
        <v>0</v>
      </c>
    </row>
    <row r="26" spans="1:31" s="6" customFormat="1" x14ac:dyDescent="0.25">
      <c r="A26" s="274">
        <v>4102</v>
      </c>
      <c r="B26" s="357" t="s">
        <v>83</v>
      </c>
      <c r="C26" s="358"/>
      <c r="D26" s="359"/>
      <c r="E26" s="237">
        <v>0</v>
      </c>
      <c r="F26" s="238">
        <v>0.8</v>
      </c>
      <c r="G26" s="227"/>
      <c r="H26" s="239">
        <f t="shared" si="4"/>
        <v>0</v>
      </c>
      <c r="I26" s="237">
        <v>0</v>
      </c>
      <c r="J26" s="238">
        <v>0.8</v>
      </c>
      <c r="K26" s="227"/>
      <c r="L26" s="239">
        <f t="shared" si="5"/>
        <v>0</v>
      </c>
      <c r="M26" s="237">
        <v>0</v>
      </c>
      <c r="N26" s="238">
        <v>0.8</v>
      </c>
      <c r="O26" s="227"/>
      <c r="P26" s="239">
        <f t="shared" si="6"/>
        <v>0</v>
      </c>
      <c r="Q26" s="237">
        <v>0</v>
      </c>
      <c r="R26" s="238">
        <v>0.8</v>
      </c>
      <c r="S26" s="227"/>
      <c r="T26" s="239">
        <f t="shared" si="7"/>
        <v>0</v>
      </c>
      <c r="U26" s="237">
        <v>0</v>
      </c>
      <c r="V26" s="238">
        <v>0.8</v>
      </c>
      <c r="W26" s="227"/>
      <c r="X26" s="239">
        <f t="shared" si="8"/>
        <v>0</v>
      </c>
      <c r="Y26" s="237">
        <v>0</v>
      </c>
      <c r="Z26" s="238">
        <v>0.8</v>
      </c>
      <c r="AA26" s="227"/>
      <c r="AB26" s="239">
        <f t="shared" si="9"/>
        <v>0</v>
      </c>
      <c r="AC26" s="232"/>
      <c r="AD26" s="231">
        <f t="shared" si="2"/>
        <v>0</v>
      </c>
      <c r="AE26" s="276">
        <f t="shared" si="3"/>
        <v>0</v>
      </c>
    </row>
    <row r="27" spans="1:31" s="6" customFormat="1" x14ac:dyDescent="0.25">
      <c r="A27" s="274">
        <v>4102</v>
      </c>
      <c r="B27" s="357" t="s">
        <v>132</v>
      </c>
      <c r="C27" s="358"/>
      <c r="D27" s="359"/>
      <c r="E27" s="237">
        <v>0</v>
      </c>
      <c r="F27" s="238"/>
      <c r="G27" s="227"/>
      <c r="H27" s="239">
        <f t="shared" si="4"/>
        <v>0</v>
      </c>
      <c r="I27" s="237">
        <v>0</v>
      </c>
      <c r="J27" s="238"/>
      <c r="K27" s="227"/>
      <c r="L27" s="239">
        <f t="shared" si="5"/>
        <v>0</v>
      </c>
      <c r="M27" s="237">
        <v>0</v>
      </c>
      <c r="N27" s="238"/>
      <c r="O27" s="227"/>
      <c r="P27" s="239">
        <f t="shared" si="6"/>
        <v>0</v>
      </c>
      <c r="Q27" s="237">
        <v>0</v>
      </c>
      <c r="R27" s="238"/>
      <c r="S27" s="227"/>
      <c r="T27" s="239">
        <f t="shared" si="7"/>
        <v>0</v>
      </c>
      <c r="U27" s="237">
        <v>0</v>
      </c>
      <c r="V27" s="238"/>
      <c r="W27" s="227"/>
      <c r="X27" s="239">
        <f t="shared" si="8"/>
        <v>0</v>
      </c>
      <c r="Y27" s="237">
        <v>0</v>
      </c>
      <c r="Z27" s="238"/>
      <c r="AA27" s="227"/>
      <c r="AB27" s="239">
        <f t="shared" si="9"/>
        <v>0</v>
      </c>
      <c r="AC27" s="232"/>
      <c r="AD27" s="231">
        <f t="shared" ref="AD27" si="10">+E27+I27+M27+Q27+U27+Y27</f>
        <v>0</v>
      </c>
      <c r="AE27" s="276">
        <f t="shared" ref="AE27" si="11">L27+H27+P27+T27+X27+AB27</f>
        <v>0</v>
      </c>
    </row>
    <row r="28" spans="1:31" s="6" customFormat="1" x14ac:dyDescent="0.25">
      <c r="A28" s="274">
        <v>4102</v>
      </c>
      <c r="B28" s="357" t="s">
        <v>82</v>
      </c>
      <c r="C28" s="358"/>
      <c r="D28" s="359"/>
      <c r="E28" s="237">
        <v>0</v>
      </c>
      <c r="F28" s="238"/>
      <c r="G28" s="227"/>
      <c r="H28" s="239">
        <f t="shared" si="4"/>
        <v>0</v>
      </c>
      <c r="I28" s="237">
        <v>0</v>
      </c>
      <c r="J28" s="238"/>
      <c r="K28" s="227"/>
      <c r="L28" s="239">
        <f t="shared" si="5"/>
        <v>0</v>
      </c>
      <c r="M28" s="237">
        <v>0</v>
      </c>
      <c r="N28" s="238"/>
      <c r="O28" s="227"/>
      <c r="P28" s="239">
        <f t="shared" si="6"/>
        <v>0</v>
      </c>
      <c r="Q28" s="237">
        <v>0</v>
      </c>
      <c r="R28" s="238"/>
      <c r="S28" s="227"/>
      <c r="T28" s="239">
        <f t="shared" si="7"/>
        <v>0</v>
      </c>
      <c r="U28" s="237">
        <v>0</v>
      </c>
      <c r="V28" s="238"/>
      <c r="W28" s="227"/>
      <c r="X28" s="239">
        <f t="shared" si="8"/>
        <v>0</v>
      </c>
      <c r="Y28" s="237">
        <v>0</v>
      </c>
      <c r="Z28" s="238"/>
      <c r="AA28" s="227"/>
      <c r="AB28" s="239">
        <f t="shared" si="9"/>
        <v>0</v>
      </c>
      <c r="AC28" s="232"/>
      <c r="AD28" s="231">
        <f t="shared" si="2"/>
        <v>0</v>
      </c>
      <c r="AE28" s="276">
        <f t="shared" si="3"/>
        <v>0</v>
      </c>
    </row>
    <row r="29" spans="1:31" s="6" customFormat="1" x14ac:dyDescent="0.25">
      <c r="A29" s="274">
        <v>4175</v>
      </c>
      <c r="B29" s="357" t="s">
        <v>133</v>
      </c>
      <c r="C29" s="358"/>
      <c r="D29" s="359"/>
      <c r="E29" s="229">
        <v>0</v>
      </c>
      <c r="F29" s="230">
        <v>0</v>
      </c>
      <c r="G29" s="230"/>
      <c r="H29" s="239">
        <f>+F29*-E29</f>
        <v>0</v>
      </c>
      <c r="I29" s="229">
        <v>0</v>
      </c>
      <c r="J29" s="230">
        <v>0</v>
      </c>
      <c r="K29" s="230"/>
      <c r="L29" s="239">
        <f>+J29*-I29</f>
        <v>0</v>
      </c>
      <c r="M29" s="229">
        <v>0</v>
      </c>
      <c r="N29" s="230">
        <v>0</v>
      </c>
      <c r="O29" s="230"/>
      <c r="P29" s="239">
        <f>+N29*-M29</f>
        <v>0</v>
      </c>
      <c r="Q29" s="229">
        <v>0</v>
      </c>
      <c r="R29" s="230">
        <v>0</v>
      </c>
      <c r="S29" s="230"/>
      <c r="T29" s="239">
        <f>+R29*-Q29</f>
        <v>0</v>
      </c>
      <c r="U29" s="229">
        <v>0</v>
      </c>
      <c r="V29" s="230">
        <v>0</v>
      </c>
      <c r="W29" s="230"/>
      <c r="X29" s="239">
        <f>+V29*-U29</f>
        <v>0</v>
      </c>
      <c r="Y29" s="229">
        <v>0</v>
      </c>
      <c r="Z29" s="230">
        <v>0</v>
      </c>
      <c r="AA29" s="230"/>
      <c r="AB29" s="239">
        <f>+Z29*-Y29</f>
        <v>0</v>
      </c>
      <c r="AC29" s="232"/>
      <c r="AD29" s="231">
        <f t="shared" ref="AD29:AD31" si="12">+E29+I29+M29+Q29+U29+Y29</f>
        <v>0</v>
      </c>
      <c r="AE29" s="276">
        <f t="shared" ref="AE29:AE33" si="13">L29+H29+P29+T29+X29+AB29</f>
        <v>0</v>
      </c>
    </row>
    <row r="30" spans="1:31" s="6" customFormat="1" x14ac:dyDescent="0.25">
      <c r="A30" s="274">
        <v>4108</v>
      </c>
      <c r="B30" s="357" t="s">
        <v>20</v>
      </c>
      <c r="C30" s="358"/>
      <c r="D30" s="359"/>
      <c r="E30" s="229">
        <v>0</v>
      </c>
      <c r="F30" s="230">
        <v>0</v>
      </c>
      <c r="G30" s="230"/>
      <c r="H30" s="231">
        <f>+F30*E30</f>
        <v>0</v>
      </c>
      <c r="I30" s="229">
        <v>0</v>
      </c>
      <c r="J30" s="230">
        <v>0</v>
      </c>
      <c r="K30" s="230"/>
      <c r="L30" s="231">
        <f>+J30*I30</f>
        <v>0</v>
      </c>
      <c r="M30" s="229">
        <v>0</v>
      </c>
      <c r="N30" s="230">
        <v>0</v>
      </c>
      <c r="O30" s="230"/>
      <c r="P30" s="231">
        <f t="shared" ref="P30:P32" si="14">+N30*M30</f>
        <v>0</v>
      </c>
      <c r="Q30" s="229">
        <v>0</v>
      </c>
      <c r="R30" s="230">
        <v>0</v>
      </c>
      <c r="S30" s="230"/>
      <c r="T30" s="231">
        <f t="shared" ref="T30" si="15">+R30*Q30</f>
        <v>0</v>
      </c>
      <c r="U30" s="229">
        <v>0</v>
      </c>
      <c r="V30" s="230">
        <v>0</v>
      </c>
      <c r="W30" s="230"/>
      <c r="X30" s="231">
        <f>+V30*U30</f>
        <v>0</v>
      </c>
      <c r="Y30" s="229">
        <v>0</v>
      </c>
      <c r="Z30" s="230">
        <v>0</v>
      </c>
      <c r="AA30" s="230"/>
      <c r="AB30" s="231">
        <f t="shared" ref="AB30" si="16">+Z30*Y30</f>
        <v>0</v>
      </c>
      <c r="AC30" s="232"/>
      <c r="AD30" s="231">
        <f t="shared" si="12"/>
        <v>0</v>
      </c>
      <c r="AE30" s="275">
        <f t="shared" si="13"/>
        <v>0</v>
      </c>
    </row>
    <row r="31" spans="1:31" s="6" customFormat="1" x14ac:dyDescent="0.25">
      <c r="A31" s="274">
        <v>4144</v>
      </c>
      <c r="B31" s="357" t="s">
        <v>19</v>
      </c>
      <c r="C31" s="358"/>
      <c r="D31" s="359"/>
      <c r="E31" s="229">
        <v>0</v>
      </c>
      <c r="F31" s="230">
        <v>0</v>
      </c>
      <c r="G31" s="230"/>
      <c r="H31" s="231">
        <f>+F31*E31</f>
        <v>0</v>
      </c>
      <c r="I31" s="229">
        <v>0</v>
      </c>
      <c r="J31" s="230">
        <v>0</v>
      </c>
      <c r="K31" s="230"/>
      <c r="L31" s="231">
        <f t="shared" ref="L31:L32" si="17">+J31*I31</f>
        <v>0</v>
      </c>
      <c r="M31" s="229">
        <v>0</v>
      </c>
      <c r="N31" s="230">
        <v>0</v>
      </c>
      <c r="O31" s="230"/>
      <c r="P31" s="231">
        <f t="shared" si="14"/>
        <v>0</v>
      </c>
      <c r="Q31" s="229">
        <v>0</v>
      </c>
      <c r="R31" s="230">
        <v>0</v>
      </c>
      <c r="S31" s="230"/>
      <c r="T31" s="231">
        <f>+R31*Q31</f>
        <v>0</v>
      </c>
      <c r="U31" s="229">
        <v>0</v>
      </c>
      <c r="V31" s="230">
        <v>0</v>
      </c>
      <c r="W31" s="230"/>
      <c r="X31" s="231">
        <f>+V31*U31</f>
        <v>0</v>
      </c>
      <c r="Y31" s="229">
        <v>0</v>
      </c>
      <c r="Z31" s="230">
        <v>0</v>
      </c>
      <c r="AA31" s="230"/>
      <c r="AB31" s="231">
        <f>+Z31*Y31</f>
        <v>0</v>
      </c>
      <c r="AC31" s="232"/>
      <c r="AD31" s="231">
        <f t="shared" si="12"/>
        <v>0</v>
      </c>
      <c r="AE31" s="275">
        <f t="shared" si="13"/>
        <v>0</v>
      </c>
    </row>
    <row r="32" spans="1:31" s="6" customFormat="1" x14ac:dyDescent="0.25">
      <c r="A32" s="274">
        <v>4111</v>
      </c>
      <c r="B32" s="357" t="s">
        <v>0</v>
      </c>
      <c r="C32" s="358"/>
      <c r="D32" s="359"/>
      <c r="E32" s="240">
        <v>0</v>
      </c>
      <c r="F32" s="230">
        <v>0</v>
      </c>
      <c r="G32" s="230"/>
      <c r="H32" s="231">
        <f>+F32*E32</f>
        <v>0</v>
      </c>
      <c r="I32" s="240">
        <v>0</v>
      </c>
      <c r="J32" s="230">
        <v>0</v>
      </c>
      <c r="K32" s="230"/>
      <c r="L32" s="231">
        <f t="shared" si="17"/>
        <v>0</v>
      </c>
      <c r="M32" s="240">
        <v>0</v>
      </c>
      <c r="N32" s="230">
        <v>0</v>
      </c>
      <c r="O32" s="230"/>
      <c r="P32" s="231">
        <f t="shared" si="14"/>
        <v>0</v>
      </c>
      <c r="Q32" s="240">
        <v>0</v>
      </c>
      <c r="R32" s="230">
        <v>0</v>
      </c>
      <c r="S32" s="230"/>
      <c r="T32" s="231">
        <f>+R32*Q32</f>
        <v>0</v>
      </c>
      <c r="U32" s="240">
        <v>0</v>
      </c>
      <c r="V32" s="230">
        <v>0</v>
      </c>
      <c r="W32" s="230"/>
      <c r="X32" s="231">
        <f>+V32*U32</f>
        <v>0</v>
      </c>
      <c r="Y32" s="240">
        <v>0</v>
      </c>
      <c r="Z32" s="230">
        <v>0</v>
      </c>
      <c r="AA32" s="230"/>
      <c r="AB32" s="231">
        <f>+Z32*Y32</f>
        <v>0</v>
      </c>
      <c r="AC32" s="232"/>
      <c r="AD32" s="231">
        <f>+E32+I32+M32+Q32+U32+Y32</f>
        <v>0</v>
      </c>
      <c r="AE32" s="275">
        <f>L32+H32+P32+T32+X32+AB32</f>
        <v>0</v>
      </c>
    </row>
    <row r="33" spans="1:31" s="6" customFormat="1" x14ac:dyDescent="0.25">
      <c r="A33" s="274">
        <v>4150</v>
      </c>
      <c r="B33" s="357" t="s">
        <v>4</v>
      </c>
      <c r="C33" s="358"/>
      <c r="D33" s="359"/>
      <c r="E33" s="229">
        <v>0</v>
      </c>
      <c r="F33" s="230">
        <v>0</v>
      </c>
      <c r="G33" s="230"/>
      <c r="H33" s="231">
        <f>+F33*E33</f>
        <v>0</v>
      </c>
      <c r="I33" s="229">
        <v>0</v>
      </c>
      <c r="J33" s="230">
        <v>0</v>
      </c>
      <c r="K33" s="230"/>
      <c r="L33" s="231">
        <f>+J33*I33</f>
        <v>0</v>
      </c>
      <c r="M33" s="229">
        <v>0</v>
      </c>
      <c r="N33" s="230">
        <v>0</v>
      </c>
      <c r="O33" s="230"/>
      <c r="P33" s="231">
        <f>+N33*M33</f>
        <v>0</v>
      </c>
      <c r="Q33" s="229">
        <v>0</v>
      </c>
      <c r="R33" s="230">
        <v>0</v>
      </c>
      <c r="S33" s="230"/>
      <c r="T33" s="231">
        <f>+R33*Q33</f>
        <v>0</v>
      </c>
      <c r="U33" s="229">
        <v>0</v>
      </c>
      <c r="V33" s="230">
        <v>0</v>
      </c>
      <c r="W33" s="230"/>
      <c r="X33" s="231">
        <f>+V33*U33</f>
        <v>0</v>
      </c>
      <c r="Y33" s="229">
        <v>0</v>
      </c>
      <c r="Z33" s="230">
        <v>0</v>
      </c>
      <c r="AA33" s="230"/>
      <c r="AB33" s="231">
        <f>+Z33*Y33</f>
        <v>0</v>
      </c>
      <c r="AC33" s="232"/>
      <c r="AD33" s="231">
        <f>+E33+I33+M33+Q33+U33+Y33</f>
        <v>0</v>
      </c>
      <c r="AE33" s="275">
        <f t="shared" si="13"/>
        <v>0</v>
      </c>
    </row>
    <row r="34" spans="1:31" s="6" customFormat="1" x14ac:dyDescent="0.25">
      <c r="A34" s="274"/>
      <c r="B34" s="357" t="s">
        <v>44</v>
      </c>
      <c r="C34" s="358"/>
      <c r="D34" s="359"/>
      <c r="E34" s="229"/>
      <c r="F34" s="228"/>
      <c r="G34" s="228"/>
      <c r="H34" s="231"/>
      <c r="I34" s="229"/>
      <c r="J34" s="228"/>
      <c r="K34" s="228"/>
      <c r="L34" s="231"/>
      <c r="M34" s="229"/>
      <c r="N34" s="228"/>
      <c r="O34" s="228"/>
      <c r="P34" s="231"/>
      <c r="Q34" s="229"/>
      <c r="R34" s="228"/>
      <c r="S34" s="228"/>
      <c r="T34" s="231"/>
      <c r="U34" s="229"/>
      <c r="V34" s="228"/>
      <c r="W34" s="228"/>
      <c r="X34" s="231"/>
      <c r="Y34" s="229"/>
      <c r="Z34" s="228"/>
      <c r="AA34" s="228"/>
      <c r="AB34" s="231"/>
      <c r="AC34" s="232"/>
      <c r="AD34" s="231"/>
      <c r="AE34" s="275"/>
    </row>
    <row r="35" spans="1:31" s="38" customFormat="1" ht="13.5" thickBot="1" x14ac:dyDescent="0.35">
      <c r="A35" s="217" t="s">
        <v>13</v>
      </c>
      <c r="B35" s="267"/>
      <c r="C35" s="268"/>
      <c r="D35" s="269"/>
      <c r="E35" s="221"/>
      <c r="F35" s="152"/>
      <c r="G35" s="152"/>
      <c r="H35" s="222">
        <f>SUM(H19:H34)</f>
        <v>0</v>
      </c>
      <c r="I35" s="223"/>
      <c r="J35" s="219"/>
      <c r="K35" s="219"/>
      <c r="L35" s="224">
        <f>SUM(L19:L34)</f>
        <v>0</v>
      </c>
      <c r="M35" s="223"/>
      <c r="N35" s="219"/>
      <c r="O35" s="219"/>
      <c r="P35" s="224">
        <f>SUM(P19:P34)</f>
        <v>0</v>
      </c>
      <c r="Q35" s="223"/>
      <c r="R35" s="219"/>
      <c r="S35" s="219"/>
      <c r="T35" s="224">
        <f>SUM(T19:T34)</f>
        <v>0</v>
      </c>
      <c r="U35" s="223"/>
      <c r="V35" s="219"/>
      <c r="W35" s="219"/>
      <c r="X35" s="224">
        <f>SUM(X19:X34)</f>
        <v>0</v>
      </c>
      <c r="Y35" s="223"/>
      <c r="Z35" s="219"/>
      <c r="AA35" s="219"/>
      <c r="AB35" s="224">
        <f>SUM(AB19:AB34)</f>
        <v>0</v>
      </c>
      <c r="AC35" s="225"/>
      <c r="AD35" s="226"/>
      <c r="AE35" s="224">
        <f>SUM(AE19:AE34)</f>
        <v>0</v>
      </c>
    </row>
    <row r="36" spans="1:31" s="34" customFormat="1" ht="14" thickTop="1" thickBot="1" x14ac:dyDescent="0.35">
      <c r="A36" s="43" t="s">
        <v>2</v>
      </c>
      <c r="B36" s="213"/>
      <c r="C36" s="213"/>
      <c r="D36" s="214" t="s">
        <v>21</v>
      </c>
      <c r="E36" s="159" t="s">
        <v>33</v>
      </c>
      <c r="F36" s="160" t="s">
        <v>17</v>
      </c>
      <c r="G36" s="52" t="s">
        <v>68</v>
      </c>
      <c r="H36" s="23" t="s">
        <v>18</v>
      </c>
      <c r="I36" s="159" t="s">
        <v>33</v>
      </c>
      <c r="J36" s="160" t="s">
        <v>17</v>
      </c>
      <c r="K36" s="52" t="s">
        <v>68</v>
      </c>
      <c r="L36" s="23" t="s">
        <v>18</v>
      </c>
      <c r="M36" s="159" t="s">
        <v>33</v>
      </c>
      <c r="N36" s="160" t="s">
        <v>17</v>
      </c>
      <c r="O36" s="52" t="s">
        <v>68</v>
      </c>
      <c r="P36" s="23" t="s">
        <v>18</v>
      </c>
      <c r="Q36" s="159" t="s">
        <v>33</v>
      </c>
      <c r="R36" s="160" t="s">
        <v>17</v>
      </c>
      <c r="S36" s="52" t="s">
        <v>68</v>
      </c>
      <c r="T36" s="23" t="s">
        <v>18</v>
      </c>
      <c r="U36" s="159" t="s">
        <v>33</v>
      </c>
      <c r="V36" s="160" t="s">
        <v>17</v>
      </c>
      <c r="W36" s="52" t="s">
        <v>68</v>
      </c>
      <c r="X36" s="23" t="s">
        <v>18</v>
      </c>
      <c r="Y36" s="159" t="s">
        <v>33</v>
      </c>
      <c r="Z36" s="160" t="s">
        <v>17</v>
      </c>
      <c r="AA36" s="52" t="s">
        <v>68</v>
      </c>
      <c r="AB36" s="23" t="s">
        <v>18</v>
      </c>
      <c r="AC36" s="32"/>
      <c r="AD36" s="25" t="s">
        <v>33</v>
      </c>
      <c r="AE36" s="26" t="s">
        <v>29</v>
      </c>
    </row>
    <row r="37" spans="1:31" s="34" customFormat="1" ht="13" thickBot="1" x14ac:dyDescent="0.3">
      <c r="A37" s="203"/>
      <c r="B37" s="31"/>
      <c r="C37" s="22"/>
      <c r="D37" s="42"/>
      <c r="E37" s="35"/>
      <c r="F37" s="22"/>
      <c r="G37" s="22"/>
      <c r="H37" s="21"/>
      <c r="I37" s="35"/>
      <c r="J37" s="22"/>
      <c r="K37" s="22"/>
      <c r="L37" s="21"/>
      <c r="M37" s="35"/>
      <c r="N37" s="22"/>
      <c r="O37" s="22"/>
      <c r="P37" s="21"/>
      <c r="Q37" s="35"/>
      <c r="R37" s="22"/>
      <c r="S37" s="22"/>
      <c r="T37" s="21"/>
      <c r="U37" s="35"/>
      <c r="V37" s="22"/>
      <c r="W37" s="22"/>
      <c r="X37" s="21"/>
      <c r="Y37" s="35"/>
      <c r="Z37" s="22"/>
      <c r="AA37" s="22"/>
      <c r="AB37" s="21"/>
      <c r="AC37" s="27"/>
      <c r="AD37" s="28"/>
      <c r="AE37" s="29"/>
    </row>
    <row r="38" spans="1:31" s="34" customFormat="1" ht="13" x14ac:dyDescent="0.3">
      <c r="A38" s="255" t="s">
        <v>62</v>
      </c>
      <c r="B38" s="256"/>
      <c r="C38" s="257"/>
      <c r="D38" s="258"/>
      <c r="E38" s="251"/>
      <c r="F38" s="235"/>
      <c r="G38" s="235"/>
      <c r="H38" s="241"/>
      <c r="I38" s="236"/>
      <c r="J38" s="235"/>
      <c r="K38" s="235"/>
      <c r="L38" s="241"/>
      <c r="M38" s="236"/>
      <c r="N38" s="235"/>
      <c r="O38" s="235"/>
      <c r="P38" s="241"/>
      <c r="Q38" s="236"/>
      <c r="R38" s="235"/>
      <c r="S38" s="235"/>
      <c r="T38" s="241"/>
      <c r="U38" s="236"/>
      <c r="V38" s="235"/>
      <c r="W38" s="235"/>
      <c r="X38" s="241"/>
      <c r="Y38" s="236"/>
      <c r="Z38" s="235"/>
      <c r="AA38" s="235"/>
      <c r="AB38" s="241"/>
      <c r="AC38" s="242"/>
      <c r="AD38" s="243"/>
      <c r="AE38" s="277"/>
    </row>
    <row r="39" spans="1:31" s="6" customFormat="1" x14ac:dyDescent="0.25">
      <c r="A39" s="259">
        <v>5105</v>
      </c>
      <c r="B39" s="260" t="s">
        <v>42</v>
      </c>
      <c r="C39" s="261"/>
      <c r="D39" s="262" t="s">
        <v>22</v>
      </c>
      <c r="E39" s="250"/>
      <c r="F39" s="230"/>
      <c r="G39" s="230"/>
      <c r="H39" s="231">
        <f>+F39*E39</f>
        <v>0</v>
      </c>
      <c r="I39" s="229"/>
      <c r="J39" s="230">
        <f>F39</f>
        <v>0</v>
      </c>
      <c r="K39" s="230"/>
      <c r="L39" s="231">
        <f>+J39*I39</f>
        <v>0</v>
      </c>
      <c r="M39" s="229"/>
      <c r="N39" s="230">
        <f>J39</f>
        <v>0</v>
      </c>
      <c r="O39" s="230"/>
      <c r="P39" s="231">
        <f>+N39*M39</f>
        <v>0</v>
      </c>
      <c r="Q39" s="229"/>
      <c r="R39" s="230">
        <f>N39</f>
        <v>0</v>
      </c>
      <c r="S39" s="230"/>
      <c r="T39" s="231">
        <f>+R39*Q39</f>
        <v>0</v>
      </c>
      <c r="U39" s="229"/>
      <c r="V39" s="230">
        <f>R39</f>
        <v>0</v>
      </c>
      <c r="W39" s="230"/>
      <c r="X39" s="231">
        <f>+V39*U39</f>
        <v>0</v>
      </c>
      <c r="Y39" s="229"/>
      <c r="Z39" s="230">
        <f>V39</f>
        <v>0</v>
      </c>
      <c r="AA39" s="230"/>
      <c r="AB39" s="231">
        <f>+Z39*Y39</f>
        <v>0</v>
      </c>
      <c r="AC39" s="232"/>
      <c r="AD39" s="231">
        <f>+E39+I39+M39+Q39+U39+Y39</f>
        <v>0</v>
      </c>
      <c r="AE39" s="275">
        <f>L39+H39+P39+T39+X39+AB39</f>
        <v>0</v>
      </c>
    </row>
    <row r="40" spans="1:31" s="6" customFormat="1" x14ac:dyDescent="0.25">
      <c r="A40" s="259">
        <v>5105</v>
      </c>
      <c r="B40" s="260" t="s">
        <v>3</v>
      </c>
      <c r="C40" s="261"/>
      <c r="D40" s="262" t="s">
        <v>22</v>
      </c>
      <c r="E40" s="250"/>
      <c r="F40" s="230">
        <v>0</v>
      </c>
      <c r="G40" s="230"/>
      <c r="H40" s="231">
        <f>+F40*E40</f>
        <v>0</v>
      </c>
      <c r="I40" s="229">
        <v>0</v>
      </c>
      <c r="J40" s="230">
        <v>0</v>
      </c>
      <c r="K40" s="230"/>
      <c r="L40" s="231">
        <f>+J40*I40</f>
        <v>0</v>
      </c>
      <c r="M40" s="229">
        <v>0</v>
      </c>
      <c r="N40" s="230">
        <v>0</v>
      </c>
      <c r="O40" s="230"/>
      <c r="P40" s="231">
        <f>+N40*M40</f>
        <v>0</v>
      </c>
      <c r="Q40" s="229">
        <v>0</v>
      </c>
      <c r="R40" s="230">
        <v>0</v>
      </c>
      <c r="S40" s="230"/>
      <c r="T40" s="231">
        <f>+R40*Q40</f>
        <v>0</v>
      </c>
      <c r="U40" s="229">
        <v>0</v>
      </c>
      <c r="V40" s="230">
        <v>0</v>
      </c>
      <c r="W40" s="230"/>
      <c r="X40" s="231">
        <f>+V40*U40</f>
        <v>0</v>
      </c>
      <c r="Y40" s="229">
        <v>0</v>
      </c>
      <c r="Z40" s="230">
        <v>0</v>
      </c>
      <c r="AA40" s="230"/>
      <c r="AB40" s="231">
        <f>+Z40*Y40</f>
        <v>0</v>
      </c>
      <c r="AC40" s="232"/>
      <c r="AD40" s="231">
        <f t="shared" ref="AD40:AD42" si="18">+E40+I40+M40+Q40+U40+Y40</f>
        <v>0</v>
      </c>
      <c r="AE40" s="275">
        <f>L40+H40+P40+T40+X40+AB40</f>
        <v>0</v>
      </c>
    </row>
    <row r="41" spans="1:31" s="6" customFormat="1" x14ac:dyDescent="0.25">
      <c r="A41" s="259">
        <v>5105</v>
      </c>
      <c r="B41" s="260" t="s">
        <v>5</v>
      </c>
      <c r="C41" s="261"/>
      <c r="D41" s="262"/>
      <c r="E41" s="252"/>
      <c r="F41" s="245">
        <v>0.70921000000000001</v>
      </c>
      <c r="G41" s="245"/>
      <c r="H41" s="241">
        <f>SUM(H39:H40)*F41</f>
        <v>0</v>
      </c>
      <c r="I41" s="244"/>
      <c r="J41" s="245">
        <v>0.70921000000000001</v>
      </c>
      <c r="K41" s="245"/>
      <c r="L41" s="241">
        <f>SUM(L39:L40)*J41</f>
        <v>0</v>
      </c>
      <c r="M41" s="244"/>
      <c r="N41" s="245">
        <v>0.70921000000000001</v>
      </c>
      <c r="O41" s="245"/>
      <c r="P41" s="241">
        <f>SUM(P39:P40)*N41</f>
        <v>0</v>
      </c>
      <c r="Q41" s="244"/>
      <c r="R41" s="245">
        <v>0.70921000000000001</v>
      </c>
      <c r="S41" s="245"/>
      <c r="T41" s="241">
        <f>SUM(T39:T40)*R41</f>
        <v>0</v>
      </c>
      <c r="U41" s="244"/>
      <c r="V41" s="245">
        <v>0.70921000000000001</v>
      </c>
      <c r="W41" s="245"/>
      <c r="X41" s="241">
        <f>SUM(X39:X40)*V41</f>
        <v>0</v>
      </c>
      <c r="Y41" s="244"/>
      <c r="Z41" s="245">
        <v>0.70921000000000001</v>
      </c>
      <c r="AA41" s="245"/>
      <c r="AB41" s="241">
        <f>SUM(AB39:AB40)*Z41</f>
        <v>0</v>
      </c>
      <c r="AC41" s="242"/>
      <c r="AD41" s="231">
        <f t="shared" si="18"/>
        <v>0</v>
      </c>
      <c r="AE41" s="275">
        <f t="shared" ref="AE41:AE42" si="19">L41+H41+P41+T41+X41+AB41</f>
        <v>0</v>
      </c>
    </row>
    <row r="42" spans="1:31" s="6" customFormat="1" x14ac:dyDescent="0.25">
      <c r="A42" s="259">
        <v>5105</v>
      </c>
      <c r="B42" s="260" t="s">
        <v>70</v>
      </c>
      <c r="C42" s="261"/>
      <c r="D42" s="262"/>
      <c r="E42" s="250"/>
      <c r="F42" s="230"/>
      <c r="G42" s="230"/>
      <c r="H42" s="231">
        <f>+F42*E42</f>
        <v>0</v>
      </c>
      <c r="I42" s="229"/>
      <c r="J42" s="230">
        <f>F42</f>
        <v>0</v>
      </c>
      <c r="K42" s="230"/>
      <c r="L42" s="231">
        <f>+J42*I42</f>
        <v>0</v>
      </c>
      <c r="M42" s="229"/>
      <c r="N42" s="230">
        <f>J42</f>
        <v>0</v>
      </c>
      <c r="O42" s="230"/>
      <c r="P42" s="231">
        <f>+N42*M42</f>
        <v>0</v>
      </c>
      <c r="Q42" s="229"/>
      <c r="R42" s="230">
        <f>N42</f>
        <v>0</v>
      </c>
      <c r="S42" s="230"/>
      <c r="T42" s="231">
        <f>+R42*Q42</f>
        <v>0</v>
      </c>
      <c r="U42" s="229"/>
      <c r="V42" s="230">
        <f>R42</f>
        <v>0</v>
      </c>
      <c r="W42" s="230"/>
      <c r="X42" s="231">
        <f>+V42*U42</f>
        <v>0</v>
      </c>
      <c r="Y42" s="229"/>
      <c r="Z42" s="230">
        <f>V42</f>
        <v>0</v>
      </c>
      <c r="AA42" s="230"/>
      <c r="AB42" s="231">
        <f>+Z42*Y42</f>
        <v>0</v>
      </c>
      <c r="AC42" s="242"/>
      <c r="AD42" s="231">
        <f t="shared" si="18"/>
        <v>0</v>
      </c>
      <c r="AE42" s="275">
        <f t="shared" si="19"/>
        <v>0</v>
      </c>
    </row>
    <row r="43" spans="1:31" s="34" customFormat="1" x14ac:dyDescent="0.25">
      <c r="A43" s="259"/>
      <c r="B43" s="260"/>
      <c r="C43" s="261"/>
      <c r="D43" s="262"/>
      <c r="E43" s="251"/>
      <c r="F43" s="242"/>
      <c r="G43" s="242"/>
      <c r="H43" s="241"/>
      <c r="I43" s="236"/>
      <c r="J43" s="242"/>
      <c r="K43" s="242"/>
      <c r="L43" s="241"/>
      <c r="M43" s="236"/>
      <c r="N43" s="242"/>
      <c r="O43" s="242"/>
      <c r="P43" s="241"/>
      <c r="Q43" s="236"/>
      <c r="R43" s="242"/>
      <c r="S43" s="242"/>
      <c r="T43" s="241"/>
      <c r="U43" s="236"/>
      <c r="V43" s="242"/>
      <c r="W43" s="242"/>
      <c r="X43" s="241"/>
      <c r="Y43" s="236"/>
      <c r="Z43" s="242"/>
      <c r="AA43" s="242"/>
      <c r="AB43" s="241"/>
      <c r="AC43" s="242"/>
      <c r="AD43" s="243"/>
      <c r="AE43" s="277"/>
    </row>
    <row r="44" spans="1:31" s="34" customFormat="1" x14ac:dyDescent="0.25">
      <c r="A44" s="259" t="s">
        <v>63</v>
      </c>
      <c r="B44" s="260"/>
      <c r="C44" s="261"/>
      <c r="D44" s="262"/>
      <c r="E44" s="251"/>
      <c r="F44" s="235"/>
      <c r="G44" s="235"/>
      <c r="H44" s="241"/>
      <c r="I44" s="236"/>
      <c r="J44" s="242"/>
      <c r="K44" s="242"/>
      <c r="L44" s="241"/>
      <c r="M44" s="236"/>
      <c r="N44" s="242"/>
      <c r="O44" s="242"/>
      <c r="P44" s="241"/>
      <c r="Q44" s="236"/>
      <c r="R44" s="242"/>
      <c r="S44" s="242"/>
      <c r="T44" s="241"/>
      <c r="U44" s="236"/>
      <c r="V44" s="242"/>
      <c r="W44" s="242"/>
      <c r="X44" s="241"/>
      <c r="Y44" s="236"/>
      <c r="Z44" s="242"/>
      <c r="AA44" s="242"/>
      <c r="AB44" s="241"/>
      <c r="AC44" s="242"/>
      <c r="AD44" s="243"/>
      <c r="AE44" s="277"/>
    </row>
    <row r="45" spans="1:31" s="34" customFormat="1" x14ac:dyDescent="0.25">
      <c r="A45" s="259"/>
      <c r="B45" s="260" t="s">
        <v>64</v>
      </c>
      <c r="C45" s="261"/>
      <c r="D45" s="262"/>
      <c r="E45" s="251"/>
      <c r="F45" s="235"/>
      <c r="G45" s="235"/>
      <c r="H45" s="241"/>
      <c r="I45" s="236"/>
      <c r="J45" s="235"/>
      <c r="K45" s="235"/>
      <c r="L45" s="241"/>
      <c r="M45" s="236"/>
      <c r="N45" s="235"/>
      <c r="O45" s="235"/>
      <c r="P45" s="241"/>
      <c r="Q45" s="236"/>
      <c r="R45" s="235"/>
      <c r="S45" s="235"/>
      <c r="T45" s="241"/>
      <c r="U45" s="236"/>
      <c r="V45" s="235"/>
      <c r="W45" s="235"/>
      <c r="X45" s="241"/>
      <c r="Y45" s="236"/>
      <c r="Z45" s="235"/>
      <c r="AA45" s="235"/>
      <c r="AB45" s="241"/>
      <c r="AC45" s="242"/>
      <c r="AD45" s="243"/>
      <c r="AE45" s="277"/>
    </row>
    <row r="46" spans="1:31" s="6" customFormat="1" ht="13" x14ac:dyDescent="0.3">
      <c r="A46" s="259">
        <v>5105</v>
      </c>
      <c r="B46" s="260" t="s">
        <v>47</v>
      </c>
      <c r="C46" s="261"/>
      <c r="D46" s="262" t="s">
        <v>22</v>
      </c>
      <c r="E46" s="250"/>
      <c r="F46" s="230"/>
      <c r="G46" s="246"/>
      <c r="H46" s="247">
        <f>SUM(G47:G51)</f>
        <v>0</v>
      </c>
      <c r="I46" s="229"/>
      <c r="J46" s="230"/>
      <c r="K46" s="246"/>
      <c r="L46" s="247">
        <f>SUM(K47:K51)</f>
        <v>0</v>
      </c>
      <c r="M46" s="229"/>
      <c r="N46" s="230"/>
      <c r="O46" s="246"/>
      <c r="P46" s="247">
        <f>SUM(O47:O51)</f>
        <v>0</v>
      </c>
      <c r="Q46" s="229"/>
      <c r="R46" s="230"/>
      <c r="S46" s="246"/>
      <c r="T46" s="247">
        <f>SUM(S47:S51)</f>
        <v>0</v>
      </c>
      <c r="U46" s="229"/>
      <c r="V46" s="230"/>
      <c r="W46" s="246"/>
      <c r="X46" s="247">
        <f>SUM(W47:W51)</f>
        <v>0</v>
      </c>
      <c r="Y46" s="229"/>
      <c r="Z46" s="230"/>
      <c r="AA46" s="246"/>
      <c r="AB46" s="247">
        <f>SUM(AA47:AA51)</f>
        <v>0</v>
      </c>
      <c r="AC46" s="232"/>
      <c r="AD46" s="231">
        <f>+E46+I46+M46+Q46+U46+Y46</f>
        <v>0</v>
      </c>
      <c r="AE46" s="275">
        <f>L46+H46+P46+T46+X46+AB46</f>
        <v>0</v>
      </c>
    </row>
    <row r="47" spans="1:31" s="6" customFormat="1" outlineLevel="1" x14ac:dyDescent="0.25">
      <c r="A47" s="259"/>
      <c r="B47" s="260" t="s">
        <v>73</v>
      </c>
      <c r="C47" s="261"/>
      <c r="D47" s="262"/>
      <c r="E47" s="250"/>
      <c r="F47" s="230"/>
      <c r="G47" s="234">
        <f>+F47*E47</f>
        <v>0</v>
      </c>
      <c r="H47" s="231"/>
      <c r="I47" s="229"/>
      <c r="J47" s="230"/>
      <c r="K47" s="234">
        <f>+J47*I47</f>
        <v>0</v>
      </c>
      <c r="L47" s="231"/>
      <c r="M47" s="229"/>
      <c r="N47" s="230"/>
      <c r="O47" s="234">
        <f>+N47*M47</f>
        <v>0</v>
      </c>
      <c r="P47" s="231"/>
      <c r="Q47" s="229"/>
      <c r="R47" s="230"/>
      <c r="S47" s="234">
        <f>+R47*Q47</f>
        <v>0</v>
      </c>
      <c r="T47" s="231"/>
      <c r="U47" s="229"/>
      <c r="V47" s="230"/>
      <c r="W47" s="234">
        <f>+V47*U47</f>
        <v>0</v>
      </c>
      <c r="X47" s="231"/>
      <c r="Y47" s="229"/>
      <c r="Z47" s="230"/>
      <c r="AA47" s="234">
        <f>+Z47*Y47</f>
        <v>0</v>
      </c>
      <c r="AB47" s="231"/>
      <c r="AC47" s="232"/>
      <c r="AD47" s="231"/>
      <c r="AE47" s="275"/>
    </row>
    <row r="48" spans="1:31" s="6" customFormat="1" outlineLevel="1" x14ac:dyDescent="0.25">
      <c r="A48" s="259"/>
      <c r="B48" s="260" t="s">
        <v>74</v>
      </c>
      <c r="C48" s="261"/>
      <c r="D48" s="262"/>
      <c r="E48" s="250"/>
      <c r="F48" s="230"/>
      <c r="G48" s="234">
        <f t="shared" ref="G48:G49" si="20">+F48*E48</f>
        <v>0</v>
      </c>
      <c r="H48" s="231"/>
      <c r="I48" s="229"/>
      <c r="J48" s="230"/>
      <c r="K48" s="234">
        <f t="shared" ref="K48:K49" si="21">+J48*I48</f>
        <v>0</v>
      </c>
      <c r="L48" s="231"/>
      <c r="M48" s="229"/>
      <c r="N48" s="230"/>
      <c r="O48" s="234">
        <f t="shared" ref="O48:O49" si="22">+N48*M48</f>
        <v>0</v>
      </c>
      <c r="P48" s="231"/>
      <c r="Q48" s="229"/>
      <c r="R48" s="230"/>
      <c r="S48" s="234">
        <f t="shared" ref="S48:S49" si="23">+R48*Q48</f>
        <v>0</v>
      </c>
      <c r="T48" s="231"/>
      <c r="U48" s="229"/>
      <c r="V48" s="230"/>
      <c r="W48" s="234">
        <f t="shared" ref="W48:W49" si="24">+V48*U48</f>
        <v>0</v>
      </c>
      <c r="X48" s="231"/>
      <c r="Y48" s="229"/>
      <c r="Z48" s="230"/>
      <c r="AA48" s="234">
        <f t="shared" ref="AA48:AA49" si="25">+Z48*Y48</f>
        <v>0</v>
      </c>
      <c r="AB48" s="231"/>
      <c r="AC48" s="232"/>
      <c r="AD48" s="231"/>
      <c r="AE48" s="275"/>
    </row>
    <row r="49" spans="1:31" s="6" customFormat="1" ht="13" x14ac:dyDescent="0.3">
      <c r="A49" s="259"/>
      <c r="B49" s="260" t="s">
        <v>75</v>
      </c>
      <c r="C49" s="261"/>
      <c r="D49" s="262"/>
      <c r="E49" s="250"/>
      <c r="F49" s="230"/>
      <c r="G49" s="234">
        <f t="shared" si="20"/>
        <v>0</v>
      </c>
      <c r="H49" s="247"/>
      <c r="I49" s="229"/>
      <c r="J49" s="230"/>
      <c r="K49" s="234">
        <f t="shared" si="21"/>
        <v>0</v>
      </c>
      <c r="L49" s="247"/>
      <c r="M49" s="229"/>
      <c r="N49" s="230"/>
      <c r="O49" s="234">
        <f t="shared" si="22"/>
        <v>0</v>
      </c>
      <c r="P49" s="247"/>
      <c r="Q49" s="229"/>
      <c r="R49" s="230"/>
      <c r="S49" s="234">
        <f t="shared" si="23"/>
        <v>0</v>
      </c>
      <c r="T49" s="247"/>
      <c r="U49" s="229"/>
      <c r="V49" s="230"/>
      <c r="W49" s="234">
        <f t="shared" si="24"/>
        <v>0</v>
      </c>
      <c r="X49" s="247"/>
      <c r="Y49" s="229"/>
      <c r="Z49" s="230"/>
      <c r="AA49" s="234">
        <f t="shared" si="25"/>
        <v>0</v>
      </c>
      <c r="AB49" s="247"/>
      <c r="AC49" s="232"/>
      <c r="AD49" s="231">
        <f>+E49+I49+M49+Q49+U49+Y49</f>
        <v>0</v>
      </c>
      <c r="AE49" s="275">
        <f>L49+H49+P49+T49+X49+AB49</f>
        <v>0</v>
      </c>
    </row>
    <row r="50" spans="1:31" s="6" customFormat="1" outlineLevel="1" x14ac:dyDescent="0.25">
      <c r="A50" s="259"/>
      <c r="B50" s="260" t="s">
        <v>76</v>
      </c>
      <c r="C50" s="261"/>
      <c r="D50" s="262"/>
      <c r="E50" s="250"/>
      <c r="F50" s="230"/>
      <c r="G50" s="234">
        <f>+F50*E50</f>
        <v>0</v>
      </c>
      <c r="H50" s="231"/>
      <c r="I50" s="229"/>
      <c r="J50" s="230"/>
      <c r="K50" s="234">
        <f>+J50*I50</f>
        <v>0</v>
      </c>
      <c r="L50" s="231"/>
      <c r="M50" s="229"/>
      <c r="N50" s="230"/>
      <c r="O50" s="234">
        <f>+N50*M50</f>
        <v>0</v>
      </c>
      <c r="P50" s="231"/>
      <c r="Q50" s="229"/>
      <c r="R50" s="230"/>
      <c r="S50" s="234">
        <f>+R50*Q50</f>
        <v>0</v>
      </c>
      <c r="T50" s="231"/>
      <c r="U50" s="229"/>
      <c r="V50" s="230"/>
      <c r="W50" s="234">
        <f>+V50*U50</f>
        <v>0</v>
      </c>
      <c r="X50" s="231"/>
      <c r="Y50" s="229"/>
      <c r="Z50" s="230"/>
      <c r="AA50" s="234">
        <f>+Z50*Y50</f>
        <v>0</v>
      </c>
      <c r="AB50" s="231"/>
      <c r="AC50" s="232"/>
      <c r="AD50" s="231"/>
      <c r="AE50" s="275"/>
    </row>
    <row r="51" spans="1:31" s="6" customFormat="1" outlineLevel="1" x14ac:dyDescent="0.25">
      <c r="A51" s="259"/>
      <c r="B51" s="260" t="s">
        <v>77</v>
      </c>
      <c r="C51" s="261"/>
      <c r="D51" s="262"/>
      <c r="E51" s="250"/>
      <c r="F51" s="230"/>
      <c r="G51" s="234">
        <f t="shared" ref="G51" si="26">+F51*E51</f>
        <v>0</v>
      </c>
      <c r="H51" s="231"/>
      <c r="I51" s="229"/>
      <c r="J51" s="230"/>
      <c r="K51" s="234">
        <f t="shared" ref="K51" si="27">+J51*I51</f>
        <v>0</v>
      </c>
      <c r="L51" s="231"/>
      <c r="M51" s="229"/>
      <c r="N51" s="230"/>
      <c r="O51" s="234">
        <f t="shared" ref="O51" si="28">+N51*M51</f>
        <v>0</v>
      </c>
      <c r="P51" s="231"/>
      <c r="Q51" s="229"/>
      <c r="R51" s="230"/>
      <c r="S51" s="234">
        <f t="shared" ref="S51" si="29">+R51*Q51</f>
        <v>0</v>
      </c>
      <c r="T51" s="231"/>
      <c r="U51" s="229"/>
      <c r="V51" s="230"/>
      <c r="W51" s="234">
        <f t="shared" ref="W51" si="30">+V51*U51</f>
        <v>0</v>
      </c>
      <c r="X51" s="231"/>
      <c r="Y51" s="229"/>
      <c r="Z51" s="230"/>
      <c r="AA51" s="234">
        <f t="shared" ref="AA51" si="31">+Z51*Y51</f>
        <v>0</v>
      </c>
      <c r="AB51" s="231"/>
      <c r="AC51" s="232"/>
      <c r="AD51" s="231"/>
      <c r="AE51" s="275"/>
    </row>
    <row r="52" spans="1:31" s="34" customFormat="1" x14ac:dyDescent="0.25">
      <c r="A52" s="259">
        <v>5105</v>
      </c>
      <c r="B52" s="260" t="s">
        <v>5</v>
      </c>
      <c r="C52" s="261"/>
      <c r="D52" s="262"/>
      <c r="E52" s="252"/>
      <c r="F52" s="245">
        <v>0.70921000000000001</v>
      </c>
      <c r="G52" s="245"/>
      <c r="H52" s="241">
        <f>SUM(H46:H51)*F52</f>
        <v>0</v>
      </c>
      <c r="I52" s="244"/>
      <c r="J52" s="245">
        <v>0.70921000000000001</v>
      </c>
      <c r="K52" s="245"/>
      <c r="L52" s="241">
        <f>SUM(L46:L51)*J52</f>
        <v>0</v>
      </c>
      <c r="M52" s="244"/>
      <c r="N52" s="245">
        <v>0.70921000000000001</v>
      </c>
      <c r="O52" s="245"/>
      <c r="P52" s="241">
        <f>SUM(P46:P51)*N52</f>
        <v>0</v>
      </c>
      <c r="Q52" s="244"/>
      <c r="R52" s="245">
        <v>0.70921000000000001</v>
      </c>
      <c r="S52" s="245"/>
      <c r="T52" s="241">
        <f>SUM(T46:T51)*R52</f>
        <v>0</v>
      </c>
      <c r="U52" s="244"/>
      <c r="V52" s="245">
        <v>0.70921000000000001</v>
      </c>
      <c r="W52" s="245"/>
      <c r="X52" s="241">
        <f>SUM(X46:X51)*V52</f>
        <v>0</v>
      </c>
      <c r="Y52" s="244"/>
      <c r="Z52" s="245">
        <v>0.70921000000000001</v>
      </c>
      <c r="AA52" s="245"/>
      <c r="AB52" s="241">
        <f>SUM(AB46:AB51)*Z52</f>
        <v>0</v>
      </c>
      <c r="AC52" s="242"/>
      <c r="AD52" s="231">
        <f>+E52+I52+M52+Q52+U52+Y52</f>
        <v>0</v>
      </c>
      <c r="AE52" s="275">
        <f>L52+H52+P52+T52+X52+AB52</f>
        <v>0</v>
      </c>
    </row>
    <row r="53" spans="1:31" s="6" customFormat="1" x14ac:dyDescent="0.25">
      <c r="A53" s="259"/>
      <c r="B53" s="260" t="s">
        <v>35</v>
      </c>
      <c r="C53" s="261"/>
      <c r="D53" s="262"/>
      <c r="E53" s="250"/>
      <c r="F53" s="228"/>
      <c r="G53" s="228"/>
      <c r="H53" s="231"/>
      <c r="I53" s="229"/>
      <c r="J53" s="228"/>
      <c r="K53" s="228"/>
      <c r="L53" s="231"/>
      <c r="M53" s="229"/>
      <c r="N53" s="228"/>
      <c r="O53" s="228"/>
      <c r="P53" s="231"/>
      <c r="Q53" s="229"/>
      <c r="R53" s="228"/>
      <c r="S53" s="228"/>
      <c r="T53" s="231"/>
      <c r="U53" s="229"/>
      <c r="V53" s="228"/>
      <c r="W53" s="228"/>
      <c r="X53" s="231"/>
      <c r="Y53" s="229"/>
      <c r="Z53" s="228"/>
      <c r="AA53" s="228"/>
      <c r="AB53" s="231"/>
      <c r="AC53" s="232"/>
      <c r="AD53" s="248"/>
      <c r="AE53" s="278"/>
    </row>
    <row r="54" spans="1:31" s="6" customFormat="1" ht="13" x14ac:dyDescent="0.3">
      <c r="A54" s="259">
        <v>5110</v>
      </c>
      <c r="B54" s="260" t="s">
        <v>47</v>
      </c>
      <c r="C54" s="261"/>
      <c r="D54" s="262" t="s">
        <v>22</v>
      </c>
      <c r="E54" s="250"/>
      <c r="F54" s="230"/>
      <c r="G54" s="230"/>
      <c r="H54" s="247">
        <f>SUM(G55:G56)</f>
        <v>0</v>
      </c>
      <c r="I54" s="229"/>
      <c r="J54" s="230"/>
      <c r="K54" s="230"/>
      <c r="L54" s="247">
        <f>SUM(K55:K56)</f>
        <v>0</v>
      </c>
      <c r="M54" s="229"/>
      <c r="N54" s="230"/>
      <c r="O54" s="230"/>
      <c r="P54" s="247">
        <f>SUM(O55:O56)</f>
        <v>0</v>
      </c>
      <c r="Q54" s="229"/>
      <c r="R54" s="230"/>
      <c r="S54" s="230"/>
      <c r="T54" s="247">
        <f>SUM(S55:S56)</f>
        <v>0</v>
      </c>
      <c r="U54" s="229"/>
      <c r="V54" s="230"/>
      <c r="W54" s="230"/>
      <c r="X54" s="247">
        <f>SUM(W55:W56)</f>
        <v>0</v>
      </c>
      <c r="Y54" s="229"/>
      <c r="Z54" s="230"/>
      <c r="AA54" s="230"/>
      <c r="AB54" s="247">
        <f>SUM(AA55:AA56)</f>
        <v>0</v>
      </c>
      <c r="AC54" s="232"/>
      <c r="AD54" s="231">
        <f>+E54+I54+M54+Q54+U54+Y54</f>
        <v>0</v>
      </c>
      <c r="AE54" s="275">
        <f>L54+H54+P54+T54+X54+AB54</f>
        <v>0</v>
      </c>
    </row>
    <row r="55" spans="1:31" s="6" customFormat="1" outlineLevel="1" x14ac:dyDescent="0.25">
      <c r="A55" s="259"/>
      <c r="B55" s="260" t="s">
        <v>66</v>
      </c>
      <c r="C55" s="261"/>
      <c r="D55" s="262"/>
      <c r="E55" s="250">
        <v>0</v>
      </c>
      <c r="F55" s="230">
        <v>0</v>
      </c>
      <c r="G55" s="234">
        <f>+F55*E55</f>
        <v>0</v>
      </c>
      <c r="H55" s="231"/>
      <c r="I55" s="229">
        <v>0</v>
      </c>
      <c r="J55" s="230">
        <v>0</v>
      </c>
      <c r="K55" s="234">
        <f>+J55*I55</f>
        <v>0</v>
      </c>
      <c r="L55" s="231"/>
      <c r="M55" s="229">
        <v>0</v>
      </c>
      <c r="N55" s="230">
        <v>0</v>
      </c>
      <c r="O55" s="234">
        <f>+N55*M55</f>
        <v>0</v>
      </c>
      <c r="P55" s="231"/>
      <c r="Q55" s="229">
        <v>0</v>
      </c>
      <c r="R55" s="230">
        <v>0</v>
      </c>
      <c r="S55" s="234">
        <f>+R55*Q55</f>
        <v>0</v>
      </c>
      <c r="T55" s="231"/>
      <c r="U55" s="229">
        <v>0</v>
      </c>
      <c r="V55" s="230">
        <v>0</v>
      </c>
      <c r="W55" s="234">
        <f>+V55*U55</f>
        <v>0</v>
      </c>
      <c r="X55" s="231"/>
      <c r="Y55" s="229">
        <v>0</v>
      </c>
      <c r="Z55" s="230">
        <v>0</v>
      </c>
      <c r="AA55" s="234">
        <f>+Z55*Y55</f>
        <v>0</v>
      </c>
      <c r="AB55" s="231"/>
      <c r="AC55" s="232"/>
      <c r="AD55" s="231"/>
      <c r="AE55" s="275"/>
    </row>
    <row r="56" spans="1:31" s="6" customFormat="1" outlineLevel="1" x14ac:dyDescent="0.25">
      <c r="A56" s="259"/>
      <c r="B56" s="260" t="s">
        <v>67</v>
      </c>
      <c r="C56" s="261"/>
      <c r="D56" s="262"/>
      <c r="E56" s="250">
        <v>0</v>
      </c>
      <c r="F56" s="230">
        <v>0</v>
      </c>
      <c r="G56" s="234">
        <f t="shared" ref="G56" si="32">+F56*E56</f>
        <v>0</v>
      </c>
      <c r="H56" s="231"/>
      <c r="I56" s="229">
        <v>0</v>
      </c>
      <c r="J56" s="230">
        <v>0</v>
      </c>
      <c r="K56" s="234">
        <f t="shared" ref="K56" si="33">+J56*I56</f>
        <v>0</v>
      </c>
      <c r="L56" s="231"/>
      <c r="M56" s="229">
        <v>0</v>
      </c>
      <c r="N56" s="230">
        <v>0</v>
      </c>
      <c r="O56" s="234">
        <f t="shared" ref="O56" si="34">+N56*M56</f>
        <v>0</v>
      </c>
      <c r="P56" s="231"/>
      <c r="Q56" s="229">
        <v>0</v>
      </c>
      <c r="R56" s="230">
        <v>0</v>
      </c>
      <c r="S56" s="234">
        <f t="shared" ref="S56" si="35">+R56*Q56</f>
        <v>0</v>
      </c>
      <c r="T56" s="231"/>
      <c r="U56" s="229">
        <v>0</v>
      </c>
      <c r="V56" s="230">
        <v>0</v>
      </c>
      <c r="W56" s="234">
        <f t="shared" ref="W56" si="36">+V56*U56</f>
        <v>0</v>
      </c>
      <c r="X56" s="231"/>
      <c r="Y56" s="229">
        <v>0</v>
      </c>
      <c r="Z56" s="230">
        <v>0</v>
      </c>
      <c r="AA56" s="234">
        <f t="shared" ref="AA56" si="37">+Z56*Y56</f>
        <v>0</v>
      </c>
      <c r="AB56" s="231"/>
      <c r="AC56" s="232"/>
      <c r="AD56" s="231"/>
      <c r="AE56" s="275"/>
    </row>
    <row r="57" spans="1:31" s="6" customFormat="1" ht="13" x14ac:dyDescent="0.3">
      <c r="A57" s="259">
        <v>5110</v>
      </c>
      <c r="B57" s="260" t="s">
        <v>43</v>
      </c>
      <c r="C57" s="261"/>
      <c r="D57" s="262" t="s">
        <v>22</v>
      </c>
      <c r="E57" s="250"/>
      <c r="F57" s="230"/>
      <c r="G57" s="230"/>
      <c r="H57" s="247">
        <f>SUM(G58:G59)</f>
        <v>0</v>
      </c>
      <c r="I57" s="229"/>
      <c r="J57" s="230"/>
      <c r="K57" s="230"/>
      <c r="L57" s="247">
        <f>SUM(K58:K59)</f>
        <v>0</v>
      </c>
      <c r="M57" s="229"/>
      <c r="N57" s="230"/>
      <c r="O57" s="230"/>
      <c r="P57" s="247">
        <f>SUM(O58:O59)</f>
        <v>0</v>
      </c>
      <c r="Q57" s="229"/>
      <c r="R57" s="230"/>
      <c r="S57" s="230"/>
      <c r="T57" s="247">
        <f>SUM(S58:S59)</f>
        <v>0</v>
      </c>
      <c r="U57" s="229"/>
      <c r="V57" s="230"/>
      <c r="W57" s="230"/>
      <c r="X57" s="247">
        <f>SUM(W58:W59)</f>
        <v>0</v>
      </c>
      <c r="Y57" s="229"/>
      <c r="Z57" s="230"/>
      <c r="AA57" s="230"/>
      <c r="AB57" s="247">
        <f>SUM(AA58:AA59)</f>
        <v>0</v>
      </c>
      <c r="AC57" s="232"/>
      <c r="AD57" s="231">
        <f>+E57+I57+M57+Q57+U57+Y57</f>
        <v>0</v>
      </c>
      <c r="AE57" s="275">
        <f>L57+H57+P57+T57+X57+AB57</f>
        <v>0</v>
      </c>
    </row>
    <row r="58" spans="1:31" s="6" customFormat="1" outlineLevel="1" x14ac:dyDescent="0.25">
      <c r="A58" s="259"/>
      <c r="B58" s="260" t="s">
        <v>66</v>
      </c>
      <c r="C58" s="261"/>
      <c r="D58" s="262"/>
      <c r="E58" s="250">
        <v>0</v>
      </c>
      <c r="F58" s="230">
        <v>0</v>
      </c>
      <c r="G58" s="234">
        <f>+F58*E58</f>
        <v>0</v>
      </c>
      <c r="H58" s="231"/>
      <c r="I58" s="229">
        <v>0</v>
      </c>
      <c r="J58" s="230">
        <v>0</v>
      </c>
      <c r="K58" s="234">
        <f>+J58*I58</f>
        <v>0</v>
      </c>
      <c r="L58" s="231"/>
      <c r="M58" s="229">
        <v>0</v>
      </c>
      <c r="N58" s="230">
        <v>0</v>
      </c>
      <c r="O58" s="234">
        <f>+N58*M58</f>
        <v>0</v>
      </c>
      <c r="P58" s="231"/>
      <c r="Q58" s="229">
        <v>0</v>
      </c>
      <c r="R58" s="230">
        <v>0</v>
      </c>
      <c r="S58" s="234">
        <f>+R58*Q58</f>
        <v>0</v>
      </c>
      <c r="T58" s="231"/>
      <c r="U58" s="229">
        <v>0</v>
      </c>
      <c r="V58" s="230">
        <v>0</v>
      </c>
      <c r="W58" s="234">
        <f>+V58*U58</f>
        <v>0</v>
      </c>
      <c r="X58" s="231"/>
      <c r="Y58" s="229">
        <v>0</v>
      </c>
      <c r="Z58" s="230">
        <v>0</v>
      </c>
      <c r="AA58" s="234">
        <f>+Z58*Y58</f>
        <v>0</v>
      </c>
      <c r="AB58" s="231"/>
      <c r="AC58" s="232"/>
      <c r="AD58" s="231"/>
      <c r="AE58" s="275"/>
    </row>
    <row r="59" spans="1:31" s="6" customFormat="1" outlineLevel="1" x14ac:dyDescent="0.25">
      <c r="A59" s="259"/>
      <c r="B59" s="260" t="s">
        <v>67</v>
      </c>
      <c r="C59" s="261"/>
      <c r="D59" s="262"/>
      <c r="E59" s="250">
        <v>0</v>
      </c>
      <c r="F59" s="230">
        <v>0</v>
      </c>
      <c r="G59" s="234">
        <f t="shared" ref="G59" si="38">+F59*E59</f>
        <v>0</v>
      </c>
      <c r="H59" s="231"/>
      <c r="I59" s="229">
        <v>0</v>
      </c>
      <c r="J59" s="230">
        <v>0</v>
      </c>
      <c r="K59" s="234">
        <f t="shared" ref="K59" si="39">+J59*I59</f>
        <v>0</v>
      </c>
      <c r="L59" s="231"/>
      <c r="M59" s="229">
        <v>0</v>
      </c>
      <c r="N59" s="230">
        <v>0</v>
      </c>
      <c r="O59" s="234">
        <f t="shared" ref="O59" si="40">+N59*M59</f>
        <v>0</v>
      </c>
      <c r="P59" s="231"/>
      <c r="Q59" s="229">
        <v>0</v>
      </c>
      <c r="R59" s="230">
        <v>0</v>
      </c>
      <c r="S59" s="234">
        <f t="shared" ref="S59" si="41">+R59*Q59</f>
        <v>0</v>
      </c>
      <c r="T59" s="231"/>
      <c r="U59" s="229">
        <v>0</v>
      </c>
      <c r="V59" s="230">
        <v>0</v>
      </c>
      <c r="W59" s="234">
        <f t="shared" ref="W59" si="42">+V59*U59</f>
        <v>0</v>
      </c>
      <c r="X59" s="231"/>
      <c r="Y59" s="229">
        <v>0</v>
      </c>
      <c r="Z59" s="230">
        <v>0</v>
      </c>
      <c r="AA59" s="234">
        <f t="shared" ref="AA59" si="43">+Z59*Y59</f>
        <v>0</v>
      </c>
      <c r="AB59" s="231"/>
      <c r="AC59" s="232"/>
      <c r="AD59" s="231"/>
      <c r="AE59" s="275"/>
    </row>
    <row r="60" spans="1:31" s="6" customFormat="1" x14ac:dyDescent="0.25">
      <c r="A60" s="259">
        <v>5110</v>
      </c>
      <c r="B60" s="260" t="s">
        <v>69</v>
      </c>
      <c r="C60" s="261"/>
      <c r="D60" s="262" t="s">
        <v>22</v>
      </c>
      <c r="E60" s="250">
        <v>0</v>
      </c>
      <c r="F60" s="230">
        <v>0</v>
      </c>
      <c r="G60" s="230"/>
      <c r="H60" s="231">
        <f t="shared" ref="H60" si="44">+F60*E60</f>
        <v>0</v>
      </c>
      <c r="I60" s="229">
        <v>0</v>
      </c>
      <c r="J60" s="230">
        <v>0</v>
      </c>
      <c r="K60" s="230"/>
      <c r="L60" s="231">
        <f t="shared" ref="L60" si="45">+J60*I60</f>
        <v>0</v>
      </c>
      <c r="M60" s="229">
        <v>0</v>
      </c>
      <c r="N60" s="230">
        <v>0</v>
      </c>
      <c r="O60" s="230"/>
      <c r="P60" s="231">
        <f t="shared" ref="P60" si="46">+N60*M60</f>
        <v>0</v>
      </c>
      <c r="Q60" s="229">
        <v>0</v>
      </c>
      <c r="R60" s="230">
        <v>0</v>
      </c>
      <c r="S60" s="230"/>
      <c r="T60" s="231">
        <f t="shared" ref="T60" si="47">+R60*Q60</f>
        <v>0</v>
      </c>
      <c r="U60" s="229">
        <v>0</v>
      </c>
      <c r="V60" s="230">
        <v>0</v>
      </c>
      <c r="W60" s="230"/>
      <c r="X60" s="231">
        <f t="shared" ref="X60" si="48">+V60*U60</f>
        <v>0</v>
      </c>
      <c r="Y60" s="229">
        <v>0</v>
      </c>
      <c r="Z60" s="230">
        <v>0</v>
      </c>
      <c r="AA60" s="230"/>
      <c r="AB60" s="231">
        <f t="shared" ref="AB60" si="49">+Z60*Y60</f>
        <v>0</v>
      </c>
      <c r="AC60" s="232"/>
      <c r="AD60" s="231">
        <f t="shared" ref="AD60" si="50">+E60+I60+M60+Q60+U60+Y60</f>
        <v>0</v>
      </c>
      <c r="AE60" s="275">
        <f>L60+H60+P60+T60+X60+AB60</f>
        <v>0</v>
      </c>
    </row>
    <row r="61" spans="1:31" s="6" customFormat="1" x14ac:dyDescent="0.25">
      <c r="A61" s="259">
        <v>5111</v>
      </c>
      <c r="B61" s="260" t="s">
        <v>101</v>
      </c>
      <c r="C61" s="261"/>
      <c r="D61" s="262" t="s">
        <v>22</v>
      </c>
      <c r="E61" s="250">
        <v>0</v>
      </c>
      <c r="F61" s="230">
        <v>0</v>
      </c>
      <c r="G61" s="230"/>
      <c r="H61" s="231">
        <f t="shared" ref="H61:H73" si="51">+F61*E61</f>
        <v>0</v>
      </c>
      <c r="I61" s="229">
        <v>0</v>
      </c>
      <c r="J61" s="230">
        <v>0</v>
      </c>
      <c r="K61" s="230"/>
      <c r="L61" s="231">
        <f t="shared" ref="L61:L70" si="52">+J61*I61</f>
        <v>0</v>
      </c>
      <c r="M61" s="229">
        <v>0</v>
      </c>
      <c r="N61" s="230">
        <v>0</v>
      </c>
      <c r="O61" s="230"/>
      <c r="P61" s="231">
        <f t="shared" ref="P61:P73" si="53">+N61*M61</f>
        <v>0</v>
      </c>
      <c r="Q61" s="229">
        <v>0</v>
      </c>
      <c r="R61" s="230">
        <v>0</v>
      </c>
      <c r="S61" s="230"/>
      <c r="T61" s="231">
        <f t="shared" ref="T61:T73" si="54">+R61*Q61</f>
        <v>0</v>
      </c>
      <c r="U61" s="229">
        <v>0</v>
      </c>
      <c r="V61" s="230">
        <v>0</v>
      </c>
      <c r="W61" s="230"/>
      <c r="X61" s="231">
        <f t="shared" ref="X61:X65" si="55">+V61*U61</f>
        <v>0</v>
      </c>
      <c r="Y61" s="229">
        <v>0</v>
      </c>
      <c r="Z61" s="230">
        <v>0</v>
      </c>
      <c r="AA61" s="230"/>
      <c r="AB61" s="231">
        <f t="shared" ref="AB61:AB65" si="56">+Z61*Y61</f>
        <v>0</v>
      </c>
      <c r="AC61" s="232"/>
      <c r="AD61" s="231">
        <f t="shared" ref="AD61:AD73" si="57">+E61+I61+M61+Q61+U61+Y61</f>
        <v>0</v>
      </c>
      <c r="AE61" s="275">
        <f>L61+H61+P61+T61+X61+AB61</f>
        <v>0</v>
      </c>
    </row>
    <row r="62" spans="1:31" s="6" customFormat="1" x14ac:dyDescent="0.25">
      <c r="A62" s="259">
        <v>5120</v>
      </c>
      <c r="B62" s="260" t="s">
        <v>41</v>
      </c>
      <c r="C62" s="261"/>
      <c r="D62" s="262"/>
      <c r="E62" s="250">
        <v>0</v>
      </c>
      <c r="F62" s="230">
        <v>0</v>
      </c>
      <c r="G62" s="230"/>
      <c r="H62" s="231">
        <f t="shared" si="51"/>
        <v>0</v>
      </c>
      <c r="I62" s="229">
        <v>0</v>
      </c>
      <c r="J62" s="230">
        <v>0</v>
      </c>
      <c r="K62" s="230"/>
      <c r="L62" s="231">
        <f t="shared" si="52"/>
        <v>0</v>
      </c>
      <c r="M62" s="229">
        <v>0</v>
      </c>
      <c r="N62" s="230">
        <v>0</v>
      </c>
      <c r="O62" s="230"/>
      <c r="P62" s="231">
        <f t="shared" si="53"/>
        <v>0</v>
      </c>
      <c r="Q62" s="229">
        <v>0</v>
      </c>
      <c r="R62" s="230">
        <v>0</v>
      </c>
      <c r="S62" s="230"/>
      <c r="T62" s="231">
        <f t="shared" si="54"/>
        <v>0</v>
      </c>
      <c r="U62" s="229">
        <v>0</v>
      </c>
      <c r="V62" s="230">
        <v>0</v>
      </c>
      <c r="W62" s="230"/>
      <c r="X62" s="231">
        <f t="shared" si="55"/>
        <v>0</v>
      </c>
      <c r="Y62" s="229">
        <v>0</v>
      </c>
      <c r="Z62" s="230">
        <v>0</v>
      </c>
      <c r="AA62" s="230"/>
      <c r="AB62" s="231">
        <f t="shared" si="56"/>
        <v>0</v>
      </c>
      <c r="AC62" s="232"/>
      <c r="AD62" s="231">
        <f t="shared" si="57"/>
        <v>0</v>
      </c>
      <c r="AE62" s="275">
        <f t="shared" ref="AE62:AE70" si="58">L62+H62+P62+T62+X62+AB62</f>
        <v>0</v>
      </c>
    </row>
    <row r="63" spans="1:31" s="6" customFormat="1" x14ac:dyDescent="0.25">
      <c r="A63" s="259">
        <v>5130</v>
      </c>
      <c r="B63" s="260" t="s">
        <v>25</v>
      </c>
      <c r="C63" s="261"/>
      <c r="D63" s="262" t="s">
        <v>26</v>
      </c>
      <c r="E63" s="250">
        <f>+E19</f>
        <v>0</v>
      </c>
      <c r="F63" s="230"/>
      <c r="G63" s="230"/>
      <c r="H63" s="231">
        <f>+F63*E63</f>
        <v>0</v>
      </c>
      <c r="I63" s="229">
        <v>0</v>
      </c>
      <c r="J63" s="230"/>
      <c r="K63" s="230"/>
      <c r="L63" s="231">
        <f t="shared" ref="L63" si="59">+J63*I63</f>
        <v>0</v>
      </c>
      <c r="M63" s="229">
        <v>0</v>
      </c>
      <c r="N63" s="230"/>
      <c r="O63" s="230"/>
      <c r="P63" s="231">
        <f>+N63*M63</f>
        <v>0</v>
      </c>
      <c r="Q63" s="229">
        <v>0</v>
      </c>
      <c r="R63" s="230"/>
      <c r="S63" s="230"/>
      <c r="T63" s="231">
        <f>+R63*Q63</f>
        <v>0</v>
      </c>
      <c r="U63" s="229">
        <v>0</v>
      </c>
      <c r="V63" s="230"/>
      <c r="W63" s="230"/>
      <c r="X63" s="231">
        <f>+V63*U63</f>
        <v>0</v>
      </c>
      <c r="Y63" s="229">
        <v>0</v>
      </c>
      <c r="Z63" s="230"/>
      <c r="AA63" s="230"/>
      <c r="AB63" s="231">
        <f>+Z63*Y63</f>
        <v>0</v>
      </c>
      <c r="AC63" s="232"/>
      <c r="AD63" s="231">
        <f t="shared" ref="AD63" si="60">+E63+I63+M63+Q63+U63+Y63</f>
        <v>0</v>
      </c>
      <c r="AE63" s="275">
        <f t="shared" ref="AE63" si="61">L63+H63+P63+T63+X63+AB63</f>
        <v>0</v>
      </c>
    </row>
    <row r="64" spans="1:31" s="6" customFormat="1" x14ac:dyDescent="0.25">
      <c r="A64" s="259">
        <v>5133</v>
      </c>
      <c r="B64" s="260" t="s">
        <v>102</v>
      </c>
      <c r="C64" s="261"/>
      <c r="D64" s="262"/>
      <c r="E64" s="250">
        <v>0</v>
      </c>
      <c r="F64" s="230">
        <v>0</v>
      </c>
      <c r="G64" s="230"/>
      <c r="H64" s="231">
        <f t="shared" ref="H64:H65" si="62">+F64*E64</f>
        <v>0</v>
      </c>
      <c r="I64" s="229">
        <v>0</v>
      </c>
      <c r="J64" s="230"/>
      <c r="K64" s="230"/>
      <c r="L64" s="231">
        <f t="shared" ref="L64:L65" si="63">+J64*I64</f>
        <v>0</v>
      </c>
      <c r="M64" s="229">
        <v>0</v>
      </c>
      <c r="N64" s="230"/>
      <c r="O64" s="230"/>
      <c r="P64" s="231">
        <f t="shared" ref="P64:P65" si="64">+N64*M64</f>
        <v>0</v>
      </c>
      <c r="Q64" s="229">
        <v>0</v>
      </c>
      <c r="R64" s="230">
        <v>0</v>
      </c>
      <c r="S64" s="230"/>
      <c r="T64" s="231">
        <f t="shared" ref="T64:T65" si="65">+R64*Q64</f>
        <v>0</v>
      </c>
      <c r="U64" s="229">
        <v>0</v>
      </c>
      <c r="V64" s="230"/>
      <c r="W64" s="230"/>
      <c r="X64" s="231">
        <f t="shared" si="55"/>
        <v>0</v>
      </c>
      <c r="Y64" s="229">
        <v>0</v>
      </c>
      <c r="Z64" s="230">
        <v>0</v>
      </c>
      <c r="AA64" s="230"/>
      <c r="AB64" s="231">
        <f t="shared" si="56"/>
        <v>0</v>
      </c>
      <c r="AC64" s="232"/>
      <c r="AD64" s="231">
        <f t="shared" ref="AD64:AD65" si="66">+E64+I64+M64+Q64+U64+Y64</f>
        <v>0</v>
      </c>
      <c r="AE64" s="275">
        <f t="shared" ref="AE64:AE65" si="67">L64+H64+P64+T64+X64+AB64</f>
        <v>0</v>
      </c>
    </row>
    <row r="65" spans="1:31" s="6" customFormat="1" x14ac:dyDescent="0.25">
      <c r="A65" s="259">
        <v>5134</v>
      </c>
      <c r="B65" s="260" t="s">
        <v>103</v>
      </c>
      <c r="C65" s="261"/>
      <c r="D65" s="262"/>
      <c r="E65" s="250">
        <v>0</v>
      </c>
      <c r="F65" s="230">
        <v>0</v>
      </c>
      <c r="G65" s="230"/>
      <c r="H65" s="231">
        <f t="shared" si="62"/>
        <v>0</v>
      </c>
      <c r="I65" s="229">
        <v>0</v>
      </c>
      <c r="J65" s="230"/>
      <c r="K65" s="230"/>
      <c r="L65" s="231">
        <f t="shared" si="63"/>
        <v>0</v>
      </c>
      <c r="M65" s="229">
        <v>0</v>
      </c>
      <c r="N65" s="230"/>
      <c r="O65" s="230"/>
      <c r="P65" s="231">
        <f t="shared" si="64"/>
        <v>0</v>
      </c>
      <c r="Q65" s="229">
        <v>0</v>
      </c>
      <c r="R65" s="230">
        <v>0</v>
      </c>
      <c r="S65" s="230"/>
      <c r="T65" s="231">
        <f t="shared" si="65"/>
        <v>0</v>
      </c>
      <c r="U65" s="229">
        <v>0</v>
      </c>
      <c r="V65" s="230"/>
      <c r="W65" s="230"/>
      <c r="X65" s="231">
        <f t="shared" si="55"/>
        <v>0</v>
      </c>
      <c r="Y65" s="229">
        <v>0</v>
      </c>
      <c r="Z65" s="230">
        <v>0</v>
      </c>
      <c r="AA65" s="230"/>
      <c r="AB65" s="231">
        <f t="shared" si="56"/>
        <v>0</v>
      </c>
      <c r="AC65" s="232"/>
      <c r="AD65" s="231">
        <f t="shared" si="66"/>
        <v>0</v>
      </c>
      <c r="AE65" s="275">
        <f t="shared" si="67"/>
        <v>0</v>
      </c>
    </row>
    <row r="66" spans="1:31" s="6" customFormat="1" x14ac:dyDescent="0.25">
      <c r="A66" s="259">
        <v>5135</v>
      </c>
      <c r="B66" s="260" t="s">
        <v>104</v>
      </c>
      <c r="C66" s="261"/>
      <c r="D66" s="262"/>
      <c r="E66" s="250">
        <v>0</v>
      </c>
      <c r="F66" s="230">
        <v>0</v>
      </c>
      <c r="G66" s="230"/>
      <c r="H66" s="231">
        <f t="shared" si="51"/>
        <v>0</v>
      </c>
      <c r="I66" s="229">
        <v>0</v>
      </c>
      <c r="J66" s="230"/>
      <c r="K66" s="230"/>
      <c r="L66" s="231">
        <f t="shared" si="52"/>
        <v>0</v>
      </c>
      <c r="M66" s="229">
        <v>0</v>
      </c>
      <c r="N66" s="230"/>
      <c r="O66" s="230"/>
      <c r="P66" s="231">
        <f t="shared" si="53"/>
        <v>0</v>
      </c>
      <c r="Q66" s="229">
        <v>0</v>
      </c>
      <c r="R66" s="230">
        <v>0</v>
      </c>
      <c r="S66" s="230"/>
      <c r="T66" s="231">
        <f t="shared" si="54"/>
        <v>0</v>
      </c>
      <c r="U66" s="229">
        <v>0</v>
      </c>
      <c r="V66" s="230"/>
      <c r="W66" s="230"/>
      <c r="X66" s="231">
        <f t="shared" ref="X66:X73" si="68">+V66*U66</f>
        <v>0</v>
      </c>
      <c r="Y66" s="229">
        <v>0</v>
      </c>
      <c r="Z66" s="230">
        <v>0</v>
      </c>
      <c r="AA66" s="230"/>
      <c r="AB66" s="231">
        <f t="shared" ref="AB66:AB73" si="69">+Z66*Y66</f>
        <v>0</v>
      </c>
      <c r="AC66" s="232"/>
      <c r="AD66" s="231">
        <f t="shared" si="57"/>
        <v>0</v>
      </c>
      <c r="AE66" s="275">
        <f t="shared" si="58"/>
        <v>0</v>
      </c>
    </row>
    <row r="67" spans="1:31" s="6" customFormat="1" x14ac:dyDescent="0.25">
      <c r="A67" s="259">
        <v>5136</v>
      </c>
      <c r="B67" s="260" t="s">
        <v>12</v>
      </c>
      <c r="C67" s="261"/>
      <c r="D67" s="262"/>
      <c r="E67" s="250">
        <v>0</v>
      </c>
      <c r="F67" s="230"/>
      <c r="G67" s="230"/>
      <c r="H67" s="231">
        <f t="shared" si="51"/>
        <v>0</v>
      </c>
      <c r="I67" s="229">
        <v>0</v>
      </c>
      <c r="J67" s="230"/>
      <c r="K67" s="230"/>
      <c r="L67" s="231">
        <f t="shared" si="52"/>
        <v>0</v>
      </c>
      <c r="M67" s="229">
        <v>0</v>
      </c>
      <c r="N67" s="230"/>
      <c r="O67" s="230"/>
      <c r="P67" s="231">
        <f t="shared" si="53"/>
        <v>0</v>
      </c>
      <c r="Q67" s="229">
        <v>0</v>
      </c>
      <c r="R67" s="230">
        <v>0</v>
      </c>
      <c r="S67" s="230"/>
      <c r="T67" s="231">
        <f t="shared" si="54"/>
        <v>0</v>
      </c>
      <c r="U67" s="229">
        <v>0</v>
      </c>
      <c r="V67" s="230"/>
      <c r="W67" s="230"/>
      <c r="X67" s="231">
        <f t="shared" si="68"/>
        <v>0</v>
      </c>
      <c r="Y67" s="229">
        <v>0</v>
      </c>
      <c r="Z67" s="230">
        <v>0</v>
      </c>
      <c r="AA67" s="230"/>
      <c r="AB67" s="231">
        <f t="shared" si="69"/>
        <v>0</v>
      </c>
      <c r="AC67" s="232"/>
      <c r="AD67" s="231">
        <f t="shared" si="57"/>
        <v>0</v>
      </c>
      <c r="AE67" s="275">
        <f t="shared" si="58"/>
        <v>0</v>
      </c>
    </row>
    <row r="68" spans="1:31" s="6" customFormat="1" x14ac:dyDescent="0.25">
      <c r="A68" s="259">
        <v>5140</v>
      </c>
      <c r="B68" s="260" t="s">
        <v>15</v>
      </c>
      <c r="C68" s="261"/>
      <c r="D68" s="262"/>
      <c r="E68" s="250">
        <v>0</v>
      </c>
      <c r="F68" s="230"/>
      <c r="G68" s="230"/>
      <c r="H68" s="231">
        <f t="shared" si="51"/>
        <v>0</v>
      </c>
      <c r="I68" s="229">
        <v>0</v>
      </c>
      <c r="J68" s="230"/>
      <c r="K68" s="230"/>
      <c r="L68" s="231">
        <f t="shared" si="52"/>
        <v>0</v>
      </c>
      <c r="M68" s="229">
        <v>0</v>
      </c>
      <c r="N68" s="230"/>
      <c r="O68" s="230"/>
      <c r="P68" s="231">
        <f t="shared" si="53"/>
        <v>0</v>
      </c>
      <c r="Q68" s="229">
        <v>0</v>
      </c>
      <c r="R68" s="230"/>
      <c r="S68" s="230"/>
      <c r="T68" s="231">
        <f t="shared" si="54"/>
        <v>0</v>
      </c>
      <c r="U68" s="229">
        <v>0</v>
      </c>
      <c r="V68" s="230"/>
      <c r="W68" s="230"/>
      <c r="X68" s="231">
        <f t="shared" si="68"/>
        <v>0</v>
      </c>
      <c r="Y68" s="229">
        <v>0</v>
      </c>
      <c r="Z68" s="230"/>
      <c r="AA68" s="230"/>
      <c r="AB68" s="231">
        <f t="shared" si="69"/>
        <v>0</v>
      </c>
      <c r="AC68" s="232"/>
      <c r="AD68" s="231">
        <f t="shared" si="57"/>
        <v>0</v>
      </c>
      <c r="AE68" s="275">
        <f t="shared" si="58"/>
        <v>0</v>
      </c>
    </row>
    <row r="69" spans="1:31" s="6" customFormat="1" x14ac:dyDescent="0.25">
      <c r="A69" s="259">
        <v>5155</v>
      </c>
      <c r="B69" s="260" t="s">
        <v>6</v>
      </c>
      <c r="C69" s="261"/>
      <c r="D69" s="262" t="s">
        <v>24</v>
      </c>
      <c r="E69" s="250">
        <v>0</v>
      </c>
      <c r="F69" s="230"/>
      <c r="G69" s="230"/>
      <c r="H69" s="231">
        <f t="shared" si="51"/>
        <v>0</v>
      </c>
      <c r="I69" s="229">
        <v>0</v>
      </c>
      <c r="J69" s="230"/>
      <c r="K69" s="230"/>
      <c r="L69" s="231">
        <f t="shared" si="52"/>
        <v>0</v>
      </c>
      <c r="M69" s="229">
        <v>0</v>
      </c>
      <c r="N69" s="230"/>
      <c r="O69" s="230"/>
      <c r="P69" s="231">
        <f t="shared" si="53"/>
        <v>0</v>
      </c>
      <c r="Q69" s="229">
        <v>0</v>
      </c>
      <c r="R69" s="230"/>
      <c r="S69" s="230"/>
      <c r="T69" s="231">
        <f t="shared" si="54"/>
        <v>0</v>
      </c>
      <c r="U69" s="229">
        <v>0</v>
      </c>
      <c r="V69" s="230"/>
      <c r="W69" s="230"/>
      <c r="X69" s="231">
        <f t="shared" si="68"/>
        <v>0</v>
      </c>
      <c r="Y69" s="229">
        <v>0</v>
      </c>
      <c r="Z69" s="230"/>
      <c r="AA69" s="230"/>
      <c r="AB69" s="231">
        <f t="shared" si="69"/>
        <v>0</v>
      </c>
      <c r="AC69" s="232"/>
      <c r="AD69" s="231">
        <f t="shared" si="57"/>
        <v>0</v>
      </c>
      <c r="AE69" s="275">
        <f t="shared" si="58"/>
        <v>0</v>
      </c>
    </row>
    <row r="70" spans="1:31" s="6" customFormat="1" x14ac:dyDescent="0.25">
      <c r="A70" s="259">
        <v>5155</v>
      </c>
      <c r="B70" s="260" t="s">
        <v>8</v>
      </c>
      <c r="C70" s="261"/>
      <c r="D70" s="262" t="s">
        <v>23</v>
      </c>
      <c r="E70" s="250">
        <v>0</v>
      </c>
      <c r="F70" s="230"/>
      <c r="G70" s="230"/>
      <c r="H70" s="231">
        <f t="shared" si="51"/>
        <v>0</v>
      </c>
      <c r="I70" s="229">
        <v>0</v>
      </c>
      <c r="J70" s="230"/>
      <c r="K70" s="230"/>
      <c r="L70" s="231">
        <f t="shared" si="52"/>
        <v>0</v>
      </c>
      <c r="M70" s="229">
        <v>0</v>
      </c>
      <c r="N70" s="230"/>
      <c r="O70" s="230"/>
      <c r="P70" s="231">
        <f t="shared" si="53"/>
        <v>0</v>
      </c>
      <c r="Q70" s="229">
        <v>0</v>
      </c>
      <c r="R70" s="230"/>
      <c r="S70" s="230"/>
      <c r="T70" s="231">
        <f t="shared" si="54"/>
        <v>0</v>
      </c>
      <c r="U70" s="229">
        <v>0</v>
      </c>
      <c r="V70" s="230"/>
      <c r="W70" s="230"/>
      <c r="X70" s="231">
        <f t="shared" si="68"/>
        <v>0</v>
      </c>
      <c r="Y70" s="229">
        <v>0</v>
      </c>
      <c r="Z70" s="230"/>
      <c r="AA70" s="230"/>
      <c r="AB70" s="231">
        <f t="shared" si="69"/>
        <v>0</v>
      </c>
      <c r="AC70" s="232"/>
      <c r="AD70" s="231">
        <f t="shared" si="57"/>
        <v>0</v>
      </c>
      <c r="AE70" s="275">
        <f t="shared" si="58"/>
        <v>0</v>
      </c>
    </row>
    <row r="71" spans="1:31" s="6" customFormat="1" x14ac:dyDescent="0.25">
      <c r="A71" s="259">
        <v>5155</v>
      </c>
      <c r="B71" s="260" t="s">
        <v>7</v>
      </c>
      <c r="C71" s="261"/>
      <c r="D71" s="262" t="s">
        <v>36</v>
      </c>
      <c r="E71" s="250">
        <v>0</v>
      </c>
      <c r="F71" s="230"/>
      <c r="G71" s="230"/>
      <c r="H71" s="231">
        <f t="shared" si="51"/>
        <v>0</v>
      </c>
      <c r="I71" s="229">
        <v>0</v>
      </c>
      <c r="J71" s="230"/>
      <c r="K71" s="230"/>
      <c r="L71" s="231">
        <f t="shared" ref="L71" si="70">+J71*I71</f>
        <v>0</v>
      </c>
      <c r="M71" s="229">
        <v>0</v>
      </c>
      <c r="N71" s="230"/>
      <c r="O71" s="230"/>
      <c r="P71" s="231">
        <f t="shared" si="53"/>
        <v>0</v>
      </c>
      <c r="Q71" s="229">
        <v>0</v>
      </c>
      <c r="R71" s="230"/>
      <c r="S71" s="230"/>
      <c r="T71" s="231">
        <f t="shared" si="54"/>
        <v>0</v>
      </c>
      <c r="U71" s="229">
        <v>0</v>
      </c>
      <c r="V71" s="230"/>
      <c r="W71" s="230"/>
      <c r="X71" s="231">
        <f t="shared" si="68"/>
        <v>0</v>
      </c>
      <c r="Y71" s="229">
        <v>0</v>
      </c>
      <c r="Z71" s="230"/>
      <c r="AA71" s="230"/>
      <c r="AB71" s="231">
        <f t="shared" si="69"/>
        <v>0</v>
      </c>
      <c r="AC71" s="232"/>
      <c r="AD71" s="231">
        <f t="shared" si="57"/>
        <v>0</v>
      </c>
      <c r="AE71" s="275">
        <f>L71+H71+P71+T71+X71+AB71</f>
        <v>0</v>
      </c>
    </row>
    <row r="72" spans="1:31" s="6" customFormat="1" x14ac:dyDescent="0.25">
      <c r="A72" s="259">
        <v>5175</v>
      </c>
      <c r="B72" s="260" t="s">
        <v>9</v>
      </c>
      <c r="C72" s="261"/>
      <c r="D72" s="262"/>
      <c r="E72" s="250">
        <f>E20</f>
        <v>0</v>
      </c>
      <c r="F72" s="230"/>
      <c r="G72" s="230"/>
      <c r="H72" s="231">
        <f t="shared" ref="H72" si="71">+F72*E72</f>
        <v>0</v>
      </c>
      <c r="I72" s="229">
        <v>0</v>
      </c>
      <c r="J72" s="230"/>
      <c r="K72" s="230"/>
      <c r="L72" s="231">
        <f>+J72*I72</f>
        <v>0</v>
      </c>
      <c r="M72" s="229">
        <v>0</v>
      </c>
      <c r="N72" s="230"/>
      <c r="O72" s="230"/>
      <c r="P72" s="231">
        <f t="shared" ref="P72" si="72">+N72*M72</f>
        <v>0</v>
      </c>
      <c r="Q72" s="229">
        <v>0</v>
      </c>
      <c r="R72" s="230"/>
      <c r="S72" s="230"/>
      <c r="T72" s="231">
        <f t="shared" ref="T72" si="73">+R72*Q72</f>
        <v>0</v>
      </c>
      <c r="U72" s="229">
        <v>0</v>
      </c>
      <c r="V72" s="230"/>
      <c r="W72" s="230"/>
      <c r="X72" s="231">
        <f t="shared" si="68"/>
        <v>0</v>
      </c>
      <c r="Y72" s="229">
        <v>0</v>
      </c>
      <c r="Z72" s="230"/>
      <c r="AA72" s="230"/>
      <c r="AB72" s="231">
        <f t="shared" si="69"/>
        <v>0</v>
      </c>
      <c r="AC72" s="232"/>
      <c r="AD72" s="231">
        <f t="shared" si="57"/>
        <v>0</v>
      </c>
      <c r="AE72" s="275">
        <f>L72+H72+P72+T72+X72+AB72</f>
        <v>0</v>
      </c>
    </row>
    <row r="73" spans="1:31" s="6" customFormat="1" x14ac:dyDescent="0.25">
      <c r="A73" s="259">
        <v>5182</v>
      </c>
      <c r="B73" s="260" t="s">
        <v>79</v>
      </c>
      <c r="C73" s="261"/>
      <c r="D73" s="262"/>
      <c r="E73" s="250">
        <f>E22</f>
        <v>0</v>
      </c>
      <c r="F73" s="230"/>
      <c r="G73" s="230"/>
      <c r="H73" s="231">
        <f t="shared" si="51"/>
        <v>0</v>
      </c>
      <c r="I73" s="229">
        <v>0</v>
      </c>
      <c r="J73" s="230"/>
      <c r="K73" s="230"/>
      <c r="L73" s="231">
        <f>+J73*I73</f>
        <v>0</v>
      </c>
      <c r="M73" s="229">
        <v>0</v>
      </c>
      <c r="N73" s="230"/>
      <c r="O73" s="230"/>
      <c r="P73" s="231">
        <f t="shared" si="53"/>
        <v>0</v>
      </c>
      <c r="Q73" s="229">
        <v>0</v>
      </c>
      <c r="R73" s="230"/>
      <c r="S73" s="230"/>
      <c r="T73" s="231">
        <f t="shared" si="54"/>
        <v>0</v>
      </c>
      <c r="U73" s="229">
        <v>0</v>
      </c>
      <c r="V73" s="230"/>
      <c r="W73" s="230"/>
      <c r="X73" s="231">
        <f t="shared" si="68"/>
        <v>0</v>
      </c>
      <c r="Y73" s="229">
        <v>0</v>
      </c>
      <c r="Z73" s="230"/>
      <c r="AA73" s="230"/>
      <c r="AB73" s="231">
        <f t="shared" si="69"/>
        <v>0</v>
      </c>
      <c r="AC73" s="232"/>
      <c r="AD73" s="231">
        <f t="shared" si="57"/>
        <v>0</v>
      </c>
      <c r="AE73" s="275">
        <f>L73+H73+P73+T73+X73+AB73</f>
        <v>0</v>
      </c>
    </row>
    <row r="74" spans="1:31" s="6" customFormat="1" x14ac:dyDescent="0.25">
      <c r="A74" s="259"/>
      <c r="B74" s="260"/>
      <c r="C74" s="261"/>
      <c r="D74" s="262"/>
      <c r="E74" s="250"/>
      <c r="F74" s="228"/>
      <c r="G74" s="228"/>
      <c r="H74" s="231"/>
      <c r="I74" s="229"/>
      <c r="J74" s="228"/>
      <c r="K74" s="228"/>
      <c r="L74" s="231"/>
      <c r="M74" s="229"/>
      <c r="N74" s="228"/>
      <c r="O74" s="228"/>
      <c r="P74" s="231"/>
      <c r="Q74" s="229"/>
      <c r="R74" s="228"/>
      <c r="S74" s="228"/>
      <c r="T74" s="231"/>
      <c r="U74" s="229"/>
      <c r="V74" s="228"/>
      <c r="W74" s="228"/>
      <c r="X74" s="231"/>
      <c r="Y74" s="229"/>
      <c r="Z74" s="228"/>
      <c r="AA74" s="228"/>
      <c r="AB74" s="231"/>
      <c r="AC74" s="232"/>
      <c r="AD74" s="248"/>
      <c r="AE74" s="278"/>
    </row>
    <row r="75" spans="1:31" s="34" customFormat="1" x14ac:dyDescent="0.25">
      <c r="A75" s="259" t="s">
        <v>65</v>
      </c>
      <c r="B75" s="260"/>
      <c r="C75" s="261"/>
      <c r="D75" s="262"/>
      <c r="E75" s="251"/>
      <c r="F75" s="235"/>
      <c r="G75" s="235"/>
      <c r="H75" s="241"/>
      <c r="I75" s="236"/>
      <c r="J75" s="235"/>
      <c r="K75" s="235"/>
      <c r="L75" s="241"/>
      <c r="M75" s="236"/>
      <c r="N75" s="235"/>
      <c r="O75" s="235"/>
      <c r="P75" s="241"/>
      <c r="Q75" s="236"/>
      <c r="R75" s="235"/>
      <c r="S75" s="235"/>
      <c r="T75" s="241"/>
      <c r="U75" s="236"/>
      <c r="V75" s="235"/>
      <c r="W75" s="235"/>
      <c r="X75" s="241"/>
      <c r="Y75" s="236"/>
      <c r="Z75" s="235"/>
      <c r="AA75" s="235"/>
      <c r="AB75" s="241"/>
      <c r="AC75" s="242"/>
      <c r="AD75" s="243"/>
      <c r="AE75" s="277"/>
    </row>
    <row r="76" spans="1:31" s="6" customFormat="1" x14ac:dyDescent="0.25">
      <c r="A76" s="259">
        <v>1528</v>
      </c>
      <c r="B76" s="260" t="s">
        <v>80</v>
      </c>
      <c r="C76" s="261"/>
      <c r="D76" s="262"/>
      <c r="E76" s="250">
        <v>0</v>
      </c>
      <c r="F76" s="230">
        <v>0</v>
      </c>
      <c r="G76" s="230"/>
      <c r="H76" s="231">
        <f>+F76*E76</f>
        <v>0</v>
      </c>
      <c r="I76" s="229">
        <v>0</v>
      </c>
      <c r="J76" s="230">
        <v>0</v>
      </c>
      <c r="K76" s="230"/>
      <c r="L76" s="231">
        <f>+J76*I76</f>
        <v>0</v>
      </c>
      <c r="M76" s="229">
        <v>0</v>
      </c>
      <c r="N76" s="230">
        <v>0</v>
      </c>
      <c r="O76" s="230"/>
      <c r="P76" s="231">
        <f>+N76*M76</f>
        <v>0</v>
      </c>
      <c r="Q76" s="229">
        <v>0</v>
      </c>
      <c r="R76" s="230"/>
      <c r="S76" s="230"/>
      <c r="T76" s="231">
        <f>+R76*Q76</f>
        <v>0</v>
      </c>
      <c r="U76" s="229">
        <v>0</v>
      </c>
      <c r="V76" s="230">
        <v>0</v>
      </c>
      <c r="W76" s="230"/>
      <c r="X76" s="231">
        <f>+V76*U76</f>
        <v>0</v>
      </c>
      <c r="Y76" s="229">
        <v>0</v>
      </c>
      <c r="Z76" s="230"/>
      <c r="AA76" s="230"/>
      <c r="AB76" s="231">
        <f>+Z76*Y76</f>
        <v>0</v>
      </c>
      <c r="AC76" s="232"/>
      <c r="AD76" s="231">
        <f t="shared" ref="AD76:AD77" si="74">+E76+I76+M76+Q76+U76+Y76</f>
        <v>0</v>
      </c>
      <c r="AE76" s="275">
        <f>L76+H76+P76+T76+X76+AB76</f>
        <v>0</v>
      </c>
    </row>
    <row r="77" spans="1:31" s="6" customFormat="1" x14ac:dyDescent="0.25">
      <c r="A77" s="259">
        <v>1532</v>
      </c>
      <c r="B77" s="260" t="s">
        <v>48</v>
      </c>
      <c r="C77" s="261"/>
      <c r="D77" s="262"/>
      <c r="E77" s="250">
        <v>0</v>
      </c>
      <c r="F77" s="230">
        <v>0</v>
      </c>
      <c r="G77" s="230"/>
      <c r="H77" s="231">
        <f>+F77*E77</f>
        <v>0</v>
      </c>
      <c r="I77" s="229">
        <v>0</v>
      </c>
      <c r="J77" s="230">
        <v>0</v>
      </c>
      <c r="K77" s="230"/>
      <c r="L77" s="231">
        <f>+J77*I77</f>
        <v>0</v>
      </c>
      <c r="M77" s="229">
        <v>0</v>
      </c>
      <c r="N77" s="230">
        <v>0</v>
      </c>
      <c r="O77" s="230"/>
      <c r="P77" s="231">
        <f>+N77*M77</f>
        <v>0</v>
      </c>
      <c r="Q77" s="229">
        <v>0</v>
      </c>
      <c r="R77" s="230"/>
      <c r="S77" s="230"/>
      <c r="T77" s="231">
        <f>+R77*Q77</f>
        <v>0</v>
      </c>
      <c r="U77" s="229">
        <v>0</v>
      </c>
      <c r="V77" s="230">
        <v>0</v>
      </c>
      <c r="W77" s="230"/>
      <c r="X77" s="231">
        <f>+V77*U77</f>
        <v>0</v>
      </c>
      <c r="Y77" s="229">
        <v>0</v>
      </c>
      <c r="Z77" s="230"/>
      <c r="AA77" s="230"/>
      <c r="AB77" s="231">
        <f>+Z77*Y77</f>
        <v>0</v>
      </c>
      <c r="AC77" s="232"/>
      <c r="AD77" s="231">
        <f t="shared" si="74"/>
        <v>0</v>
      </c>
      <c r="AE77" s="275">
        <f t="shared" ref="AE77" si="75">L77+H77+P77+T77+X77+AB77</f>
        <v>0</v>
      </c>
    </row>
    <row r="78" spans="1:31" s="6" customFormat="1" x14ac:dyDescent="0.25">
      <c r="A78" s="259">
        <v>1805</v>
      </c>
      <c r="B78" s="260" t="s">
        <v>40</v>
      </c>
      <c r="C78" s="261"/>
      <c r="D78" s="262"/>
      <c r="E78" s="250">
        <v>0</v>
      </c>
      <c r="F78" s="230"/>
      <c r="G78" s="230"/>
      <c r="H78" s="231"/>
      <c r="I78" s="229"/>
      <c r="J78" s="230"/>
      <c r="K78" s="230"/>
      <c r="L78" s="231"/>
      <c r="M78" s="229"/>
      <c r="N78" s="230"/>
      <c r="O78" s="230"/>
      <c r="P78" s="231"/>
      <c r="Q78" s="229"/>
      <c r="R78" s="230"/>
      <c r="S78" s="230"/>
      <c r="T78" s="231"/>
      <c r="U78" s="229"/>
      <c r="V78" s="230"/>
      <c r="W78" s="230"/>
      <c r="X78" s="231"/>
      <c r="Y78" s="229"/>
      <c r="Z78" s="230"/>
      <c r="AA78" s="230"/>
      <c r="AB78" s="231"/>
      <c r="AC78" s="232"/>
      <c r="AD78" s="231"/>
      <c r="AE78" s="275"/>
    </row>
    <row r="79" spans="1:31" s="6" customFormat="1" x14ac:dyDescent="0.25">
      <c r="A79" s="259">
        <v>1806</v>
      </c>
      <c r="B79" s="260" t="s">
        <v>10</v>
      </c>
      <c r="C79" s="261"/>
      <c r="D79" s="262"/>
      <c r="E79" s="250">
        <v>0</v>
      </c>
      <c r="F79" s="230">
        <v>0</v>
      </c>
      <c r="G79" s="230"/>
      <c r="H79" s="231">
        <f>+F79*E79</f>
        <v>0</v>
      </c>
      <c r="I79" s="229">
        <v>0</v>
      </c>
      <c r="J79" s="230">
        <v>0</v>
      </c>
      <c r="K79" s="230"/>
      <c r="L79" s="231">
        <f>+J79*I79</f>
        <v>0</v>
      </c>
      <c r="M79" s="229">
        <v>0</v>
      </c>
      <c r="N79" s="230">
        <v>0</v>
      </c>
      <c r="O79" s="230"/>
      <c r="P79" s="231">
        <f>+N79*M79</f>
        <v>0</v>
      </c>
      <c r="Q79" s="229">
        <v>0</v>
      </c>
      <c r="R79" s="230">
        <v>0</v>
      </c>
      <c r="S79" s="230"/>
      <c r="T79" s="231">
        <f>+R79*Q79</f>
        <v>0</v>
      </c>
      <c r="U79" s="229">
        <v>0</v>
      </c>
      <c r="V79" s="230">
        <v>0</v>
      </c>
      <c r="W79" s="230"/>
      <c r="X79" s="231">
        <f>+V79*U79</f>
        <v>0</v>
      </c>
      <c r="Y79" s="229">
        <v>0</v>
      </c>
      <c r="Z79" s="230">
        <v>0</v>
      </c>
      <c r="AA79" s="230"/>
      <c r="AB79" s="231">
        <f>+Z79*Y79</f>
        <v>0</v>
      </c>
      <c r="AC79" s="232"/>
      <c r="AD79" s="231">
        <f>+E79+I79+M79+Q79+U79+Y79</f>
        <v>0</v>
      </c>
      <c r="AE79" s="275">
        <f>L79+H79+P79+T79+X79+AB79</f>
        <v>0</v>
      </c>
    </row>
    <row r="80" spans="1:31" s="6" customFormat="1" x14ac:dyDescent="0.25">
      <c r="A80" s="259"/>
      <c r="B80" s="260"/>
      <c r="C80" s="261"/>
      <c r="D80" s="262"/>
      <c r="E80" s="250"/>
      <c r="F80" s="228"/>
      <c r="G80" s="228"/>
      <c r="H80" s="231"/>
      <c r="I80" s="229"/>
      <c r="J80" s="228"/>
      <c r="K80" s="228"/>
      <c r="L80" s="231"/>
      <c r="M80" s="229"/>
      <c r="N80" s="228"/>
      <c r="O80" s="228"/>
      <c r="P80" s="231"/>
      <c r="Q80" s="229"/>
      <c r="R80" s="228"/>
      <c r="S80" s="228"/>
      <c r="T80" s="231"/>
      <c r="U80" s="229"/>
      <c r="V80" s="228"/>
      <c r="W80" s="228"/>
      <c r="X80" s="231"/>
      <c r="Y80" s="229"/>
      <c r="Z80" s="228"/>
      <c r="AA80" s="228"/>
      <c r="AB80" s="231"/>
      <c r="AC80" s="232"/>
      <c r="AD80" s="231"/>
      <c r="AE80" s="275"/>
    </row>
    <row r="81" spans="1:31" s="34" customFormat="1" x14ac:dyDescent="0.25">
      <c r="A81" s="259">
        <v>5199</v>
      </c>
      <c r="B81" s="260" t="s">
        <v>37</v>
      </c>
      <c r="C81" s="261">
        <v>0.3</v>
      </c>
      <c r="D81" s="262"/>
      <c r="E81" s="253"/>
      <c r="F81" s="241"/>
      <c r="G81" s="241"/>
      <c r="H81" s="241">
        <f>H35*$C$81</f>
        <v>0</v>
      </c>
      <c r="I81" s="249"/>
      <c r="J81" s="241"/>
      <c r="K81" s="241"/>
      <c r="L81" s="241">
        <f>L35*$C$81</f>
        <v>0</v>
      </c>
      <c r="M81" s="249"/>
      <c r="N81" s="241"/>
      <c r="O81" s="241"/>
      <c r="P81" s="241">
        <f>P35*$C$81</f>
        <v>0</v>
      </c>
      <c r="Q81" s="249"/>
      <c r="R81" s="241"/>
      <c r="S81" s="241"/>
      <c r="T81" s="241">
        <f>T35*$C$81</f>
        <v>0</v>
      </c>
      <c r="U81" s="249"/>
      <c r="V81" s="241"/>
      <c r="W81" s="241"/>
      <c r="X81" s="241">
        <f>X35*$C$81</f>
        <v>0</v>
      </c>
      <c r="Y81" s="249"/>
      <c r="Z81" s="241"/>
      <c r="AA81" s="241"/>
      <c r="AB81" s="241">
        <f>AB35*$C$81</f>
        <v>0</v>
      </c>
      <c r="AC81" s="242"/>
      <c r="AD81" s="231">
        <f>+E81+I81+M81+Q81+U81+Y81</f>
        <v>0</v>
      </c>
      <c r="AE81" s="275">
        <f>L81+H81+P81+T81+X81+AB81</f>
        <v>0</v>
      </c>
    </row>
    <row r="82" spans="1:31" s="34" customFormat="1" ht="13" thickBot="1" x14ac:dyDescent="0.3">
      <c r="A82" s="263"/>
      <c r="B82" s="264"/>
      <c r="C82" s="265"/>
      <c r="D82" s="266"/>
      <c r="E82" s="251"/>
      <c r="F82" s="235"/>
      <c r="G82" s="235"/>
      <c r="H82" s="241"/>
      <c r="I82" s="236"/>
      <c r="J82" s="235"/>
      <c r="K82" s="235"/>
      <c r="L82" s="241"/>
      <c r="M82" s="236"/>
      <c r="N82" s="235"/>
      <c r="O82" s="235"/>
      <c r="P82" s="241"/>
      <c r="Q82" s="236"/>
      <c r="R82" s="235"/>
      <c r="S82" s="235"/>
      <c r="T82" s="241"/>
      <c r="U82" s="236"/>
      <c r="V82" s="235"/>
      <c r="W82" s="235"/>
      <c r="X82" s="241"/>
      <c r="Y82" s="236"/>
      <c r="Z82" s="235"/>
      <c r="AA82" s="235"/>
      <c r="AB82" s="241"/>
      <c r="AC82" s="242"/>
      <c r="AD82" s="243"/>
      <c r="AE82" s="277"/>
    </row>
    <row r="83" spans="1:31" s="38" customFormat="1" ht="13.5" thickBot="1" x14ac:dyDescent="0.35">
      <c r="A83" s="254" t="s">
        <v>415</v>
      </c>
      <c r="B83" s="218"/>
      <c r="C83" s="219"/>
      <c r="D83" s="220"/>
      <c r="E83" s="37"/>
      <c r="F83" s="36"/>
      <c r="G83" s="36"/>
      <c r="H83" s="24">
        <f>SUM(H36:H82)</f>
        <v>0</v>
      </c>
      <c r="I83" s="37"/>
      <c r="J83" s="36"/>
      <c r="K83" s="36"/>
      <c r="L83" s="24">
        <f>SUM(L36:L82)</f>
        <v>0</v>
      </c>
      <c r="M83" s="37"/>
      <c r="N83" s="36"/>
      <c r="O83" s="36"/>
      <c r="P83" s="24">
        <f>SUM(P36:P82)</f>
        <v>0</v>
      </c>
      <c r="Q83" s="37"/>
      <c r="R83" s="36"/>
      <c r="S83" s="36"/>
      <c r="T83" s="24">
        <f>SUM(T36:T82)</f>
        <v>0</v>
      </c>
      <c r="U83" s="37"/>
      <c r="V83" s="36"/>
      <c r="W83" s="36"/>
      <c r="X83" s="24">
        <f>SUM(X36:X82)</f>
        <v>0</v>
      </c>
      <c r="Y83" s="37"/>
      <c r="Z83" s="36"/>
      <c r="AA83" s="36"/>
      <c r="AB83" s="24">
        <f>SUM(AB36:AB82)</f>
        <v>0</v>
      </c>
      <c r="AC83" s="30"/>
      <c r="AD83" s="24"/>
      <c r="AE83" s="24">
        <f>SUM(AE36:AE82)</f>
        <v>0</v>
      </c>
    </row>
    <row r="84" spans="1:31" s="34" customFormat="1" ht="13" thickTop="1" x14ac:dyDescent="0.25">
      <c r="A84" s="204"/>
      <c r="B84" s="31"/>
      <c r="C84" s="22"/>
      <c r="D84" s="22"/>
      <c r="E84" s="42"/>
      <c r="F84" s="22"/>
      <c r="G84" s="22"/>
      <c r="H84" s="22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  <c r="Z84" s="31"/>
      <c r="AA84" s="31"/>
      <c r="AB84" s="31"/>
      <c r="AC84" s="205"/>
      <c r="AD84" s="31"/>
      <c r="AE84" s="206"/>
    </row>
    <row r="85" spans="1:31" s="34" customFormat="1" x14ac:dyDescent="0.25">
      <c r="A85" s="279">
        <v>5181</v>
      </c>
      <c r="B85" s="272" t="s">
        <v>45</v>
      </c>
      <c r="C85" s="33">
        <v>0</v>
      </c>
      <c r="D85" s="273"/>
      <c r="E85" s="236"/>
      <c r="F85" s="235"/>
      <c r="G85" s="235"/>
      <c r="H85" s="235">
        <f>+$C$85*H35</f>
        <v>0</v>
      </c>
      <c r="I85" s="270"/>
      <c r="J85" s="270"/>
      <c r="K85" s="270"/>
      <c r="L85" s="235">
        <f>+$C$85*L35</f>
        <v>0</v>
      </c>
      <c r="M85" s="270"/>
      <c r="N85" s="270"/>
      <c r="O85" s="270"/>
      <c r="P85" s="235">
        <f>+$C$85*P35</f>
        <v>0</v>
      </c>
      <c r="Q85" s="270"/>
      <c r="R85" s="270"/>
      <c r="S85" s="270"/>
      <c r="T85" s="235">
        <f>+$C$85*T35</f>
        <v>0</v>
      </c>
      <c r="U85" s="270"/>
      <c r="V85" s="270"/>
      <c r="W85" s="270"/>
      <c r="X85" s="235">
        <f>+$C$85*X35</f>
        <v>0</v>
      </c>
      <c r="Y85" s="270"/>
      <c r="Z85" s="270"/>
      <c r="AA85" s="270"/>
      <c r="AB85" s="235">
        <f>+$C$85*AB35</f>
        <v>0</v>
      </c>
      <c r="AC85" s="242"/>
      <c r="AD85" s="270"/>
      <c r="AE85" s="280">
        <f>+$C$85*AE35</f>
        <v>0</v>
      </c>
    </row>
    <row r="86" spans="1:31" s="34" customFormat="1" x14ac:dyDescent="0.25">
      <c r="A86" s="279">
        <v>5181</v>
      </c>
      <c r="B86" s="272" t="s">
        <v>46</v>
      </c>
      <c r="C86" s="33">
        <v>0</v>
      </c>
      <c r="D86" s="273"/>
      <c r="E86" s="236"/>
      <c r="F86" s="235"/>
      <c r="G86" s="235"/>
      <c r="H86" s="235">
        <f>+$C$86*H35</f>
        <v>0</v>
      </c>
      <c r="I86" s="270"/>
      <c r="J86" s="270"/>
      <c r="K86" s="270"/>
      <c r="L86" s="235">
        <f>+$C$86*L35</f>
        <v>0</v>
      </c>
      <c r="M86" s="270"/>
      <c r="N86" s="270"/>
      <c r="O86" s="270"/>
      <c r="P86" s="235">
        <f>+$C$86*P35</f>
        <v>0</v>
      </c>
      <c r="Q86" s="270"/>
      <c r="R86" s="270"/>
      <c r="S86" s="270"/>
      <c r="T86" s="235">
        <f>+$C$86*T35</f>
        <v>0</v>
      </c>
      <c r="U86" s="270"/>
      <c r="V86" s="270"/>
      <c r="W86" s="270"/>
      <c r="X86" s="235">
        <f>+$C$86*X35</f>
        <v>0</v>
      </c>
      <c r="Y86" s="270"/>
      <c r="Z86" s="270"/>
      <c r="AA86" s="270"/>
      <c r="AB86" s="235">
        <f>+$C$86*AB35</f>
        <v>0</v>
      </c>
      <c r="AC86" s="242"/>
      <c r="AD86" s="270"/>
      <c r="AE86" s="280">
        <f>+$C$86*AE35</f>
        <v>0</v>
      </c>
    </row>
    <row r="87" spans="1:31" s="34" customFormat="1" x14ac:dyDescent="0.25">
      <c r="A87" s="279"/>
      <c r="B87" s="272"/>
      <c r="C87" s="33"/>
      <c r="D87" s="273"/>
      <c r="E87" s="236"/>
      <c r="F87" s="235"/>
      <c r="G87" s="235"/>
      <c r="H87" s="235"/>
      <c r="I87" s="270"/>
      <c r="J87" s="270"/>
      <c r="K87" s="270"/>
      <c r="L87" s="270"/>
      <c r="M87" s="270"/>
      <c r="N87" s="270"/>
      <c r="O87" s="270"/>
      <c r="P87" s="270"/>
      <c r="Q87" s="270"/>
      <c r="R87" s="270"/>
      <c r="S87" s="270"/>
      <c r="T87" s="270"/>
      <c r="U87" s="270"/>
      <c r="V87" s="270"/>
      <c r="W87" s="270"/>
      <c r="X87" s="270"/>
      <c r="Y87" s="270"/>
      <c r="Z87" s="270"/>
      <c r="AA87" s="270"/>
      <c r="AB87" s="270"/>
      <c r="AC87" s="271"/>
      <c r="AD87" s="270"/>
      <c r="AE87" s="281"/>
    </row>
    <row r="88" spans="1:31" s="38" customFormat="1" ht="13.5" thickBot="1" x14ac:dyDescent="0.35">
      <c r="A88" s="207" t="s">
        <v>16</v>
      </c>
      <c r="B88" s="156"/>
      <c r="C88" s="155"/>
      <c r="D88" s="156"/>
      <c r="E88" s="155"/>
      <c r="F88" s="156"/>
      <c r="G88" s="155"/>
      <c r="H88" s="157">
        <f>+H83+H85+H86</f>
        <v>0</v>
      </c>
      <c r="I88" s="155"/>
      <c r="J88" s="156"/>
      <c r="K88" s="155"/>
      <c r="L88" s="157">
        <f>+L83+L85+L86</f>
        <v>0</v>
      </c>
      <c r="M88" s="155"/>
      <c r="N88" s="156"/>
      <c r="O88" s="155"/>
      <c r="P88" s="157">
        <f>+P83+P85+P86</f>
        <v>0</v>
      </c>
      <c r="Q88" s="155"/>
      <c r="R88" s="156"/>
      <c r="S88" s="155"/>
      <c r="T88" s="157">
        <f>+T83+T85+T86</f>
        <v>0</v>
      </c>
      <c r="U88" s="155"/>
      <c r="V88" s="156"/>
      <c r="W88" s="155"/>
      <c r="X88" s="157">
        <f>+X83+X85+X86</f>
        <v>0</v>
      </c>
      <c r="Y88" s="155"/>
      <c r="Z88" s="156"/>
      <c r="AA88" s="155"/>
      <c r="AB88" s="157">
        <f>+AB83+AB85+AB86</f>
        <v>0</v>
      </c>
      <c r="AC88" s="155"/>
      <c r="AD88" s="156"/>
      <c r="AE88" s="208">
        <f>+AE83+AE85+AE86</f>
        <v>0</v>
      </c>
    </row>
    <row r="89" spans="1:31" s="38" customFormat="1" ht="14" thickTop="1" thickBot="1" x14ac:dyDescent="0.35">
      <c r="A89" s="209"/>
      <c r="B89" s="150"/>
      <c r="C89" s="150"/>
      <c r="D89" s="150"/>
      <c r="E89" s="151"/>
      <c r="F89" s="152"/>
      <c r="G89" s="152"/>
      <c r="H89" s="153"/>
      <c r="I89" s="151"/>
      <c r="J89" s="152"/>
      <c r="K89" s="152"/>
      <c r="L89" s="153"/>
      <c r="M89" s="151"/>
      <c r="N89" s="152"/>
      <c r="O89" s="152"/>
      <c r="P89" s="153"/>
      <c r="Q89" s="151"/>
      <c r="R89" s="152"/>
      <c r="S89" s="152"/>
      <c r="T89" s="153"/>
      <c r="U89" s="151"/>
      <c r="V89" s="152"/>
      <c r="W89" s="152"/>
      <c r="X89" s="153"/>
      <c r="Y89" s="151"/>
      <c r="Z89" s="152"/>
      <c r="AA89" s="152"/>
      <c r="AB89" s="153"/>
      <c r="AC89" s="154"/>
      <c r="AD89" s="152"/>
      <c r="AE89" s="210"/>
    </row>
    <row r="90" spans="1:31" s="34" customFormat="1" ht="13.5" thickBot="1" x14ac:dyDescent="0.35">
      <c r="A90" s="360" t="s">
        <v>38</v>
      </c>
      <c r="B90" s="361"/>
      <c r="C90" s="361"/>
      <c r="D90" s="361"/>
      <c r="E90" s="45"/>
      <c r="F90" s="46"/>
      <c r="G90" s="46"/>
      <c r="H90" s="46">
        <f>+H35-H88</f>
        <v>0</v>
      </c>
      <c r="I90" s="44"/>
      <c r="J90" s="44"/>
      <c r="K90" s="44"/>
      <c r="L90" s="46">
        <f>+L35-L88</f>
        <v>0</v>
      </c>
      <c r="M90" s="44"/>
      <c r="N90" s="44"/>
      <c r="O90" s="44"/>
      <c r="P90" s="46">
        <f>+P35-P88</f>
        <v>0</v>
      </c>
      <c r="Q90" s="44"/>
      <c r="R90" s="44"/>
      <c r="S90" s="44"/>
      <c r="T90" s="46">
        <f>+T35-T88</f>
        <v>0</v>
      </c>
      <c r="U90" s="44"/>
      <c r="V90" s="44"/>
      <c r="W90" s="44"/>
      <c r="X90" s="46">
        <f>+X35-X88</f>
        <v>0</v>
      </c>
      <c r="Y90" s="44"/>
      <c r="Z90" s="44"/>
      <c r="AA90" s="44"/>
      <c r="AB90" s="46">
        <f>+AB35-AB88</f>
        <v>0</v>
      </c>
      <c r="AC90" s="47"/>
      <c r="AD90" s="44"/>
      <c r="AE90" s="211">
        <f>+AE35-AE88</f>
        <v>0</v>
      </c>
    </row>
    <row r="91" spans="1:31" s="6" customFormat="1" x14ac:dyDescent="0.25">
      <c r="A91" s="284"/>
      <c r="B91" s="192"/>
      <c r="C91" s="189"/>
      <c r="D91" s="190"/>
      <c r="E91" s="191"/>
      <c r="F91" s="190"/>
      <c r="G91" s="190"/>
      <c r="H91" s="190"/>
      <c r="I91" s="192"/>
      <c r="J91" s="192"/>
      <c r="K91" s="192"/>
      <c r="L91" s="190"/>
      <c r="M91" s="192"/>
      <c r="N91" s="192"/>
      <c r="O91" s="192"/>
      <c r="P91" s="190"/>
      <c r="Q91" s="192"/>
      <c r="R91" s="192"/>
      <c r="S91" s="192"/>
      <c r="T91" s="190"/>
      <c r="U91" s="192"/>
      <c r="V91" s="192"/>
      <c r="W91" s="192"/>
      <c r="X91" s="190"/>
      <c r="Y91" s="192"/>
      <c r="Z91" s="192"/>
      <c r="AA91" s="192"/>
      <c r="AB91" s="190"/>
      <c r="AC91" s="190"/>
      <c r="AD91" s="192"/>
      <c r="AE91" s="193"/>
    </row>
    <row r="92" spans="1:31" s="6" customFormat="1" x14ac:dyDescent="0.25">
      <c r="A92" s="212" t="s">
        <v>39</v>
      </c>
      <c r="B92" s="171"/>
      <c r="C92" s="194"/>
      <c r="D92" s="195"/>
      <c r="E92" s="196"/>
      <c r="F92" s="195"/>
      <c r="G92" s="195"/>
      <c r="H92" s="195"/>
      <c r="I92" s="197"/>
      <c r="J92" s="197"/>
      <c r="K92" s="197"/>
      <c r="L92" s="195"/>
      <c r="M92" s="197"/>
      <c r="N92" s="197"/>
      <c r="O92" s="197"/>
      <c r="P92" s="195"/>
      <c r="Q92" s="197"/>
      <c r="R92" s="197"/>
      <c r="S92" s="197"/>
      <c r="T92" s="195"/>
      <c r="U92" s="197"/>
      <c r="V92" s="197"/>
      <c r="W92" s="197"/>
      <c r="X92" s="195"/>
      <c r="Y92" s="197"/>
      <c r="Z92" s="197"/>
      <c r="AA92" s="197"/>
      <c r="AB92" s="195"/>
      <c r="AC92" s="195"/>
      <c r="AD92" s="197"/>
      <c r="AE92" s="198"/>
    </row>
    <row r="93" spans="1:31" s="6" customFormat="1" x14ac:dyDescent="0.25">
      <c r="A93" s="212"/>
      <c r="B93" s="171"/>
      <c r="C93" s="194"/>
      <c r="D93" s="195"/>
      <c r="E93" s="196"/>
      <c r="F93" s="195"/>
      <c r="G93" s="195"/>
      <c r="H93" s="195"/>
      <c r="I93" s="197"/>
      <c r="J93" s="197"/>
      <c r="K93" s="197"/>
      <c r="L93" s="195"/>
      <c r="M93" s="197"/>
      <c r="N93" s="197"/>
      <c r="O93" s="197"/>
      <c r="P93" s="195"/>
      <c r="Q93" s="197"/>
      <c r="R93" s="197"/>
      <c r="S93" s="197"/>
      <c r="T93" s="195"/>
      <c r="U93" s="197"/>
      <c r="V93" s="197"/>
      <c r="W93" s="197"/>
      <c r="X93" s="195"/>
      <c r="Y93" s="197"/>
      <c r="Z93" s="197"/>
      <c r="AA93" s="197"/>
      <c r="AB93" s="195"/>
      <c r="AC93" s="195"/>
      <c r="AD93" s="197"/>
      <c r="AE93" s="198"/>
    </row>
    <row r="94" spans="1:31" s="6" customFormat="1" x14ac:dyDescent="0.25">
      <c r="A94" s="212"/>
      <c r="B94" s="171"/>
      <c r="C94" s="194"/>
      <c r="D94" s="195"/>
      <c r="E94" s="196"/>
      <c r="F94" s="195"/>
      <c r="G94" s="195"/>
      <c r="H94" s="195"/>
      <c r="I94" s="197"/>
      <c r="J94" s="197"/>
      <c r="K94" s="197"/>
      <c r="L94" s="195"/>
      <c r="M94" s="197"/>
      <c r="N94" s="197"/>
      <c r="O94" s="197"/>
      <c r="P94" s="195"/>
      <c r="Q94" s="197"/>
      <c r="R94" s="197"/>
      <c r="S94" s="197"/>
      <c r="T94" s="195"/>
      <c r="U94" s="197"/>
      <c r="V94" s="197"/>
      <c r="W94" s="197"/>
      <c r="X94" s="195"/>
      <c r="Y94" s="197"/>
      <c r="Z94" s="197"/>
      <c r="AA94" s="197"/>
      <c r="AB94" s="195"/>
      <c r="AC94" s="195"/>
      <c r="AD94" s="197"/>
      <c r="AE94" s="198"/>
    </row>
    <row r="95" spans="1:31" s="6" customFormat="1" ht="13" thickBot="1" x14ac:dyDescent="0.3">
      <c r="A95" s="285"/>
      <c r="B95" s="184"/>
      <c r="C95" s="286"/>
      <c r="D95" s="287"/>
      <c r="E95" s="288"/>
      <c r="F95" s="287"/>
      <c r="G95" s="287"/>
      <c r="H95" s="287"/>
      <c r="I95" s="184"/>
      <c r="J95" s="184"/>
      <c r="K95" s="184"/>
      <c r="L95" s="287"/>
      <c r="M95" s="184"/>
      <c r="N95" s="184"/>
      <c r="O95" s="184"/>
      <c r="P95" s="287"/>
      <c r="Q95" s="184"/>
      <c r="R95" s="184"/>
      <c r="S95" s="184"/>
      <c r="T95" s="287"/>
      <c r="U95" s="184"/>
      <c r="V95" s="184"/>
      <c r="W95" s="184"/>
      <c r="X95" s="287"/>
      <c r="Y95" s="184"/>
      <c r="Z95" s="184"/>
      <c r="AA95" s="184"/>
      <c r="AB95" s="287"/>
      <c r="AC95" s="287"/>
      <c r="AD95" s="184"/>
      <c r="AE95" s="289"/>
    </row>
    <row r="96" spans="1:31" s="34" customFormat="1" ht="13.5" thickBot="1" x14ac:dyDescent="0.35">
      <c r="A96" s="48"/>
      <c r="B96" s="49"/>
      <c r="C96" s="317" t="e">
        <f>IF((AE88/AE35)&lt;24.99%,"POSIBLEMENTE LA PRESUPUESTACION ESTA POR DEBAJO DEL PUNTO DE EQUILIBRIO","")</f>
        <v>#DIV/0!</v>
      </c>
      <c r="D96" s="317"/>
      <c r="E96" s="317"/>
      <c r="F96" s="317"/>
      <c r="G96" s="317"/>
      <c r="H96" s="317"/>
      <c r="I96" s="317"/>
      <c r="J96" s="317"/>
      <c r="K96" s="317"/>
      <c r="L96" s="317"/>
      <c r="M96" s="317"/>
      <c r="N96" s="317"/>
      <c r="O96" s="317"/>
      <c r="P96" s="317"/>
      <c r="Q96" s="317"/>
      <c r="R96" s="317"/>
      <c r="S96" s="317"/>
      <c r="T96" s="317"/>
      <c r="U96" s="317"/>
      <c r="V96" s="317"/>
      <c r="W96" s="317"/>
      <c r="X96" s="317"/>
      <c r="Y96" s="317"/>
      <c r="Z96" s="317"/>
      <c r="AA96" s="317"/>
      <c r="AB96" s="317"/>
      <c r="AC96" s="317"/>
      <c r="AD96" s="40"/>
      <c r="AE96" s="41"/>
    </row>
    <row r="97" spans="1:31" s="34" customFormat="1" ht="13" thickBot="1" x14ac:dyDescent="0.3">
      <c r="A97" s="362" t="s">
        <v>421</v>
      </c>
      <c r="B97" s="363"/>
      <c r="C97" s="364"/>
      <c r="D97" s="364"/>
      <c r="E97" s="364"/>
      <c r="F97" s="364"/>
      <c r="G97" s="364"/>
      <c r="H97" s="365"/>
      <c r="I97" s="366" t="s">
        <v>423</v>
      </c>
      <c r="J97" s="315"/>
      <c r="K97" s="315"/>
      <c r="L97" s="315"/>
      <c r="M97" s="315"/>
      <c r="N97" s="315"/>
      <c r="O97" s="315"/>
      <c r="P97" s="315"/>
      <c r="Q97" s="315"/>
      <c r="R97" s="315"/>
      <c r="S97" s="315"/>
      <c r="T97" s="316"/>
      <c r="U97" s="367" t="s">
        <v>424</v>
      </c>
      <c r="V97" s="39"/>
      <c r="W97" s="39"/>
      <c r="X97" s="368"/>
      <c r="Y97" s="39"/>
      <c r="Z97" s="39"/>
      <c r="AA97" s="39"/>
      <c r="AB97" s="39"/>
      <c r="AC97" s="39"/>
      <c r="AD97" s="39"/>
      <c r="AE97" s="369"/>
    </row>
    <row r="98" spans="1:31" s="34" customFormat="1" ht="13" thickBot="1" x14ac:dyDescent="0.3">
      <c r="A98" s="370" t="s">
        <v>125</v>
      </c>
      <c r="B98" s="371"/>
      <c r="C98" s="372" t="s">
        <v>419</v>
      </c>
      <c r="D98" s="373"/>
      <c r="E98" s="373"/>
      <c r="F98" s="373"/>
      <c r="G98" s="373"/>
      <c r="H98" s="374"/>
      <c r="I98" s="375" t="s">
        <v>126</v>
      </c>
      <c r="J98" s="376"/>
      <c r="K98" s="372" t="s">
        <v>425</v>
      </c>
      <c r="L98" s="373"/>
      <c r="M98" s="373"/>
      <c r="N98" s="373"/>
      <c r="O98" s="373"/>
      <c r="P98" s="373"/>
      <c r="Q98" s="373"/>
      <c r="R98" s="373"/>
      <c r="S98" s="373"/>
      <c r="T98" s="374"/>
      <c r="U98" s="377" t="s">
        <v>127</v>
      </c>
      <c r="V98" s="378"/>
      <c r="W98" s="372" t="s">
        <v>422</v>
      </c>
      <c r="X98" s="379"/>
      <c r="Y98" s="379"/>
      <c r="Z98" s="379"/>
      <c r="AA98" s="379"/>
      <c r="AB98" s="379"/>
      <c r="AC98" s="379"/>
      <c r="AD98" s="379"/>
      <c r="AE98" s="380"/>
    </row>
    <row r="99" spans="1:31" ht="13" thickBot="1" x14ac:dyDescent="0.3">
      <c r="A99" s="370" t="s">
        <v>128</v>
      </c>
      <c r="B99" s="371"/>
      <c r="C99" s="372" t="s">
        <v>420</v>
      </c>
      <c r="D99" s="373"/>
      <c r="E99" s="373"/>
      <c r="F99" s="373"/>
      <c r="G99" s="373"/>
      <c r="H99" s="374"/>
      <c r="I99" s="375" t="s">
        <v>128</v>
      </c>
      <c r="J99" s="376"/>
      <c r="K99" s="372" t="s">
        <v>426</v>
      </c>
      <c r="L99" s="379"/>
      <c r="M99" s="379"/>
      <c r="N99" s="379"/>
      <c r="O99" s="379"/>
      <c r="P99" s="379"/>
      <c r="Q99" s="379"/>
      <c r="R99" s="379"/>
      <c r="S99" s="379"/>
      <c r="T99" s="380"/>
      <c r="U99" s="377" t="s">
        <v>128</v>
      </c>
      <c r="V99" s="381"/>
      <c r="W99" s="372" t="s">
        <v>427</v>
      </c>
      <c r="X99" s="379"/>
      <c r="Y99" s="379"/>
      <c r="Z99" s="379"/>
      <c r="AA99" s="379"/>
      <c r="AB99" s="379"/>
      <c r="AC99" s="379"/>
      <c r="AD99" s="379"/>
      <c r="AE99" s="380"/>
    </row>
  </sheetData>
  <sheetProtection formatCells="0" insertRows="0" deleteRows="0"/>
  <mergeCells count="48">
    <mergeCell ref="B31:D31"/>
    <mergeCell ref="B32:D32"/>
    <mergeCell ref="B33:D33"/>
    <mergeCell ref="B34:D34"/>
    <mergeCell ref="A90:D90"/>
    <mergeCell ref="B26:D26"/>
    <mergeCell ref="B27:D27"/>
    <mergeCell ref="B28:D28"/>
    <mergeCell ref="B29:D29"/>
    <mergeCell ref="B30:D30"/>
    <mergeCell ref="AB1:AC6"/>
    <mergeCell ref="C1:AA3"/>
    <mergeCell ref="C4:AA6"/>
    <mergeCell ref="AD1:AD2"/>
    <mergeCell ref="AE1:AE2"/>
    <mergeCell ref="AD3:AD4"/>
    <mergeCell ref="AE3:AE4"/>
    <mergeCell ref="AD5:AD6"/>
    <mergeCell ref="AE5:AE6"/>
    <mergeCell ref="C13:G13"/>
    <mergeCell ref="A1:B6"/>
    <mergeCell ref="C10:H10"/>
    <mergeCell ref="C11:H11"/>
    <mergeCell ref="C12:G12"/>
    <mergeCell ref="C96:AC96"/>
    <mergeCell ref="C14:H14"/>
    <mergeCell ref="E17:H17"/>
    <mergeCell ref="I17:L17"/>
    <mergeCell ref="M17:P17"/>
    <mergeCell ref="Q17:T17"/>
    <mergeCell ref="AD17:AE17"/>
    <mergeCell ref="U17:X17"/>
    <mergeCell ref="Y17:AB17"/>
    <mergeCell ref="B20:D20"/>
    <mergeCell ref="B21:D21"/>
    <mergeCell ref="B22:D22"/>
    <mergeCell ref="B23:D23"/>
    <mergeCell ref="B24:D24"/>
    <mergeCell ref="B25:D25"/>
    <mergeCell ref="A99:B99"/>
    <mergeCell ref="C99:H99"/>
    <mergeCell ref="K99:T99"/>
    <mergeCell ref="W99:AE99"/>
    <mergeCell ref="I97:T97"/>
    <mergeCell ref="A98:B98"/>
    <mergeCell ref="C98:H98"/>
    <mergeCell ref="K98:T98"/>
    <mergeCell ref="W98:AE98"/>
  </mergeCells>
  <dataValidations count="1">
    <dataValidation allowBlank="1" showInputMessage="1" showErrorMessage="1" promptTitle="BENEFICIO" prompt="Debe digitar el porcentaje de descuento" sqref="F27:F28 J27:J28 N27:N28 R27:R28 V27:V28 Z27:Z28"/>
  </dataValidations>
  <pageMargins left="0.39370078740157483" right="0.39370078740157483" top="0.78740157480314965" bottom="0.39370078740157483" header="0.31496062992125984" footer="0.31496062992125984"/>
  <pageSetup scale="39" fitToHeight="5" orientation="landscape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6"/>
  <sheetViews>
    <sheetView workbookViewId="0">
      <selection activeCell="B1" sqref="B1:B14"/>
    </sheetView>
  </sheetViews>
  <sheetFormatPr baseColWidth="10" defaultColWidth="11.453125" defaultRowHeight="12.5" x14ac:dyDescent="0.25"/>
  <cols>
    <col min="1" max="1" width="47.1796875" style="53" bestFit="1" customWidth="1"/>
    <col min="2" max="16384" width="11.453125" style="53"/>
  </cols>
  <sheetData>
    <row r="1" spans="1:2" x14ac:dyDescent="0.25">
      <c r="A1" s="50" t="s">
        <v>54</v>
      </c>
      <c r="B1" s="53" t="s">
        <v>85</v>
      </c>
    </row>
    <row r="2" spans="1:2" x14ac:dyDescent="0.25">
      <c r="A2" s="50" t="s">
        <v>55</v>
      </c>
      <c r="B2" s="53" t="s">
        <v>86</v>
      </c>
    </row>
    <row r="3" spans="1:2" x14ac:dyDescent="0.25">
      <c r="A3" s="50" t="s">
        <v>56</v>
      </c>
      <c r="B3" s="53" t="s">
        <v>87</v>
      </c>
    </row>
    <row r="4" spans="1:2" x14ac:dyDescent="0.25">
      <c r="A4" s="50" t="s">
        <v>57</v>
      </c>
      <c r="B4" s="53" t="s">
        <v>88</v>
      </c>
    </row>
    <row r="5" spans="1:2" x14ac:dyDescent="0.25">
      <c r="A5" s="50" t="s">
        <v>58</v>
      </c>
      <c r="B5" s="53" t="s">
        <v>89</v>
      </c>
    </row>
    <row r="6" spans="1:2" x14ac:dyDescent="0.25">
      <c r="A6" s="50" t="s">
        <v>59</v>
      </c>
      <c r="B6" s="53" t="s">
        <v>90</v>
      </c>
    </row>
    <row r="7" spans="1:2" x14ac:dyDescent="0.25">
      <c r="A7" s="50" t="s">
        <v>60</v>
      </c>
      <c r="B7" s="53" t="s">
        <v>91</v>
      </c>
    </row>
    <row r="8" spans="1:2" x14ac:dyDescent="0.25">
      <c r="B8" s="53" t="s">
        <v>92</v>
      </c>
    </row>
    <row r="9" spans="1:2" x14ac:dyDescent="0.25">
      <c r="B9" s="53" t="s">
        <v>93</v>
      </c>
    </row>
    <row r="10" spans="1:2" x14ac:dyDescent="0.25">
      <c r="B10" s="53" t="s">
        <v>94</v>
      </c>
    </row>
    <row r="11" spans="1:2" x14ac:dyDescent="0.25">
      <c r="B11" s="53" t="s">
        <v>95</v>
      </c>
    </row>
    <row r="12" spans="1:2" x14ac:dyDescent="0.25">
      <c r="B12" s="53" t="s">
        <v>96</v>
      </c>
    </row>
    <row r="13" spans="1:2" x14ac:dyDescent="0.25">
      <c r="B13" s="53" t="s">
        <v>97</v>
      </c>
    </row>
    <row r="14" spans="1:2" x14ac:dyDescent="0.25">
      <c r="A14" s="50"/>
      <c r="B14" s="53" t="s">
        <v>98</v>
      </c>
    </row>
    <row r="15" spans="1:2" ht="13" x14ac:dyDescent="0.3">
      <c r="A15" s="50"/>
      <c r="B15" s="54"/>
    </row>
    <row r="16" spans="1:2" x14ac:dyDescent="0.25">
      <c r="A16" s="50"/>
      <c r="B16" s="50"/>
    </row>
    <row r="17" spans="1:2" x14ac:dyDescent="0.25">
      <c r="A17" s="50"/>
      <c r="B17" s="50"/>
    </row>
    <row r="18" spans="1:2" x14ac:dyDescent="0.25">
      <c r="A18" s="55"/>
      <c r="B18" s="55"/>
    </row>
    <row r="19" spans="1:2" ht="13" x14ac:dyDescent="0.3">
      <c r="A19" s="56"/>
      <c r="B19" s="56"/>
    </row>
    <row r="20" spans="1:2" x14ac:dyDescent="0.25">
      <c r="A20" s="55"/>
      <c r="B20" s="55"/>
    </row>
    <row r="21" spans="1:2" x14ac:dyDescent="0.25">
      <c r="A21" s="55"/>
      <c r="B21" s="55"/>
    </row>
    <row r="22" spans="1:2" x14ac:dyDescent="0.25">
      <c r="A22" s="55"/>
      <c r="B22" s="55"/>
    </row>
    <row r="23" spans="1:2" x14ac:dyDescent="0.25">
      <c r="A23" s="55"/>
      <c r="B23" s="55"/>
    </row>
    <row r="24" spans="1:2" x14ac:dyDescent="0.25">
      <c r="A24" s="55"/>
      <c r="B24" s="55"/>
    </row>
    <row r="25" spans="1:2" x14ac:dyDescent="0.25">
      <c r="A25" s="50"/>
      <c r="B25" s="50"/>
    </row>
    <row r="26" spans="1:2" x14ac:dyDescent="0.25">
      <c r="A26" s="50"/>
      <c r="B26" s="50"/>
    </row>
    <row r="27" spans="1:2" x14ac:dyDescent="0.25">
      <c r="A27" s="50"/>
      <c r="B27" s="50"/>
    </row>
    <row r="28" spans="1:2" x14ac:dyDescent="0.25">
      <c r="A28" s="50"/>
      <c r="B28" s="50"/>
    </row>
    <row r="29" spans="1:2" x14ac:dyDescent="0.25">
      <c r="A29" s="50"/>
      <c r="B29" s="50"/>
    </row>
    <row r="30" spans="1:2" x14ac:dyDescent="0.25">
      <c r="A30" s="50"/>
      <c r="B30" s="50"/>
    </row>
    <row r="31" spans="1:2" x14ac:dyDescent="0.25">
      <c r="A31" s="50"/>
      <c r="B31" s="50"/>
    </row>
    <row r="32" spans="1:2" x14ac:dyDescent="0.25">
      <c r="A32" s="50"/>
      <c r="B32" s="50"/>
    </row>
    <row r="33" spans="1:2" x14ac:dyDescent="0.25">
      <c r="A33" s="50"/>
      <c r="B33" s="50"/>
    </row>
    <row r="34" spans="1:2" x14ac:dyDescent="0.25">
      <c r="A34" s="50"/>
      <c r="B34" s="50"/>
    </row>
    <row r="35" spans="1:2" x14ac:dyDescent="0.25">
      <c r="A35" s="50"/>
      <c r="B35" s="50"/>
    </row>
    <row r="36" spans="1:2" x14ac:dyDescent="0.25">
      <c r="A36" s="50"/>
      <c r="B36" s="50"/>
    </row>
    <row r="37" spans="1:2" x14ac:dyDescent="0.25">
      <c r="A37" s="50"/>
      <c r="B37" s="50"/>
    </row>
    <row r="38" spans="1:2" x14ac:dyDescent="0.25">
      <c r="A38" s="50"/>
      <c r="B38" s="50"/>
    </row>
    <row r="39" spans="1:2" x14ac:dyDescent="0.25">
      <c r="A39" s="50"/>
      <c r="B39" s="50"/>
    </row>
    <row r="40" spans="1:2" x14ac:dyDescent="0.25">
      <c r="A40" s="50"/>
      <c r="B40" s="50"/>
    </row>
    <row r="41" spans="1:2" x14ac:dyDescent="0.25">
      <c r="A41" s="50"/>
      <c r="B41" s="50"/>
    </row>
    <row r="42" spans="1:2" x14ac:dyDescent="0.25">
      <c r="A42" s="55"/>
      <c r="B42" s="55"/>
    </row>
    <row r="43" spans="1:2" x14ac:dyDescent="0.25">
      <c r="A43" s="50"/>
      <c r="B43" s="50"/>
    </row>
    <row r="44" spans="1:2" x14ac:dyDescent="0.25">
      <c r="A44" s="50"/>
      <c r="B44" s="50"/>
    </row>
    <row r="45" spans="1:2" x14ac:dyDescent="0.25">
      <c r="A45" s="50"/>
      <c r="B45" s="50"/>
    </row>
    <row r="46" spans="1:2" x14ac:dyDescent="0.25">
      <c r="A46" s="50"/>
      <c r="B46" s="50"/>
    </row>
    <row r="47" spans="1:2" x14ac:dyDescent="0.25">
      <c r="A47" s="50"/>
      <c r="B47" s="50"/>
    </row>
    <row r="48" spans="1:2" x14ac:dyDescent="0.25">
      <c r="A48" s="50"/>
      <c r="B48" s="50"/>
    </row>
    <row r="49" spans="1:2" x14ac:dyDescent="0.25">
      <c r="A49" s="50"/>
      <c r="B49" s="50"/>
    </row>
    <row r="50" spans="1:2" x14ac:dyDescent="0.25">
      <c r="A50" s="50"/>
      <c r="B50" s="50"/>
    </row>
    <row r="51" spans="1:2" x14ac:dyDescent="0.25">
      <c r="A51" s="50"/>
      <c r="B51" s="50"/>
    </row>
    <row r="52" spans="1:2" x14ac:dyDescent="0.25">
      <c r="A52" s="50"/>
      <c r="B52" s="50"/>
    </row>
    <row r="53" spans="1:2" x14ac:dyDescent="0.25">
      <c r="A53" s="50"/>
      <c r="B53" s="50"/>
    </row>
    <row r="54" spans="1:2" x14ac:dyDescent="0.25">
      <c r="A54" s="50"/>
      <c r="B54" s="50"/>
    </row>
    <row r="55" spans="1:2" x14ac:dyDescent="0.25">
      <c r="A55" s="50"/>
      <c r="B55" s="50"/>
    </row>
    <row r="56" spans="1:2" x14ac:dyDescent="0.25">
      <c r="A56" s="50"/>
      <c r="B56" s="50"/>
    </row>
    <row r="57" spans="1:2" x14ac:dyDescent="0.25">
      <c r="A57" s="50"/>
      <c r="B57" s="50"/>
    </row>
    <row r="58" spans="1:2" x14ac:dyDescent="0.25">
      <c r="A58" s="50"/>
      <c r="B58" s="50"/>
    </row>
    <row r="59" spans="1:2" x14ac:dyDescent="0.25">
      <c r="A59" s="50"/>
      <c r="B59" s="50"/>
    </row>
    <row r="60" spans="1:2" x14ac:dyDescent="0.25">
      <c r="A60" s="50"/>
      <c r="B60" s="50"/>
    </row>
    <row r="61" spans="1:2" x14ac:dyDescent="0.25">
      <c r="A61" s="50"/>
      <c r="B61" s="50"/>
    </row>
    <row r="62" spans="1:2" x14ac:dyDescent="0.25">
      <c r="A62" s="50"/>
      <c r="B62" s="50"/>
    </row>
    <row r="63" spans="1:2" x14ac:dyDescent="0.25">
      <c r="A63" s="50"/>
      <c r="B63" s="50"/>
    </row>
    <row r="64" spans="1:2" x14ac:dyDescent="0.25">
      <c r="A64" s="50"/>
      <c r="B64" s="50"/>
    </row>
    <row r="65" spans="1:2" x14ac:dyDescent="0.25">
      <c r="A65" s="50"/>
      <c r="B65" s="50"/>
    </row>
    <row r="66" spans="1:2" x14ac:dyDescent="0.25">
      <c r="A66" s="50"/>
      <c r="B66" s="50"/>
    </row>
    <row r="67" spans="1:2" x14ac:dyDescent="0.25">
      <c r="A67" s="55"/>
      <c r="B67" s="55"/>
    </row>
    <row r="68" spans="1:2" x14ac:dyDescent="0.25">
      <c r="A68" s="50"/>
      <c r="B68" s="50"/>
    </row>
    <row r="69" spans="1:2" x14ac:dyDescent="0.25">
      <c r="A69" s="50"/>
      <c r="B69" s="50"/>
    </row>
    <row r="70" spans="1:2" x14ac:dyDescent="0.25">
      <c r="A70" s="50"/>
      <c r="B70" s="50"/>
    </row>
    <row r="71" spans="1:2" x14ac:dyDescent="0.25">
      <c r="A71" s="55"/>
      <c r="B71" s="55"/>
    </row>
    <row r="72" spans="1:2" x14ac:dyDescent="0.25">
      <c r="A72" s="55"/>
      <c r="B72" s="55"/>
    </row>
    <row r="73" spans="1:2" x14ac:dyDescent="0.25">
      <c r="A73" s="55"/>
      <c r="B73" s="55"/>
    </row>
    <row r="74" spans="1:2" ht="13" x14ac:dyDescent="0.3">
      <c r="A74" s="56"/>
      <c r="B74" s="56"/>
    </row>
    <row r="75" spans="1:2" x14ac:dyDescent="0.25">
      <c r="A75" s="55"/>
      <c r="B75" s="55"/>
    </row>
    <row r="76" spans="1:2" ht="13" x14ac:dyDescent="0.3">
      <c r="A76" s="56"/>
      <c r="B76" s="56"/>
    </row>
    <row r="77" spans="1:2" x14ac:dyDescent="0.25">
      <c r="A77" s="55"/>
      <c r="B77" s="55"/>
    </row>
    <row r="78" spans="1:2" x14ac:dyDescent="0.25">
      <c r="A78" s="55"/>
      <c r="B78" s="55"/>
    </row>
    <row r="79" spans="1:2" x14ac:dyDescent="0.25">
      <c r="A79" s="55"/>
      <c r="B79" s="55"/>
    </row>
    <row r="80" spans="1:2" x14ac:dyDescent="0.25">
      <c r="A80" s="55"/>
      <c r="B80" s="55"/>
    </row>
    <row r="81" spans="1:2" x14ac:dyDescent="0.25">
      <c r="A81" s="55"/>
      <c r="B81" s="55"/>
    </row>
    <row r="82" spans="1:2" x14ac:dyDescent="0.25">
      <c r="A82" s="50"/>
      <c r="B82" s="50"/>
    </row>
    <row r="83" spans="1:2" x14ac:dyDescent="0.25">
      <c r="A83" s="50"/>
      <c r="B83" s="50"/>
    </row>
    <row r="84" spans="1:2" x14ac:dyDescent="0.25">
      <c r="A84" s="50"/>
      <c r="B84" s="50"/>
    </row>
    <row r="85" spans="1:2" x14ac:dyDescent="0.25">
      <c r="A85" s="50"/>
      <c r="B85" s="50"/>
    </row>
    <row r="86" spans="1:2" x14ac:dyDescent="0.25">
      <c r="A86" s="50"/>
      <c r="B86" s="50"/>
    </row>
    <row r="87" spans="1:2" x14ac:dyDescent="0.25">
      <c r="A87" s="50"/>
      <c r="B87" s="50"/>
    </row>
    <row r="88" spans="1:2" x14ac:dyDescent="0.25">
      <c r="A88" s="50"/>
      <c r="B88" s="50"/>
    </row>
    <row r="89" spans="1:2" x14ac:dyDescent="0.25">
      <c r="A89" s="50"/>
      <c r="B89" s="50"/>
    </row>
    <row r="90" spans="1:2" x14ac:dyDescent="0.25">
      <c r="A90" s="50"/>
      <c r="B90" s="50"/>
    </row>
    <row r="91" spans="1:2" x14ac:dyDescent="0.25">
      <c r="A91" s="50"/>
      <c r="B91" s="50"/>
    </row>
    <row r="92" spans="1:2" x14ac:dyDescent="0.25">
      <c r="A92" s="55"/>
      <c r="B92" s="55"/>
    </row>
    <row r="93" spans="1:2" x14ac:dyDescent="0.25">
      <c r="A93" s="55"/>
      <c r="B93" s="55"/>
    </row>
    <row r="94" spans="1:2" x14ac:dyDescent="0.25">
      <c r="A94" s="55"/>
      <c r="B94" s="55"/>
    </row>
    <row r="95" spans="1:2" x14ac:dyDescent="0.25">
      <c r="A95" s="55"/>
      <c r="B95" s="55"/>
    </row>
    <row r="96" spans="1:2" x14ac:dyDescent="0.25">
      <c r="A96" s="55"/>
      <c r="B96" s="5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2</vt:i4>
      </vt:variant>
    </vt:vector>
  </HeadingPairs>
  <TitlesOfParts>
    <vt:vector size="6" baseType="lpstr">
      <vt:lpstr>Objetivos</vt:lpstr>
      <vt:lpstr>Plan Operativo</vt:lpstr>
      <vt:lpstr>Presupuesto</vt:lpstr>
      <vt:lpstr>Validación</vt:lpstr>
      <vt:lpstr>'Plan Operativo'!Títulos_a_imprimir</vt:lpstr>
      <vt:lpstr>Presupuesto!Títulos_a_imprimir</vt:lpstr>
    </vt:vector>
  </TitlesOfParts>
  <Company>un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Yhon J Pineda</dc:creator>
  <cp:lastModifiedBy>lenovo</cp:lastModifiedBy>
  <cp:lastPrinted>2018-11-01T17:01:53Z</cp:lastPrinted>
  <dcterms:created xsi:type="dcterms:W3CDTF">2006-06-29T19:41:00Z</dcterms:created>
  <dcterms:modified xsi:type="dcterms:W3CDTF">2018-11-01T21:43:31Z</dcterms:modified>
</cp:coreProperties>
</file>